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drawings/drawing9.xml" ContentType="application/vnd.openxmlformats-officedocument.drawing+xml"/>
  <Override PartName="/xl/ctrlProps/ctrlProp9.xml" ContentType="application/vnd.ms-excel.controlproperties+xml"/>
  <Override PartName="/xl/drawings/drawing10.xml" ContentType="application/vnd.openxmlformats-officedocument.drawing+xml"/>
  <Override PartName="/xl/ctrlProps/ctrlProp10.xml" ContentType="application/vnd.ms-excel.controlproperties+xml"/>
  <Override PartName="/xl/drawings/drawing11.xml" ContentType="application/vnd.openxmlformats-officedocument.drawing+xml"/>
  <Override PartName="/xl/ctrlProps/ctrlProp11.xml" ContentType="application/vnd.ms-excel.controlproperties+xml"/>
  <Override PartName="/xl/drawings/drawing12.xml" ContentType="application/vnd.openxmlformats-officedocument.drawing+xml"/>
  <Override PartName="/xl/ctrlProps/ctrlProp12.xml" ContentType="application/vnd.ms-excel.controlproperties+xml"/>
  <Override PartName="/xl/drawings/drawing13.xml" ContentType="application/vnd.openxmlformats-officedocument.drawing+xml"/>
  <Override PartName="/xl/ctrlProps/ctrlProp13.xml" ContentType="application/vnd.ms-excel.controlproperties+xml"/>
  <Override PartName="/xl/drawings/drawing14.xml" ContentType="application/vnd.openxmlformats-officedocument.drawing+xml"/>
  <Override PartName="/xl/ctrlProps/ctrlProp14.xml" ContentType="application/vnd.ms-excel.controlproperties+xml"/>
  <Override PartName="/xl/drawings/drawing15.xml" ContentType="application/vnd.openxmlformats-officedocument.drawing+xml"/>
  <Override PartName="/xl/ctrlProps/ctrlProp15.xml" ContentType="application/vnd.ms-excel.controlproperties+xml"/>
  <Override PartName="/xl/drawings/drawing16.xml" ContentType="application/vnd.openxmlformats-officedocument.drawing+xml"/>
  <Override PartName="/xl/ctrlProps/ctrlProp16.xml" ContentType="application/vnd.ms-excel.controlproperties+xml"/>
  <Override PartName="/xl/drawings/drawing17.xml" ContentType="application/vnd.openxmlformats-officedocument.drawing+xml"/>
  <Override PartName="/xl/ctrlProps/ctrlProp17.xml" ContentType="application/vnd.ms-excel.controlproperties+xml"/>
  <Override PartName="/xl/drawings/drawing18.xml" ContentType="application/vnd.openxmlformats-officedocument.drawing+xml"/>
  <Override PartName="/xl/ctrlProps/ctrlProp18.xml" ContentType="application/vnd.ms-excel.controlproperties+xml"/>
  <Override PartName="/xl/drawings/drawing19.xml" ContentType="application/vnd.openxmlformats-officedocument.drawing+xml"/>
  <Override PartName="/xl/ctrlProps/ctrlProp19.xml" ContentType="application/vnd.ms-excel.controlproperties+xml"/>
  <Override PartName="/xl/drawings/drawing20.xml" ContentType="application/vnd.openxmlformats-officedocument.drawing+xml"/>
  <Override PartName="/xl/ctrlProps/ctrlProp20.xml" ContentType="application/vnd.ms-excel.controlproperties+xml"/>
  <Override PartName="/xl/drawings/drawing21.xml" ContentType="application/vnd.openxmlformats-officedocument.drawing+xml"/>
  <Override PartName="/xl/ctrlProps/ctrlProp21.xml" ContentType="application/vnd.ms-excel.controlproperties+xml"/>
  <Override PartName="/xl/drawings/drawing22.xml" ContentType="application/vnd.openxmlformats-officedocument.drawing+xml"/>
  <Override PartName="/xl/ctrlProps/ctrlProp2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0"/>
  <workbookPr updateLinks="always" codeName="ThisWorkbook"/>
  <mc:AlternateContent xmlns:mc="http://schemas.openxmlformats.org/markup-compatibility/2006">
    <mc:Choice Requires="x15">
      <x15ac:absPath xmlns:x15ac="http://schemas.microsoft.com/office/spreadsheetml/2010/11/ac" url="S:\Charlotte Gensler - CG\RFPs 2023\RFP# 23-084CG Enterprise Resource Planning and Services\"/>
    </mc:Choice>
  </mc:AlternateContent>
  <xr:revisionPtr revIDLastSave="0" documentId="8_{9B73E85B-EE99-449E-8A75-63DB76FB0E42}" xr6:coauthVersionLast="36" xr6:coauthVersionMax="36" xr10:uidLastSave="{00000000-0000-0000-0000-000000000000}"/>
  <bookViews>
    <workbookView xWindow="0" yWindow="0" windowWidth="19200" windowHeight="6930" tabRatio="928" activeTab="2" xr2:uid="{00000000-000D-0000-FFFF-FFFF00000000}"/>
  </bookViews>
  <sheets>
    <sheet name="Control Panel" sheetId="55" r:id="rId1"/>
    <sheet name="Summary" sheetId="56" r:id="rId2"/>
    <sheet name="General Technical" sheetId="2" r:id="rId3"/>
    <sheet name="Reporting &amp; Analytics" sheetId="3" r:id="rId4"/>
    <sheet name="General Ledger" sheetId="4" r:id="rId5"/>
    <sheet name="Project &amp; Grant Accounting" sheetId="5" r:id="rId6"/>
    <sheet name="Accounts Payable" sheetId="6" r:id="rId7"/>
    <sheet name="Accounts Receivable &amp; Invoicing" sheetId="7" r:id="rId8"/>
    <sheet name="Cash Receipts" sheetId="8" r:id="rId9"/>
    <sheet name="Procurement" sheetId="9" r:id="rId10"/>
    <sheet name="Inventory" sheetId="10" r:id="rId11"/>
    <sheet name="Budgeting" sheetId="11" r:id="rId12"/>
    <sheet name="Fixed Assets" sheetId="14" r:id="rId13"/>
    <sheet name="Employee Expense Reimbursement" sheetId="15" r:id="rId14"/>
    <sheet name="Human Resources" sheetId="16" r:id="rId15"/>
    <sheet name="Position Control" sheetId="17" r:id="rId16"/>
    <sheet name="Payroll" sheetId="18" r:id="rId17"/>
    <sheet name="Benefits" sheetId="19" r:id="rId18"/>
    <sheet name="Employee Self-Service" sheetId="20" r:id="rId19"/>
    <sheet name="Time &amp; Attendance" sheetId="21" r:id="rId20"/>
    <sheet name="Module 19" sheetId="22" state="hidden" r:id="rId21"/>
    <sheet name="Module 20" sheetId="23" state="hidden" r:id="rId22"/>
    <sheet name="Module 21" sheetId="24" state="hidden" r:id="rId23"/>
    <sheet name="Module 22" sheetId="25" state="hidden" r:id="rId24"/>
    <sheet name="Module 23" sheetId="26" state="hidden" r:id="rId25"/>
    <sheet name="Module 24" sheetId="27" state="hidden" r:id="rId26"/>
    <sheet name="Module 25" sheetId="28" state="hidden" r:id="rId27"/>
    <sheet name="Module 26" sheetId="29" state="hidden" r:id="rId28"/>
    <sheet name="Module 27" sheetId="30" state="hidden" r:id="rId29"/>
    <sheet name="Module 28" sheetId="31" state="hidden" r:id="rId30"/>
    <sheet name="Module 29" sheetId="32" state="hidden" r:id="rId31"/>
    <sheet name="Module 30" sheetId="33" state="hidden" r:id="rId32"/>
    <sheet name="Module 31" sheetId="35" state="hidden" r:id="rId33"/>
    <sheet name="Module 32" sheetId="36" state="hidden" r:id="rId34"/>
    <sheet name="Module 33" sheetId="37" state="hidden" r:id="rId35"/>
    <sheet name="Module 34" sheetId="38" state="hidden" r:id="rId36"/>
    <sheet name="Module 35" sheetId="39" state="hidden" r:id="rId37"/>
    <sheet name="Module 36" sheetId="40" state="hidden" r:id="rId38"/>
    <sheet name="Module 37" sheetId="41" state="hidden" r:id="rId39"/>
    <sheet name="Module 38" sheetId="42" state="hidden" r:id="rId40"/>
    <sheet name="Module 39" sheetId="43" state="hidden" r:id="rId41"/>
    <sheet name="Module 40" sheetId="44" state="hidden" r:id="rId42"/>
    <sheet name="Module 41" sheetId="45" state="hidden" r:id="rId43"/>
    <sheet name="Module 42" sheetId="46" state="hidden" r:id="rId44"/>
    <sheet name="Module 43" sheetId="47" state="hidden" r:id="rId45"/>
    <sheet name="Module 44" sheetId="48" state="hidden" r:id="rId46"/>
    <sheet name="Module 45" sheetId="49" state="hidden" r:id="rId47"/>
    <sheet name="Module 46" sheetId="50" state="hidden" r:id="rId48"/>
    <sheet name="Module 47" sheetId="51" state="hidden" r:id="rId49"/>
    <sheet name="Module 48" sheetId="52" state="hidden" r:id="rId50"/>
    <sheet name="Module 49" sheetId="53" state="hidden" r:id="rId51"/>
    <sheet name="Module 50" sheetId="54" state="hidden" r:id="rId52"/>
  </sheets>
  <definedNames>
    <definedName name="_xlnm.Print_Area" localSheetId="6">'Accounts Payable'!$A:$G</definedName>
    <definedName name="_xlnm.Print_Area" localSheetId="7">'Accounts Receivable &amp; Invoicing'!$A:$G</definedName>
    <definedName name="_xlnm.Print_Area" localSheetId="17">Benefits!$A:$G</definedName>
    <definedName name="_xlnm.Print_Area" localSheetId="11">Budgeting!$A:$G</definedName>
    <definedName name="_xlnm.Print_Area" localSheetId="8">'Cash Receipts'!$A:$G</definedName>
    <definedName name="_xlnm.Print_Area" localSheetId="13">'Employee Expense Reimbursement'!$A:$G</definedName>
    <definedName name="_xlnm.Print_Area" localSheetId="18">'Employee Self-Service'!$A:$G</definedName>
    <definedName name="_xlnm.Print_Area" localSheetId="12">'Fixed Assets'!$A:$G</definedName>
    <definedName name="_xlnm.Print_Area" localSheetId="4">'General Ledger'!$A:$G</definedName>
    <definedName name="_xlnm.Print_Area" localSheetId="2">'General Technical'!$A:$G</definedName>
    <definedName name="_xlnm.Print_Area" localSheetId="14">'Human Resources'!$A:$G</definedName>
    <definedName name="_xlnm.Print_Area" localSheetId="10">Inventory!$A:$G</definedName>
    <definedName name="_xlnm.Print_Area" localSheetId="20">'Module 19'!$A:$G</definedName>
    <definedName name="_xlnm.Print_Area" localSheetId="21">'Module 20'!$A:$G</definedName>
    <definedName name="_xlnm.Print_Area" localSheetId="22">'Module 21'!$A:$G</definedName>
    <definedName name="_xlnm.Print_Area" localSheetId="23">'Module 22'!$A:$G</definedName>
    <definedName name="_xlnm.Print_Area" localSheetId="24">'Module 23'!$A:$G</definedName>
    <definedName name="_xlnm.Print_Area" localSheetId="25">'Module 24'!$A:$G</definedName>
    <definedName name="_xlnm.Print_Area" localSheetId="26">'Module 25'!$A:$G</definedName>
    <definedName name="_xlnm.Print_Area" localSheetId="27">'Module 26'!$A:$G</definedName>
    <definedName name="_xlnm.Print_Area" localSheetId="28">'Module 27'!$A:$G</definedName>
    <definedName name="_xlnm.Print_Area" localSheetId="29">'Module 28'!$A:$G</definedName>
    <definedName name="_xlnm.Print_Area" localSheetId="30">'Module 29'!$A:$G</definedName>
    <definedName name="_xlnm.Print_Area" localSheetId="31">'Module 30'!$A:$G</definedName>
    <definedName name="_xlnm.Print_Area" localSheetId="32">'Module 31'!$A:$G</definedName>
    <definedName name="_xlnm.Print_Area" localSheetId="33">'Module 32'!$A:$G</definedName>
    <definedName name="_xlnm.Print_Area" localSheetId="34">'Module 33'!$A:$G</definedName>
    <definedName name="_xlnm.Print_Area" localSheetId="35">'Module 34'!$A:$G</definedName>
    <definedName name="_xlnm.Print_Area" localSheetId="36">'Module 35'!$A:$G</definedName>
    <definedName name="_xlnm.Print_Area" localSheetId="37">'Module 36'!$A:$G</definedName>
    <definedName name="_xlnm.Print_Area" localSheetId="38">'Module 37'!$A:$G</definedName>
    <definedName name="_xlnm.Print_Area" localSheetId="39">'Module 38'!$A:$G</definedName>
    <definedName name="_xlnm.Print_Area" localSheetId="40">'Module 39'!$A:$G</definedName>
    <definedName name="_xlnm.Print_Area" localSheetId="41">'Module 40'!$A:$G</definedName>
    <definedName name="_xlnm.Print_Area" localSheetId="42">'Module 41'!$A:$G</definedName>
    <definedName name="_xlnm.Print_Area" localSheetId="43">'Module 42'!$A:$G</definedName>
    <definedName name="_xlnm.Print_Area" localSheetId="44">'Module 43'!$A:$G</definedName>
    <definedName name="_xlnm.Print_Area" localSheetId="45">'Module 44'!$A:$G</definedName>
    <definedName name="_xlnm.Print_Area" localSheetId="46">'Module 45'!$A:$G</definedName>
    <definedName name="_xlnm.Print_Area" localSheetId="47">'Module 46'!$A:$G</definedName>
    <definedName name="_xlnm.Print_Area" localSheetId="48">'Module 47'!$A:$G</definedName>
    <definedName name="_xlnm.Print_Area" localSheetId="49">'Module 48'!$A:$G</definedName>
    <definedName name="_xlnm.Print_Area" localSheetId="50">'Module 49'!$A:$G</definedName>
    <definedName name="_xlnm.Print_Area" localSheetId="51">'Module 50'!$A:$G</definedName>
    <definedName name="_xlnm.Print_Area" localSheetId="16">Payroll!$A:$G</definedName>
    <definedName name="_xlnm.Print_Area" localSheetId="15">'Position Control'!$A:$G</definedName>
    <definedName name="_xlnm.Print_Area" localSheetId="9">Procurement!$A:$G</definedName>
    <definedName name="_xlnm.Print_Area" localSheetId="5">'Project &amp; Grant Accounting'!$A:$G</definedName>
    <definedName name="_xlnm.Print_Area" localSheetId="3">'Reporting &amp; Analytics'!$A:$G</definedName>
    <definedName name="_xlnm.Print_Area" localSheetId="1">Summary!$D$8:$J$643</definedName>
    <definedName name="_xlnm.Print_Area" localSheetId="19">'Time &amp; Attendance'!$A:$G</definedName>
    <definedName name="_xlnm.Print_Titles" localSheetId="6">'Accounts Payable'!$10:$12</definedName>
    <definedName name="_xlnm.Print_Titles" localSheetId="7">'Accounts Receivable &amp; Invoicing'!$10:$12</definedName>
    <definedName name="_xlnm.Print_Titles" localSheetId="17">Benefits!$10:$12</definedName>
    <definedName name="_xlnm.Print_Titles" localSheetId="11">Budgeting!$10:$12</definedName>
    <definedName name="_xlnm.Print_Titles" localSheetId="8">'Cash Receipts'!$10:$12</definedName>
    <definedName name="_xlnm.Print_Titles" localSheetId="13">'Employee Expense Reimbursement'!$10:$12</definedName>
    <definedName name="_xlnm.Print_Titles" localSheetId="18">'Employee Self-Service'!$10:$12</definedName>
    <definedName name="_xlnm.Print_Titles" localSheetId="12">'Fixed Assets'!$10:$12</definedName>
    <definedName name="_xlnm.Print_Titles" localSheetId="4">'General Ledger'!$10:$12</definedName>
    <definedName name="_xlnm.Print_Titles" localSheetId="2">'General Technical'!$10:$12</definedName>
    <definedName name="_xlnm.Print_Titles" localSheetId="14">'Human Resources'!$10:$12</definedName>
    <definedName name="_xlnm.Print_Titles" localSheetId="10">Inventory!$10:$12</definedName>
    <definedName name="_xlnm.Print_Titles" localSheetId="20">'Module 19'!$10:$12</definedName>
    <definedName name="_xlnm.Print_Titles" localSheetId="21">'Module 20'!$10:$12</definedName>
    <definedName name="_xlnm.Print_Titles" localSheetId="22">'Module 21'!$10:$12</definedName>
    <definedName name="_xlnm.Print_Titles" localSheetId="23">'Module 22'!$10:$12</definedName>
    <definedName name="_xlnm.Print_Titles" localSheetId="24">'Module 23'!$10:$12</definedName>
    <definedName name="_xlnm.Print_Titles" localSheetId="25">'Module 24'!$10:$12</definedName>
    <definedName name="_xlnm.Print_Titles" localSheetId="26">'Module 25'!$10:$12</definedName>
    <definedName name="_xlnm.Print_Titles" localSheetId="27">'Module 26'!$10:$12</definedName>
    <definedName name="_xlnm.Print_Titles" localSheetId="28">'Module 27'!$10:$12</definedName>
    <definedName name="_xlnm.Print_Titles" localSheetId="29">'Module 28'!$10:$12</definedName>
    <definedName name="_xlnm.Print_Titles" localSheetId="30">'Module 29'!$10:$12</definedName>
    <definedName name="_xlnm.Print_Titles" localSheetId="31">'Module 30'!$10:$12</definedName>
    <definedName name="_xlnm.Print_Titles" localSheetId="32">'Module 31'!$10:$12</definedName>
    <definedName name="_xlnm.Print_Titles" localSheetId="33">'Module 32'!$10:$12</definedName>
    <definedName name="_xlnm.Print_Titles" localSheetId="34">'Module 33'!$10:$12</definedName>
    <definedName name="_xlnm.Print_Titles" localSheetId="35">'Module 34'!$10:$12</definedName>
    <definedName name="_xlnm.Print_Titles" localSheetId="36">'Module 35'!$10:$12</definedName>
    <definedName name="_xlnm.Print_Titles" localSheetId="37">'Module 36'!$10:$12</definedName>
    <definedName name="_xlnm.Print_Titles" localSheetId="38">'Module 37'!$10:$12</definedName>
    <definedName name="_xlnm.Print_Titles" localSheetId="39">'Module 38'!$10:$12</definedName>
    <definedName name="_xlnm.Print_Titles" localSheetId="40">'Module 39'!$10:$12</definedName>
    <definedName name="_xlnm.Print_Titles" localSheetId="41">'Module 40'!$10:$12</definedName>
    <definedName name="_xlnm.Print_Titles" localSheetId="42">'Module 41'!$10:$12</definedName>
    <definedName name="_xlnm.Print_Titles" localSheetId="43">'Module 42'!$10:$12</definedName>
    <definedName name="_xlnm.Print_Titles" localSheetId="44">'Module 43'!$10:$12</definedName>
    <definedName name="_xlnm.Print_Titles" localSheetId="45">'Module 44'!$10:$12</definedName>
    <definedName name="_xlnm.Print_Titles" localSheetId="46">'Module 45'!$10:$12</definedName>
    <definedName name="_xlnm.Print_Titles" localSheetId="47">'Module 46'!$10:$12</definedName>
    <definedName name="_xlnm.Print_Titles" localSheetId="48">'Module 47'!$10:$12</definedName>
    <definedName name="_xlnm.Print_Titles" localSheetId="49">'Module 48'!$10:$12</definedName>
    <definedName name="_xlnm.Print_Titles" localSheetId="50">'Module 49'!$10:$12</definedName>
    <definedName name="_xlnm.Print_Titles" localSheetId="51">'Module 50'!$10:$12</definedName>
    <definedName name="_xlnm.Print_Titles" localSheetId="16">Payroll!$10:$12</definedName>
    <definedName name="_xlnm.Print_Titles" localSheetId="15">'Position Control'!$10:$12</definedName>
    <definedName name="_xlnm.Print_Titles" localSheetId="9">Procurement!$10:$12</definedName>
    <definedName name="_xlnm.Print_Titles" localSheetId="5">'Project &amp; Grant Accounting'!$10:$12</definedName>
    <definedName name="_xlnm.Print_Titles" localSheetId="3">'Reporting &amp; Analytics'!$10:$12</definedName>
    <definedName name="_xlnm.Print_Titles" localSheetId="1">Summary!$11:$12</definedName>
    <definedName name="_xlnm.Print_Titles" localSheetId="19">'Time &amp; Attendance'!$10:$12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21" l="1"/>
  <c r="AC2" i="4"/>
  <c r="AC2" i="5"/>
  <c r="AC2" i="6"/>
  <c r="AC2" i="7"/>
  <c r="AC2" i="8"/>
  <c r="AC2" i="9"/>
  <c r="AC2" i="10"/>
  <c r="AC2" i="11"/>
  <c r="AC2" i="14"/>
  <c r="AC2" i="15"/>
  <c r="AC2" i="16"/>
  <c r="AC2" i="17"/>
  <c r="AC2" i="18"/>
  <c r="AC2" i="19"/>
  <c r="AC2" i="20"/>
  <c r="AC2" i="21"/>
  <c r="AC2" i="22"/>
  <c r="AC2" i="23"/>
  <c r="AC2" i="24"/>
  <c r="AC2" i="25"/>
  <c r="AC2" i="26"/>
  <c r="AC2" i="27"/>
  <c r="AC2" i="28"/>
  <c r="AC2" i="29"/>
  <c r="AC2" i="30"/>
  <c r="AC2" i="31"/>
  <c r="AC2" i="32"/>
  <c r="AC2" i="33"/>
  <c r="AC2" i="35"/>
  <c r="AC2" i="36"/>
  <c r="AC2" i="37"/>
  <c r="AC2" i="38"/>
  <c r="AC2" i="39"/>
  <c r="AC2" i="40"/>
  <c r="AC2" i="41"/>
  <c r="AC2" i="42"/>
  <c r="AC2" i="43"/>
  <c r="AC2" i="44"/>
  <c r="AC2" i="45"/>
  <c r="AC2" i="46"/>
  <c r="AC2" i="47"/>
  <c r="AC2" i="48"/>
  <c r="AC2" i="49"/>
  <c r="AC2" i="50"/>
  <c r="AC2" i="51"/>
  <c r="AC2" i="52"/>
  <c r="AC2" i="53"/>
  <c r="AC2" i="54"/>
  <c r="AC2" i="3"/>
  <c r="AC2" i="2"/>
  <c r="N95" i="55" l="1"/>
  <c r="N94" i="55"/>
  <c r="N93" i="55"/>
  <c r="N92" i="55"/>
  <c r="N91" i="55"/>
  <c r="N90" i="55"/>
  <c r="N89" i="55"/>
  <c r="N88" i="55"/>
  <c r="N87" i="55"/>
  <c r="N96" i="55"/>
  <c r="N86" i="55"/>
  <c r="N85" i="55"/>
  <c r="N84" i="55"/>
  <c r="N83" i="55"/>
  <c r="N82" i="55"/>
  <c r="N81" i="55"/>
  <c r="N80" i="55"/>
  <c r="N79" i="55"/>
  <c r="N78" i="55"/>
  <c r="N77" i="55"/>
  <c r="N76" i="55"/>
  <c r="N75" i="55"/>
  <c r="N74" i="55"/>
  <c r="N73" i="55"/>
  <c r="N72" i="55"/>
  <c r="N71" i="55"/>
  <c r="N70" i="55"/>
  <c r="N69" i="55"/>
  <c r="N68" i="55"/>
  <c r="N67" i="55"/>
  <c r="N66" i="55"/>
  <c r="N65" i="55"/>
  <c r="N64" i="55"/>
  <c r="N63" i="55"/>
  <c r="N62" i="55"/>
  <c r="N61" i="55"/>
  <c r="N60" i="55"/>
  <c r="N59" i="55"/>
  <c r="N58" i="55"/>
  <c r="N57" i="55"/>
  <c r="N56" i="55"/>
  <c r="N55" i="55"/>
  <c r="N54" i="55"/>
  <c r="N53" i="55"/>
  <c r="N52" i="55"/>
  <c r="N51" i="55"/>
  <c r="N50" i="55"/>
  <c r="N49" i="55"/>
  <c r="N48" i="55"/>
  <c r="N47" i="55"/>
  <c r="I72" i="56" l="1"/>
  <c r="I73" i="56"/>
  <c r="I71" i="56"/>
  <c r="J13" i="55" l="1"/>
  <c r="A1" i="11" l="1"/>
  <c r="D67" i="56" l="1"/>
  <c r="A9" i="3" l="1"/>
  <c r="D10" i="3" s="1"/>
  <c r="J15" i="56" s="1"/>
  <c r="A9" i="4"/>
  <c r="D10" i="4" s="1"/>
  <c r="J16" i="56" s="1"/>
  <c r="A9" i="5"/>
  <c r="D10" i="5" s="1"/>
  <c r="J17" i="56" s="1"/>
  <c r="A9" i="6"/>
  <c r="D10" i="6" s="1"/>
  <c r="J18" i="56" s="1"/>
  <c r="A9" i="7"/>
  <c r="D10" i="7" s="1"/>
  <c r="J19" i="56" s="1"/>
  <c r="A9" i="8"/>
  <c r="D10" i="8" s="1"/>
  <c r="J20" i="56" s="1"/>
  <c r="A9" i="9"/>
  <c r="D10" i="9" s="1"/>
  <c r="J21" i="56" s="1"/>
  <c r="A9" i="10"/>
  <c r="D10" i="10" s="1"/>
  <c r="J22" i="56" s="1"/>
  <c r="A9" i="11"/>
  <c r="D10" i="11" s="1"/>
  <c r="J23" i="56" s="1"/>
  <c r="A9" i="14"/>
  <c r="D10" i="14" s="1"/>
  <c r="J24" i="56" s="1"/>
  <c r="A9" i="15"/>
  <c r="D10" i="15" s="1"/>
  <c r="J25" i="56" s="1"/>
  <c r="A9" i="16"/>
  <c r="D10" i="16" s="1"/>
  <c r="J26" i="56" s="1"/>
  <c r="A9" i="17"/>
  <c r="D10" i="17" s="1"/>
  <c r="J27" i="56" s="1"/>
  <c r="A9" i="18"/>
  <c r="D10" i="18" s="1"/>
  <c r="A9" i="19"/>
  <c r="D10" i="19" s="1"/>
  <c r="J29" i="56" s="1"/>
  <c r="A9" i="20"/>
  <c r="D10" i="20" s="1"/>
  <c r="J30" i="56" s="1"/>
  <c r="A9" i="21"/>
  <c r="J31" i="56" s="1"/>
  <c r="A9" i="22"/>
  <c r="D10" i="22" s="1"/>
  <c r="A9" i="23"/>
  <c r="D10" i="23" s="1"/>
  <c r="J33" i="56" s="1"/>
  <c r="A9" i="24"/>
  <c r="D10" i="24" s="1"/>
  <c r="A9" i="25"/>
  <c r="D10" i="25" s="1"/>
  <c r="J35" i="56" s="1"/>
  <c r="A9" i="26"/>
  <c r="D10" i="26" s="1"/>
  <c r="J36" i="56" s="1"/>
  <c r="A9" i="27"/>
  <c r="D10" i="27" s="1"/>
  <c r="J37" i="56" s="1"/>
  <c r="A9" i="28"/>
  <c r="D10" i="28" s="1"/>
  <c r="J38" i="56" s="1"/>
  <c r="A9" i="29"/>
  <c r="D10" i="29" s="1"/>
  <c r="J39" i="56" s="1"/>
  <c r="A9" i="30"/>
  <c r="D10" i="30" s="1"/>
  <c r="A9" i="31"/>
  <c r="D10" i="31" s="1"/>
  <c r="J41" i="56" s="1"/>
  <c r="A9" i="32"/>
  <c r="D10" i="32" s="1"/>
  <c r="J42" i="56" s="1"/>
  <c r="A9" i="33"/>
  <c r="D10" i="33" s="1"/>
  <c r="J43" i="56" s="1"/>
  <c r="A9" i="35"/>
  <c r="D10" i="35" s="1"/>
  <c r="A9" i="36"/>
  <c r="D10" i="36" s="1"/>
  <c r="J45" i="56" s="1"/>
  <c r="A9" i="37"/>
  <c r="D10" i="37" s="1"/>
  <c r="J46" i="56" s="1"/>
  <c r="A9" i="38"/>
  <c r="D10" i="38" s="1"/>
  <c r="J47" i="56" s="1"/>
  <c r="A9" i="39"/>
  <c r="D10" i="39" s="1"/>
  <c r="A9" i="40"/>
  <c r="D10" i="40" s="1"/>
  <c r="J49" i="56" s="1"/>
  <c r="A9" i="41"/>
  <c r="D10" i="41" s="1"/>
  <c r="J50" i="56" s="1"/>
  <c r="A9" i="42"/>
  <c r="D10" i="42" s="1"/>
  <c r="J51" i="56" s="1"/>
  <c r="A9" i="43"/>
  <c r="D10" i="43" s="1"/>
  <c r="A9" i="44"/>
  <c r="D10" i="44" s="1"/>
  <c r="J53" i="56" s="1"/>
  <c r="A9" i="45"/>
  <c r="D10" i="45" s="1"/>
  <c r="A9" i="46"/>
  <c r="D10" i="46" s="1"/>
  <c r="A9" i="47"/>
  <c r="D10" i="47" s="1"/>
  <c r="A9" i="48"/>
  <c r="D10" i="48" s="1"/>
  <c r="J57" i="56" s="1"/>
  <c r="A9" i="49"/>
  <c r="D10" i="49" s="1"/>
  <c r="A9" i="50"/>
  <c r="D10" i="50" s="1"/>
  <c r="A9" i="51"/>
  <c r="D10" i="51" s="1"/>
  <c r="A9" i="52"/>
  <c r="D10" i="52" s="1"/>
  <c r="J61" i="56" s="1"/>
  <c r="A9" i="53"/>
  <c r="D10" i="53" s="1"/>
  <c r="J62" i="56" s="1"/>
  <c r="A9" i="54"/>
  <c r="D10" i="54" s="1"/>
  <c r="A9" i="2"/>
  <c r="D10" i="2" s="1"/>
  <c r="J63" i="56" l="1"/>
  <c r="J58" i="56"/>
  <c r="J54" i="56"/>
  <c r="J34" i="56"/>
  <c r="F58" i="2"/>
  <c r="J14" i="56"/>
  <c r="J60" i="56"/>
  <c r="J56" i="56"/>
  <c r="J52" i="56"/>
  <c r="J48" i="56"/>
  <c r="J44" i="56"/>
  <c r="J40" i="56"/>
  <c r="F774" i="22"/>
  <c r="J32" i="56"/>
  <c r="F13" i="18"/>
  <c r="J28" i="56"/>
  <c r="J59" i="56"/>
  <c r="J55" i="56"/>
  <c r="F50" i="2"/>
  <c r="F34" i="2"/>
  <c r="F82" i="2"/>
  <c r="F18" i="2"/>
  <c r="F66" i="2"/>
  <c r="F16" i="23"/>
  <c r="F20" i="23"/>
  <c r="F24" i="23"/>
  <c r="F28" i="23"/>
  <c r="F32" i="23"/>
  <c r="F36" i="23"/>
  <c r="F40" i="23"/>
  <c r="F44" i="23"/>
  <c r="F48" i="23"/>
  <c r="F52" i="23"/>
  <c r="F56" i="23"/>
  <c r="F60" i="23"/>
  <c r="F64" i="23"/>
  <c r="F68" i="23"/>
  <c r="F72" i="23"/>
  <c r="F76" i="23"/>
  <c r="F80" i="23"/>
  <c r="F84" i="23"/>
  <c r="F88" i="23"/>
  <c r="F92" i="23"/>
  <c r="F96" i="23"/>
  <c r="F100" i="23"/>
  <c r="F104" i="23"/>
  <c r="F108" i="23"/>
  <c r="F112" i="23"/>
  <c r="F116" i="23"/>
  <c r="F120" i="23"/>
  <c r="F124" i="23"/>
  <c r="F128" i="23"/>
  <c r="F132" i="23"/>
  <c r="F136" i="23"/>
  <c r="F140" i="23"/>
  <c r="F144" i="23"/>
  <c r="F148" i="23"/>
  <c r="F152" i="23"/>
  <c r="F156" i="23"/>
  <c r="F160" i="23"/>
  <c r="F164" i="23"/>
  <c r="F168" i="23"/>
  <c r="F172" i="23"/>
  <c r="F176" i="23"/>
  <c r="F180" i="23"/>
  <c r="F184" i="23"/>
  <c r="F188" i="23"/>
  <c r="F192" i="23"/>
  <c r="F196" i="23"/>
  <c r="F200" i="23"/>
  <c r="F204" i="23"/>
  <c r="F208" i="23"/>
  <c r="F212" i="23"/>
  <c r="F216" i="23"/>
  <c r="F220" i="23"/>
  <c r="F224" i="23"/>
  <c r="F228" i="23"/>
  <c r="F232" i="23"/>
  <c r="F236" i="23"/>
  <c r="F240" i="23"/>
  <c r="F244" i="23"/>
  <c r="F248" i="23"/>
  <c r="F252" i="23"/>
  <c r="F256" i="23"/>
  <c r="F260" i="23"/>
  <c r="F264" i="23"/>
  <c r="F268" i="23"/>
  <c r="F272" i="23"/>
  <c r="F276" i="23"/>
  <c r="F280" i="23"/>
  <c r="F284" i="23"/>
  <c r="F288" i="23"/>
  <c r="F292" i="23"/>
  <c r="F296" i="23"/>
  <c r="F300" i="23"/>
  <c r="F304" i="23"/>
  <c r="F308" i="23"/>
  <c r="F312" i="23"/>
  <c r="F316" i="23"/>
  <c r="F320" i="23"/>
  <c r="F324" i="23"/>
  <c r="F328" i="23"/>
  <c r="F332" i="23"/>
  <c r="F336" i="23"/>
  <c r="F340" i="23"/>
  <c r="F344" i="23"/>
  <c r="F348" i="23"/>
  <c r="F352" i="23"/>
  <c r="F356" i="23"/>
  <c r="F360" i="23"/>
  <c r="F364" i="23"/>
  <c r="F368" i="23"/>
  <c r="F372" i="23"/>
  <c r="F376" i="23"/>
  <c r="F380" i="23"/>
  <c r="F384" i="23"/>
  <c r="F388" i="23"/>
  <c r="F392" i="23"/>
  <c r="F396" i="23"/>
  <c r="F400" i="23"/>
  <c r="F404" i="23"/>
  <c r="F408" i="23"/>
  <c r="F412" i="23"/>
  <c r="F416" i="23"/>
  <c r="F420" i="23"/>
  <c r="F424" i="23"/>
  <c r="F428" i="23"/>
  <c r="F432" i="23"/>
  <c r="F436" i="23"/>
  <c r="F440" i="23"/>
  <c r="F444" i="23"/>
  <c r="F448" i="23"/>
  <c r="F452" i="23"/>
  <c r="F456" i="23"/>
  <c r="F460" i="23"/>
  <c r="F464" i="23"/>
  <c r="F468" i="23"/>
  <c r="F472" i="23"/>
  <c r="F476" i="23"/>
  <c r="F480" i="23"/>
  <c r="F484" i="23"/>
  <c r="F488" i="23"/>
  <c r="F492" i="23"/>
  <c r="F496" i="23"/>
  <c r="F500" i="23"/>
  <c r="F504" i="23"/>
  <c r="F508" i="23"/>
  <c r="F512" i="23"/>
  <c r="F516" i="23"/>
  <c r="F520" i="23"/>
  <c r="F524" i="23"/>
  <c r="F528" i="23"/>
  <c r="F532" i="23"/>
  <c r="F536" i="23"/>
  <c r="F540" i="23"/>
  <c r="F544" i="23"/>
  <c r="F548" i="23"/>
  <c r="F552" i="23"/>
  <c r="F556" i="23"/>
  <c r="F560" i="23"/>
  <c r="F564" i="23"/>
  <c r="F568" i="23"/>
  <c r="F572" i="23"/>
  <c r="F576" i="23"/>
  <c r="F580" i="23"/>
  <c r="F584" i="23"/>
  <c r="F588" i="23"/>
  <c r="F592" i="23"/>
  <c r="F596" i="23"/>
  <c r="F600" i="23"/>
  <c r="F604" i="23"/>
  <c r="F608" i="23"/>
  <c r="F612" i="23"/>
  <c r="F616" i="23"/>
  <c r="F620" i="23"/>
  <c r="F624" i="23"/>
  <c r="F628" i="23"/>
  <c r="F632" i="23"/>
  <c r="F636" i="23"/>
  <c r="F640" i="23"/>
  <c r="F644" i="23"/>
  <c r="F648" i="23"/>
  <c r="F652" i="23"/>
  <c r="F656" i="23"/>
  <c r="F660" i="23"/>
  <c r="F664" i="23"/>
  <c r="F668" i="23"/>
  <c r="F672" i="23"/>
  <c r="F676" i="23"/>
  <c r="F680" i="23"/>
  <c r="F684" i="23"/>
  <c r="F688" i="23"/>
  <c r="F692" i="23"/>
  <c r="F696" i="23"/>
  <c r="F700" i="23"/>
  <c r="F704" i="23"/>
  <c r="F708" i="23"/>
  <c r="F712" i="23"/>
  <c r="F716" i="23"/>
  <c r="F720" i="23"/>
  <c r="F724" i="23"/>
  <c r="F728" i="23"/>
  <c r="F732" i="23"/>
  <c r="F736" i="23"/>
  <c r="F740" i="23"/>
  <c r="F744" i="23"/>
  <c r="F748" i="23"/>
  <c r="F752" i="23"/>
  <c r="F756" i="23"/>
  <c r="F760" i="23"/>
  <c r="F764" i="23"/>
  <c r="F768" i="23"/>
  <c r="F772" i="23"/>
  <c r="F776" i="23"/>
  <c r="F780" i="23"/>
  <c r="F784" i="23"/>
  <c r="F788" i="23"/>
  <c r="F792" i="23"/>
  <c r="F796" i="23"/>
  <c r="F800" i="23"/>
  <c r="F804" i="23"/>
  <c r="F808" i="23"/>
  <c r="F812" i="23"/>
  <c r="F816" i="23"/>
  <c r="F820" i="23"/>
  <c r="F824" i="23"/>
  <c r="F828" i="23"/>
  <c r="F832" i="23"/>
  <c r="F836" i="23"/>
  <c r="F840" i="23"/>
  <c r="F844" i="23"/>
  <c r="F848" i="23"/>
  <c r="F852" i="23"/>
  <c r="F856" i="23"/>
  <c r="F860" i="23"/>
  <c r="F864" i="23"/>
  <c r="F868" i="23"/>
  <c r="F872" i="23"/>
  <c r="F876" i="23"/>
  <c r="F880" i="23"/>
  <c r="F884" i="23"/>
  <c r="F888" i="23"/>
  <c r="F892" i="23"/>
  <c r="F896" i="23"/>
  <c r="F900" i="23"/>
  <c r="F904" i="23"/>
  <c r="F908" i="23"/>
  <c r="F912" i="23"/>
  <c r="F916" i="23"/>
  <c r="F920" i="23"/>
  <c r="F924" i="23"/>
  <c r="F928" i="23"/>
  <c r="F932" i="23"/>
  <c r="F936" i="23"/>
  <c r="F940" i="23"/>
  <c r="F944" i="23"/>
  <c r="F948" i="23"/>
  <c r="F952" i="23"/>
  <c r="F956" i="23"/>
  <c r="F960" i="23"/>
  <c r="F964" i="23"/>
  <c r="F968" i="23"/>
  <c r="F972" i="23"/>
  <c r="F976" i="23"/>
  <c r="F980" i="23"/>
  <c r="F984" i="23"/>
  <c r="F988" i="23"/>
  <c r="F992" i="23"/>
  <c r="F996" i="23"/>
  <c r="F1000" i="23"/>
  <c r="F1004" i="23"/>
  <c r="F1008" i="23"/>
  <c r="F1012" i="23"/>
  <c r="F17" i="23"/>
  <c r="F21" i="23"/>
  <c r="F25" i="23"/>
  <c r="F29" i="23"/>
  <c r="F33" i="23"/>
  <c r="F37" i="23"/>
  <c r="F41" i="23"/>
  <c r="F45" i="23"/>
  <c r="F49" i="23"/>
  <c r="F53" i="23"/>
  <c r="F57" i="23"/>
  <c r="F61" i="23"/>
  <c r="F65" i="23"/>
  <c r="F69" i="23"/>
  <c r="F73" i="23"/>
  <c r="F77" i="23"/>
  <c r="F81" i="23"/>
  <c r="F85" i="23"/>
  <c r="F89" i="23"/>
  <c r="F93" i="23"/>
  <c r="F97" i="23"/>
  <c r="F101" i="23"/>
  <c r="F105" i="23"/>
  <c r="F109" i="23"/>
  <c r="F113" i="23"/>
  <c r="F117" i="23"/>
  <c r="F121" i="23"/>
  <c r="F125" i="23"/>
  <c r="F129" i="23"/>
  <c r="F133" i="23"/>
  <c r="F137" i="23"/>
  <c r="F141" i="23"/>
  <c r="F145" i="23"/>
  <c r="F149" i="23"/>
  <c r="F153" i="23"/>
  <c r="F157" i="23"/>
  <c r="F161" i="23"/>
  <c r="F165" i="23"/>
  <c r="F169" i="23"/>
  <c r="F173" i="23"/>
  <c r="F177" i="23"/>
  <c r="F181" i="23"/>
  <c r="F185" i="23"/>
  <c r="F189" i="23"/>
  <c r="F193" i="23"/>
  <c r="F197" i="23"/>
  <c r="F201" i="23"/>
  <c r="F205" i="23"/>
  <c r="F209" i="23"/>
  <c r="F213" i="23"/>
  <c r="F217" i="23"/>
  <c r="F221" i="23"/>
  <c r="F225" i="23"/>
  <c r="F229" i="23"/>
  <c r="F233" i="23"/>
  <c r="F237" i="23"/>
  <c r="F241" i="23"/>
  <c r="F245" i="23"/>
  <c r="F249" i="23"/>
  <c r="F253" i="23"/>
  <c r="F257" i="23"/>
  <c r="F261" i="23"/>
  <c r="F265" i="23"/>
  <c r="F269" i="23"/>
  <c r="F273" i="23"/>
  <c r="F277" i="23"/>
  <c r="F281" i="23"/>
  <c r="F285" i="23"/>
  <c r="F289" i="23"/>
  <c r="F293" i="23"/>
  <c r="F297" i="23"/>
  <c r="F301" i="23"/>
  <c r="F305" i="23"/>
  <c r="F309" i="23"/>
  <c r="F313" i="23"/>
  <c r="F317" i="23"/>
  <c r="F321" i="23"/>
  <c r="F325" i="23"/>
  <c r="F329" i="23"/>
  <c r="F333" i="23"/>
  <c r="F337" i="23"/>
  <c r="F341" i="23"/>
  <c r="F345" i="23"/>
  <c r="F349" i="23"/>
  <c r="F353" i="23"/>
  <c r="F357" i="23"/>
  <c r="F361" i="23"/>
  <c r="F365" i="23"/>
  <c r="F369" i="23"/>
  <c r="F373" i="23"/>
  <c r="F377" i="23"/>
  <c r="F381" i="23"/>
  <c r="F385" i="23"/>
  <c r="F389" i="23"/>
  <c r="F393" i="23"/>
  <c r="F397" i="23"/>
  <c r="F401" i="23"/>
  <c r="F405" i="23"/>
  <c r="F409" i="23"/>
  <c r="F413" i="23"/>
  <c r="F417" i="23"/>
  <c r="F421" i="23"/>
  <c r="F425" i="23"/>
  <c r="F429" i="23"/>
  <c r="F433" i="23"/>
  <c r="F437" i="23"/>
  <c r="F441" i="23"/>
  <c r="F445" i="23"/>
  <c r="F449" i="23"/>
  <c r="F453" i="23"/>
  <c r="F457" i="23"/>
  <c r="F461" i="23"/>
  <c r="F465" i="23"/>
  <c r="F469" i="23"/>
  <c r="F473" i="23"/>
  <c r="F477" i="23"/>
  <c r="F481" i="23"/>
  <c r="F485" i="23"/>
  <c r="F489" i="23"/>
  <c r="F493" i="23"/>
  <c r="F497" i="23"/>
  <c r="F501" i="23"/>
  <c r="F505" i="23"/>
  <c r="F509" i="23"/>
  <c r="F513" i="23"/>
  <c r="F517" i="23"/>
  <c r="F521" i="23"/>
  <c r="F525" i="23"/>
  <c r="F529" i="23"/>
  <c r="F533" i="23"/>
  <c r="F537" i="23"/>
  <c r="F541" i="23"/>
  <c r="F545" i="23"/>
  <c r="F14" i="23"/>
  <c r="F18" i="23"/>
  <c r="F22" i="23"/>
  <c r="F26" i="23"/>
  <c r="F30" i="23"/>
  <c r="F34" i="23"/>
  <c r="F38" i="23"/>
  <c r="F42" i="23"/>
  <c r="F46" i="23"/>
  <c r="F50" i="23"/>
  <c r="F54" i="23"/>
  <c r="F58" i="23"/>
  <c r="F62" i="23"/>
  <c r="F66" i="23"/>
  <c r="F70" i="23"/>
  <c r="F74" i="23"/>
  <c r="F78" i="23"/>
  <c r="F82" i="23"/>
  <c r="F86" i="23"/>
  <c r="F90" i="23"/>
  <c r="F94" i="23"/>
  <c r="F98" i="23"/>
  <c r="F102" i="23"/>
  <c r="F106" i="23"/>
  <c r="F110" i="23"/>
  <c r="F114" i="23"/>
  <c r="F118" i="23"/>
  <c r="F122" i="23"/>
  <c r="F126" i="23"/>
  <c r="F130" i="23"/>
  <c r="F134" i="23"/>
  <c r="F138" i="23"/>
  <c r="F142" i="23"/>
  <c r="F146" i="23"/>
  <c r="F150" i="23"/>
  <c r="F154" i="23"/>
  <c r="F158" i="23"/>
  <c r="F162" i="23"/>
  <c r="F166" i="23"/>
  <c r="F170" i="23"/>
  <c r="F174" i="23"/>
  <c r="F178" i="23"/>
  <c r="F182" i="23"/>
  <c r="F186" i="23"/>
  <c r="F190" i="23"/>
  <c r="F194" i="23"/>
  <c r="F198" i="23"/>
  <c r="F202" i="23"/>
  <c r="F206" i="23"/>
  <c r="F210" i="23"/>
  <c r="F214" i="23"/>
  <c r="F218" i="23"/>
  <c r="F222" i="23"/>
  <c r="F226" i="23"/>
  <c r="F230" i="23"/>
  <c r="F234" i="23"/>
  <c r="F238" i="23"/>
  <c r="F242" i="23"/>
  <c r="F246" i="23"/>
  <c r="F250" i="23"/>
  <c r="F254" i="23"/>
  <c r="F258" i="23"/>
  <c r="F262" i="23"/>
  <c r="F266" i="23"/>
  <c r="F270" i="23"/>
  <c r="F274" i="23"/>
  <c r="F278" i="23"/>
  <c r="F282" i="23"/>
  <c r="F286" i="23"/>
  <c r="F290" i="23"/>
  <c r="F294" i="23"/>
  <c r="F298" i="23"/>
  <c r="F302" i="23"/>
  <c r="F306" i="23"/>
  <c r="F310" i="23"/>
  <c r="F314" i="23"/>
  <c r="F318" i="23"/>
  <c r="F322" i="23"/>
  <c r="F326" i="23"/>
  <c r="F330" i="23"/>
  <c r="F334" i="23"/>
  <c r="F338" i="23"/>
  <c r="F342" i="23"/>
  <c r="F346" i="23"/>
  <c r="F350" i="23"/>
  <c r="F354" i="23"/>
  <c r="F358" i="23"/>
  <c r="F362" i="23"/>
  <c r="F366" i="23"/>
  <c r="F370" i="23"/>
  <c r="F374" i="23"/>
  <c r="F378" i="23"/>
  <c r="F382" i="23"/>
  <c r="F386" i="23"/>
  <c r="F390" i="23"/>
  <c r="F394" i="23"/>
  <c r="F398" i="23"/>
  <c r="F402" i="23"/>
  <c r="F406" i="23"/>
  <c r="F410" i="23"/>
  <c r="F414" i="23"/>
  <c r="F418" i="23"/>
  <c r="F422" i="23"/>
  <c r="F426" i="23"/>
  <c r="F430" i="23"/>
  <c r="F434" i="23"/>
  <c r="F438" i="23"/>
  <c r="F442" i="23"/>
  <c r="F446" i="23"/>
  <c r="F450" i="23"/>
  <c r="F454" i="23"/>
  <c r="F458" i="23"/>
  <c r="F462" i="23"/>
  <c r="F466" i="23"/>
  <c r="F470" i="23"/>
  <c r="F474" i="23"/>
  <c r="F478" i="23"/>
  <c r="F482" i="23"/>
  <c r="F486" i="23"/>
  <c r="F490" i="23"/>
  <c r="F494" i="23"/>
  <c r="F498" i="23"/>
  <c r="F502" i="23"/>
  <c r="F506" i="23"/>
  <c r="F510" i="23"/>
  <c r="F514" i="23"/>
  <c r="F518" i="23"/>
  <c r="F522" i="23"/>
  <c r="F526" i="23"/>
  <c r="F530" i="23"/>
  <c r="F534" i="23"/>
  <c r="F538" i="23"/>
  <c r="F542" i="23"/>
  <c r="F546" i="23"/>
  <c r="F550" i="23"/>
  <c r="F554" i="23"/>
  <c r="F558" i="23"/>
  <c r="F562" i="23"/>
  <c r="F566" i="23"/>
  <c r="F570" i="23"/>
  <c r="F574" i="23"/>
  <c r="F578" i="23"/>
  <c r="F582" i="23"/>
  <c r="F586" i="23"/>
  <c r="F590" i="23"/>
  <c r="F594" i="23"/>
  <c r="F598" i="23"/>
  <c r="F602" i="23"/>
  <c r="F606" i="23"/>
  <c r="F610" i="23"/>
  <c r="F614" i="23"/>
  <c r="F618" i="23"/>
  <c r="F622" i="23"/>
  <c r="F626" i="23"/>
  <c r="F630" i="23"/>
  <c r="F634" i="23"/>
  <c r="F638" i="23"/>
  <c r="F642" i="23"/>
  <c r="F646" i="23"/>
  <c r="F650" i="23"/>
  <c r="F654" i="23"/>
  <c r="F658" i="23"/>
  <c r="F662" i="23"/>
  <c r="F666" i="23"/>
  <c r="F670" i="23"/>
  <c r="F674" i="23"/>
  <c r="F678" i="23"/>
  <c r="F682" i="23"/>
  <c r="F686" i="23"/>
  <c r="F690" i="23"/>
  <c r="F694" i="23"/>
  <c r="F698" i="23"/>
  <c r="F702" i="23"/>
  <c r="F706" i="23"/>
  <c r="F710" i="23"/>
  <c r="F714" i="23"/>
  <c r="F718" i="23"/>
  <c r="F722" i="23"/>
  <c r="F726" i="23"/>
  <c r="F730" i="23"/>
  <c r="F734" i="23"/>
  <c r="F738" i="23"/>
  <c r="F742" i="23"/>
  <c r="F746" i="23"/>
  <c r="F750" i="23"/>
  <c r="F754" i="23"/>
  <c r="F758" i="23"/>
  <c r="F762" i="23"/>
  <c r="F766" i="23"/>
  <c r="F770" i="23"/>
  <c r="F774" i="23"/>
  <c r="F778" i="23"/>
  <c r="F782" i="23"/>
  <c r="F786" i="23"/>
  <c r="F790" i="23"/>
  <c r="F794" i="23"/>
  <c r="F798" i="23"/>
  <c r="F802" i="23"/>
  <c r="F806" i="23"/>
  <c r="F810" i="23"/>
  <c r="F814" i="23"/>
  <c r="F818" i="23"/>
  <c r="F822" i="23"/>
  <c r="F826" i="23"/>
  <c r="F830" i="23"/>
  <c r="F834" i="23"/>
  <c r="F838" i="23"/>
  <c r="F842" i="23"/>
  <c r="F846" i="23"/>
  <c r="F850" i="23"/>
  <c r="F854" i="23"/>
  <c r="F858" i="23"/>
  <c r="F862" i="23"/>
  <c r="F866" i="23"/>
  <c r="F870" i="23"/>
  <c r="F874" i="23"/>
  <c r="F878" i="23"/>
  <c r="F882" i="23"/>
  <c r="F886" i="23"/>
  <c r="F890" i="23"/>
  <c r="F894" i="23"/>
  <c r="F898" i="23"/>
  <c r="F902" i="23"/>
  <c r="F906" i="23"/>
  <c r="F910" i="23"/>
  <c r="F914" i="23"/>
  <c r="F918" i="23"/>
  <c r="F922" i="23"/>
  <c r="F926" i="23"/>
  <c r="F930" i="23"/>
  <c r="F934" i="23"/>
  <c r="F938" i="23"/>
  <c r="F942" i="23"/>
  <c r="F946" i="23"/>
  <c r="F950" i="23"/>
  <c r="F954" i="23"/>
  <c r="F958" i="23"/>
  <c r="F962" i="23"/>
  <c r="F966" i="23"/>
  <c r="F970" i="23"/>
  <c r="F974" i="23"/>
  <c r="F978" i="23"/>
  <c r="F982" i="23"/>
  <c r="F986" i="23"/>
  <c r="F990" i="23"/>
  <c r="F994" i="23"/>
  <c r="F998" i="23"/>
  <c r="F1002" i="23"/>
  <c r="F1006" i="23"/>
  <c r="F1010" i="23"/>
  <c r="F19" i="23"/>
  <c r="F35" i="23"/>
  <c r="F51" i="23"/>
  <c r="F67" i="23"/>
  <c r="F83" i="23"/>
  <c r="F99" i="23"/>
  <c r="F115" i="23"/>
  <c r="F131" i="23"/>
  <c r="F147" i="23"/>
  <c r="F163" i="23"/>
  <c r="F179" i="23"/>
  <c r="F195" i="23"/>
  <c r="F211" i="23"/>
  <c r="F227" i="23"/>
  <c r="F243" i="23"/>
  <c r="F259" i="23"/>
  <c r="F275" i="23"/>
  <c r="F291" i="23"/>
  <c r="F307" i="23"/>
  <c r="F323" i="23"/>
  <c r="F339" i="23"/>
  <c r="F355" i="23"/>
  <c r="F371" i="23"/>
  <c r="F387" i="23"/>
  <c r="F403" i="23"/>
  <c r="F419" i="23"/>
  <c r="F435" i="23"/>
  <c r="F451" i="23"/>
  <c r="F467" i="23"/>
  <c r="F483" i="23"/>
  <c r="F499" i="23"/>
  <c r="F515" i="23"/>
  <c r="F531" i="23"/>
  <c r="F547" i="23"/>
  <c r="F555" i="23"/>
  <c r="F563" i="23"/>
  <c r="F571" i="23"/>
  <c r="F579" i="23"/>
  <c r="F587" i="23"/>
  <c r="F595" i="23"/>
  <c r="F603" i="23"/>
  <c r="F611" i="23"/>
  <c r="F619" i="23"/>
  <c r="F627" i="23"/>
  <c r="F635" i="23"/>
  <c r="F643" i="23"/>
  <c r="F651" i="23"/>
  <c r="F659" i="23"/>
  <c r="F667" i="23"/>
  <c r="F675" i="23"/>
  <c r="F683" i="23"/>
  <c r="F691" i="23"/>
  <c r="F699" i="23"/>
  <c r="F707" i="23"/>
  <c r="F715" i="23"/>
  <c r="F723" i="23"/>
  <c r="F731" i="23"/>
  <c r="F739" i="23"/>
  <c r="F747" i="23"/>
  <c r="F755" i="23"/>
  <c r="F763" i="23"/>
  <c r="F771" i="23"/>
  <c r="F779" i="23"/>
  <c r="F787" i="23"/>
  <c r="F795" i="23"/>
  <c r="F803" i="23"/>
  <c r="F811" i="23"/>
  <c r="F819" i="23"/>
  <c r="F827" i="23"/>
  <c r="F835" i="23"/>
  <c r="F843" i="23"/>
  <c r="F851" i="23"/>
  <c r="F859" i="23"/>
  <c r="F867" i="23"/>
  <c r="F875" i="23"/>
  <c r="F883" i="23"/>
  <c r="F891" i="23"/>
  <c r="F899" i="23"/>
  <c r="F907" i="23"/>
  <c r="F915" i="23"/>
  <c r="F923" i="23"/>
  <c r="F931" i="23"/>
  <c r="F939" i="23"/>
  <c r="F947" i="23"/>
  <c r="F955" i="23"/>
  <c r="F963" i="23"/>
  <c r="F971" i="23"/>
  <c r="F979" i="23"/>
  <c r="F987" i="23"/>
  <c r="F995" i="23"/>
  <c r="F1003" i="23"/>
  <c r="F1011" i="23"/>
  <c r="F23" i="23"/>
  <c r="F39" i="23"/>
  <c r="F55" i="23"/>
  <c r="F71" i="23"/>
  <c r="F87" i="23"/>
  <c r="F103" i="23"/>
  <c r="F119" i="23"/>
  <c r="F135" i="23"/>
  <c r="F151" i="23"/>
  <c r="F167" i="23"/>
  <c r="F183" i="23"/>
  <c r="F199" i="23"/>
  <c r="F215" i="23"/>
  <c r="F231" i="23"/>
  <c r="F247" i="23"/>
  <c r="F263" i="23"/>
  <c r="F279" i="23"/>
  <c r="F295" i="23"/>
  <c r="F311" i="23"/>
  <c r="F327" i="23"/>
  <c r="F343" i="23"/>
  <c r="F359" i="23"/>
  <c r="F375" i="23"/>
  <c r="F391" i="23"/>
  <c r="F407" i="23"/>
  <c r="F423" i="23"/>
  <c r="F439" i="23"/>
  <c r="F455" i="23"/>
  <c r="F471" i="23"/>
  <c r="F487" i="23"/>
  <c r="F503" i="23"/>
  <c r="F519" i="23"/>
  <c r="F535" i="23"/>
  <c r="F549" i="23"/>
  <c r="F557" i="23"/>
  <c r="F565" i="23"/>
  <c r="F573" i="23"/>
  <c r="F581" i="23"/>
  <c r="F589" i="23"/>
  <c r="F597" i="23"/>
  <c r="F605" i="23"/>
  <c r="F613" i="23"/>
  <c r="F621" i="23"/>
  <c r="F629" i="23"/>
  <c r="F637" i="23"/>
  <c r="F645" i="23"/>
  <c r="F653" i="23"/>
  <c r="F661" i="23"/>
  <c r="F669" i="23"/>
  <c r="F677" i="23"/>
  <c r="F685" i="23"/>
  <c r="F693" i="23"/>
  <c r="F701" i="23"/>
  <c r="F709" i="23"/>
  <c r="F717" i="23"/>
  <c r="F725" i="23"/>
  <c r="F733" i="23"/>
  <c r="F741" i="23"/>
  <c r="F749" i="23"/>
  <c r="F757" i="23"/>
  <c r="F765" i="23"/>
  <c r="F773" i="23"/>
  <c r="F781" i="23"/>
  <c r="F789" i="23"/>
  <c r="F797" i="23"/>
  <c r="F805" i="23"/>
  <c r="F813" i="23"/>
  <c r="F821" i="23"/>
  <c r="F829" i="23"/>
  <c r="F837" i="23"/>
  <c r="F845" i="23"/>
  <c r="F853" i="23"/>
  <c r="F861" i="23"/>
  <c r="F869" i="23"/>
  <c r="F877" i="23"/>
  <c r="F885" i="23"/>
  <c r="F893" i="23"/>
  <c r="F901" i="23"/>
  <c r="F909" i="23"/>
  <c r="F917" i="23"/>
  <c r="F925" i="23"/>
  <c r="F933" i="23"/>
  <c r="F941" i="23"/>
  <c r="F949" i="23"/>
  <c r="F957" i="23"/>
  <c r="F965" i="23"/>
  <c r="F973" i="23"/>
  <c r="F981" i="23"/>
  <c r="F989" i="23"/>
  <c r="F997" i="23"/>
  <c r="F1005" i="23"/>
  <c r="F27" i="23"/>
  <c r="F43" i="23"/>
  <c r="F59" i="23"/>
  <c r="F75" i="23"/>
  <c r="F91" i="23"/>
  <c r="F107" i="23"/>
  <c r="F123" i="23"/>
  <c r="F139" i="23"/>
  <c r="F155" i="23"/>
  <c r="F171" i="23"/>
  <c r="F187" i="23"/>
  <c r="F203" i="23"/>
  <c r="F219" i="23"/>
  <c r="F235" i="23"/>
  <c r="F251" i="23"/>
  <c r="F267" i="23"/>
  <c r="F283" i="23"/>
  <c r="F299" i="23"/>
  <c r="F315" i="23"/>
  <c r="F331" i="23"/>
  <c r="F347" i="23"/>
  <c r="F363" i="23"/>
  <c r="F379" i="23"/>
  <c r="F395" i="23"/>
  <c r="F411" i="23"/>
  <c r="F427" i="23"/>
  <c r="F443" i="23"/>
  <c r="F459" i="23"/>
  <c r="F475" i="23"/>
  <c r="F491" i="23"/>
  <c r="F507" i="23"/>
  <c r="F523" i="23"/>
  <c r="F539" i="23"/>
  <c r="F551" i="23"/>
  <c r="F559" i="23"/>
  <c r="F567" i="23"/>
  <c r="F575" i="23"/>
  <c r="F583" i="23"/>
  <c r="F591" i="23"/>
  <c r="F599" i="23"/>
  <c r="F607" i="23"/>
  <c r="F615" i="23"/>
  <c r="F623" i="23"/>
  <c r="F631" i="23"/>
  <c r="F639" i="23"/>
  <c r="F647" i="23"/>
  <c r="F655" i="23"/>
  <c r="F663" i="23"/>
  <c r="F671" i="23"/>
  <c r="F679" i="23"/>
  <c r="F687" i="23"/>
  <c r="F695" i="23"/>
  <c r="F703" i="23"/>
  <c r="F711" i="23"/>
  <c r="F719" i="23"/>
  <c r="F727" i="23"/>
  <c r="F735" i="23"/>
  <c r="F743" i="23"/>
  <c r="F751" i="23"/>
  <c r="F759" i="23"/>
  <c r="F767" i="23"/>
  <c r="F775" i="23"/>
  <c r="F783" i="23"/>
  <c r="F791" i="23"/>
  <c r="F799" i="23"/>
  <c r="F807" i="23"/>
  <c r="F815" i="23"/>
  <c r="F823" i="23"/>
  <c r="F831" i="23"/>
  <c r="F839" i="23"/>
  <c r="F847" i="23"/>
  <c r="F855" i="23"/>
  <c r="F863" i="23"/>
  <c r="F871" i="23"/>
  <c r="F879" i="23"/>
  <c r="F887" i="23"/>
  <c r="F895" i="23"/>
  <c r="F903" i="23"/>
  <c r="F911" i="23"/>
  <c r="F919" i="23"/>
  <c r="F927" i="23"/>
  <c r="F935" i="23"/>
  <c r="F943" i="23"/>
  <c r="F951" i="23"/>
  <c r="F959" i="23"/>
  <c r="F967" i="23"/>
  <c r="F975" i="23"/>
  <c r="F983" i="23"/>
  <c r="F991" i="23"/>
  <c r="F999" i="23"/>
  <c r="F1007" i="23"/>
  <c r="F47" i="23"/>
  <c r="F111" i="23"/>
  <c r="F175" i="23"/>
  <c r="F239" i="23"/>
  <c r="F303" i="23"/>
  <c r="F367" i="23"/>
  <c r="F431" i="23"/>
  <c r="F495" i="23"/>
  <c r="F553" i="23"/>
  <c r="F585" i="23"/>
  <c r="F617" i="23"/>
  <c r="F649" i="23"/>
  <c r="F681" i="23"/>
  <c r="F713" i="23"/>
  <c r="F745" i="23"/>
  <c r="F777" i="23"/>
  <c r="F809" i="23"/>
  <c r="F841" i="23"/>
  <c r="F873" i="23"/>
  <c r="F905" i="23"/>
  <c r="F937" i="23"/>
  <c r="F969" i="23"/>
  <c r="F1001" i="23"/>
  <c r="F63" i="23"/>
  <c r="F127" i="23"/>
  <c r="F191" i="23"/>
  <c r="F255" i="23"/>
  <c r="F319" i="23"/>
  <c r="F383" i="23"/>
  <c r="F447" i="23"/>
  <c r="F511" i="23"/>
  <c r="F561" i="23"/>
  <c r="F593" i="23"/>
  <c r="F625" i="23"/>
  <c r="F657" i="23"/>
  <c r="F689" i="23"/>
  <c r="F721" i="23"/>
  <c r="F753" i="23"/>
  <c r="F785" i="23"/>
  <c r="F817" i="23"/>
  <c r="F849" i="23"/>
  <c r="F881" i="23"/>
  <c r="F913" i="23"/>
  <c r="F945" i="23"/>
  <c r="F977" i="23"/>
  <c r="F1009" i="23"/>
  <c r="F15" i="23"/>
  <c r="F79" i="23"/>
  <c r="F143" i="23"/>
  <c r="F207" i="23"/>
  <c r="F271" i="23"/>
  <c r="F335" i="23"/>
  <c r="F399" i="23"/>
  <c r="F463" i="23"/>
  <c r="F527" i="23"/>
  <c r="F569" i="23"/>
  <c r="F601" i="23"/>
  <c r="F633" i="23"/>
  <c r="F665" i="23"/>
  <c r="F697" i="23"/>
  <c r="F729" i="23"/>
  <c r="F761" i="23"/>
  <c r="F793" i="23"/>
  <c r="F825" i="23"/>
  <c r="F857" i="23"/>
  <c r="F889" i="23"/>
  <c r="F921" i="23"/>
  <c r="F953" i="23"/>
  <c r="F985" i="23"/>
  <c r="F95" i="23"/>
  <c r="F351" i="23"/>
  <c r="F577" i="23"/>
  <c r="F705" i="23"/>
  <c r="F833" i="23"/>
  <c r="F961" i="23"/>
  <c r="F159" i="23"/>
  <c r="F415" i="23"/>
  <c r="F609" i="23"/>
  <c r="F737" i="23"/>
  <c r="F865" i="23"/>
  <c r="F993" i="23"/>
  <c r="F223" i="23"/>
  <c r="F479" i="23"/>
  <c r="F641" i="23"/>
  <c r="F769" i="23"/>
  <c r="F897" i="23"/>
  <c r="F31" i="23"/>
  <c r="F801" i="23"/>
  <c r="F13" i="23"/>
  <c r="F287" i="23"/>
  <c r="F929" i="23"/>
  <c r="F543" i="23"/>
  <c r="F17" i="9"/>
  <c r="F21" i="9"/>
  <c r="F25" i="9"/>
  <c r="F29" i="9"/>
  <c r="F33" i="9"/>
  <c r="F37" i="9"/>
  <c r="F41" i="9"/>
  <c r="F45" i="9"/>
  <c r="F49" i="9"/>
  <c r="F53" i="9"/>
  <c r="F57" i="9"/>
  <c r="F61" i="9"/>
  <c r="F65" i="9"/>
  <c r="F69" i="9"/>
  <c r="F73" i="9"/>
  <c r="F77" i="9"/>
  <c r="F81" i="9"/>
  <c r="F85" i="9"/>
  <c r="F89" i="9"/>
  <c r="F93" i="9"/>
  <c r="F97" i="9"/>
  <c r="F101" i="9"/>
  <c r="F105" i="9"/>
  <c r="F109" i="9"/>
  <c r="F113" i="9"/>
  <c r="F117" i="9"/>
  <c r="F121" i="9"/>
  <c r="F125" i="9"/>
  <c r="F129" i="9"/>
  <c r="F133" i="9"/>
  <c r="F137" i="9"/>
  <c r="F141" i="9"/>
  <c r="F145" i="9"/>
  <c r="F149" i="9"/>
  <c r="F153" i="9"/>
  <c r="F157" i="9"/>
  <c r="F161" i="9"/>
  <c r="F165" i="9"/>
  <c r="F169" i="9"/>
  <c r="F173" i="9"/>
  <c r="F177" i="9"/>
  <c r="F181" i="9"/>
  <c r="F185" i="9"/>
  <c r="F189" i="9"/>
  <c r="F193" i="9"/>
  <c r="F197" i="9"/>
  <c r="F201" i="9"/>
  <c r="F205" i="9"/>
  <c r="F209" i="9"/>
  <c r="F213" i="9"/>
  <c r="F217" i="9"/>
  <c r="F221" i="9"/>
  <c r="F225" i="9"/>
  <c r="F229" i="9"/>
  <c r="F233" i="9"/>
  <c r="F237" i="9"/>
  <c r="F241" i="9"/>
  <c r="F245" i="9"/>
  <c r="F249" i="9"/>
  <c r="F253" i="9"/>
  <c r="F257" i="9"/>
  <c r="F261" i="9"/>
  <c r="F265" i="9"/>
  <c r="F269" i="9"/>
  <c r="F273" i="9"/>
  <c r="F277" i="9"/>
  <c r="F281" i="9"/>
  <c r="F285" i="9"/>
  <c r="F289" i="9"/>
  <c r="F293" i="9"/>
  <c r="F297" i="9"/>
  <c r="F301" i="9"/>
  <c r="F305" i="9"/>
  <c r="F309" i="9"/>
  <c r="F313" i="9"/>
  <c r="F317" i="9"/>
  <c r="F321" i="9"/>
  <c r="F325" i="9"/>
  <c r="F329" i="9"/>
  <c r="F333" i="9"/>
  <c r="F337" i="9"/>
  <c r="F14" i="9"/>
  <c r="F18" i="9"/>
  <c r="F22" i="9"/>
  <c r="F26" i="9"/>
  <c r="F30" i="9"/>
  <c r="F34" i="9"/>
  <c r="F38" i="9"/>
  <c r="F42" i="9"/>
  <c r="F46" i="9"/>
  <c r="F50" i="9"/>
  <c r="F54" i="9"/>
  <c r="F58" i="9"/>
  <c r="F62" i="9"/>
  <c r="F66" i="9"/>
  <c r="F70" i="9"/>
  <c r="F74" i="9"/>
  <c r="F78" i="9"/>
  <c r="F82" i="9"/>
  <c r="F86" i="9"/>
  <c r="F90" i="9"/>
  <c r="F94" i="9"/>
  <c r="F98" i="9"/>
  <c r="F102" i="9"/>
  <c r="F106" i="9"/>
  <c r="F110" i="9"/>
  <c r="F114" i="9"/>
  <c r="F118" i="9"/>
  <c r="F122" i="9"/>
  <c r="F126" i="9"/>
  <c r="F130" i="9"/>
  <c r="F134" i="9"/>
  <c r="F138" i="9"/>
  <c r="F142" i="9"/>
  <c r="F146" i="9"/>
  <c r="F150" i="9"/>
  <c r="F154" i="9"/>
  <c r="F158" i="9"/>
  <c r="F162" i="9"/>
  <c r="F166" i="9"/>
  <c r="F170" i="9"/>
  <c r="F174" i="9"/>
  <c r="F178" i="9"/>
  <c r="F182" i="9"/>
  <c r="F186" i="9"/>
  <c r="F190" i="9"/>
  <c r="F194" i="9"/>
  <c r="F198" i="9"/>
  <c r="F202" i="9"/>
  <c r="F206" i="9"/>
  <c r="F210" i="9"/>
  <c r="F214" i="9"/>
  <c r="F218" i="9"/>
  <c r="F222" i="9"/>
  <c r="F226" i="9"/>
  <c r="F230" i="9"/>
  <c r="F234" i="9"/>
  <c r="F238" i="9"/>
  <c r="F242" i="9"/>
  <c r="F246" i="9"/>
  <c r="F250" i="9"/>
  <c r="F254" i="9"/>
  <c r="F258" i="9"/>
  <c r="F262" i="9"/>
  <c r="F266" i="9"/>
  <c r="F270" i="9"/>
  <c r="F274" i="9"/>
  <c r="F278" i="9"/>
  <c r="F282" i="9"/>
  <c r="F286" i="9"/>
  <c r="F290" i="9"/>
  <c r="F294" i="9"/>
  <c r="F298" i="9"/>
  <c r="F302" i="9"/>
  <c r="F306" i="9"/>
  <c r="F310" i="9"/>
  <c r="F314" i="9"/>
  <c r="F318" i="9"/>
  <c r="F322" i="9"/>
  <c r="F326" i="9"/>
  <c r="F330" i="9"/>
  <c r="F334" i="9"/>
  <c r="F15" i="9"/>
  <c r="F19" i="9"/>
  <c r="F23" i="9"/>
  <c r="F27" i="9"/>
  <c r="F31" i="9"/>
  <c r="F35" i="9"/>
  <c r="F39" i="9"/>
  <c r="F43" i="9"/>
  <c r="F47" i="9"/>
  <c r="F51" i="9"/>
  <c r="F55" i="9"/>
  <c r="F59" i="9"/>
  <c r="F63" i="9"/>
  <c r="F67" i="9"/>
  <c r="F71" i="9"/>
  <c r="F75" i="9"/>
  <c r="F79" i="9"/>
  <c r="F83" i="9"/>
  <c r="F87" i="9"/>
  <c r="F91" i="9"/>
  <c r="F95" i="9"/>
  <c r="F99" i="9"/>
  <c r="F103" i="9"/>
  <c r="F107" i="9"/>
  <c r="F111" i="9"/>
  <c r="F115" i="9"/>
  <c r="F119" i="9"/>
  <c r="F123" i="9"/>
  <c r="F127" i="9"/>
  <c r="F131" i="9"/>
  <c r="F135" i="9"/>
  <c r="F139" i="9"/>
  <c r="F143" i="9"/>
  <c r="F147" i="9"/>
  <c r="F151" i="9"/>
  <c r="F155" i="9"/>
  <c r="F159" i="9"/>
  <c r="F163" i="9"/>
  <c r="F167" i="9"/>
  <c r="F171" i="9"/>
  <c r="F175" i="9"/>
  <c r="F179" i="9"/>
  <c r="F183" i="9"/>
  <c r="F187" i="9"/>
  <c r="F191" i="9"/>
  <c r="F195" i="9"/>
  <c r="F199" i="9"/>
  <c r="F203" i="9"/>
  <c r="F207" i="9"/>
  <c r="F211" i="9"/>
  <c r="F215" i="9"/>
  <c r="F219" i="9"/>
  <c r="F223" i="9"/>
  <c r="F227" i="9"/>
  <c r="F231" i="9"/>
  <c r="F235" i="9"/>
  <c r="F239" i="9"/>
  <c r="F243" i="9"/>
  <c r="F247" i="9"/>
  <c r="F251" i="9"/>
  <c r="F255" i="9"/>
  <c r="F259" i="9"/>
  <c r="F263" i="9"/>
  <c r="F267" i="9"/>
  <c r="F271" i="9"/>
  <c r="F275" i="9"/>
  <c r="F279" i="9"/>
  <c r="F283" i="9"/>
  <c r="F287" i="9"/>
  <c r="F291" i="9"/>
  <c r="F295" i="9"/>
  <c r="F299" i="9"/>
  <c r="F303" i="9"/>
  <c r="F307" i="9"/>
  <c r="F311" i="9"/>
  <c r="F315" i="9"/>
  <c r="F319" i="9"/>
  <c r="F323" i="9"/>
  <c r="F327" i="9"/>
  <c r="F331" i="9"/>
  <c r="F335" i="9"/>
  <c r="F20" i="9"/>
  <c r="F36" i="9"/>
  <c r="F52" i="9"/>
  <c r="F68" i="9"/>
  <c r="F84" i="9"/>
  <c r="F100" i="9"/>
  <c r="F116" i="9"/>
  <c r="F132" i="9"/>
  <c r="F148" i="9"/>
  <c r="F164" i="9"/>
  <c r="F180" i="9"/>
  <c r="F196" i="9"/>
  <c r="F212" i="9"/>
  <c r="F228" i="9"/>
  <c r="F244" i="9"/>
  <c r="F260" i="9"/>
  <c r="F276" i="9"/>
  <c r="F292" i="9"/>
  <c r="F308" i="9"/>
  <c r="F324" i="9"/>
  <c r="F24" i="9"/>
  <c r="F40" i="9"/>
  <c r="F56" i="9"/>
  <c r="F72" i="9"/>
  <c r="F88" i="9"/>
  <c r="F104" i="9"/>
  <c r="F120" i="9"/>
  <c r="F136" i="9"/>
  <c r="F152" i="9"/>
  <c r="F168" i="9"/>
  <c r="F184" i="9"/>
  <c r="F200" i="9"/>
  <c r="F216" i="9"/>
  <c r="F232" i="9"/>
  <c r="F248" i="9"/>
  <c r="F264" i="9"/>
  <c r="F280" i="9"/>
  <c r="F296" i="9"/>
  <c r="F312" i="9"/>
  <c r="F328" i="9"/>
  <c r="F28" i="9"/>
  <c r="F44" i="9"/>
  <c r="F60" i="9"/>
  <c r="F76" i="9"/>
  <c r="F92" i="9"/>
  <c r="F108" i="9"/>
  <c r="F124" i="9"/>
  <c r="F140" i="9"/>
  <c r="F156" i="9"/>
  <c r="F172" i="9"/>
  <c r="F188" i="9"/>
  <c r="F204" i="9"/>
  <c r="F220" i="9"/>
  <c r="F236" i="9"/>
  <c r="F252" i="9"/>
  <c r="F268" i="9"/>
  <c r="F284" i="9"/>
  <c r="F300" i="9"/>
  <c r="F316" i="9"/>
  <c r="F332" i="9"/>
  <c r="F64" i="9"/>
  <c r="F128" i="9"/>
  <c r="F192" i="9"/>
  <c r="F256" i="9"/>
  <c r="F320" i="9"/>
  <c r="F16" i="9"/>
  <c r="F80" i="9"/>
  <c r="F144" i="9"/>
  <c r="F208" i="9"/>
  <c r="F272" i="9"/>
  <c r="F336" i="9"/>
  <c r="F32" i="9"/>
  <c r="F96" i="9"/>
  <c r="F160" i="9"/>
  <c r="F224" i="9"/>
  <c r="F288" i="9"/>
  <c r="F112" i="9"/>
  <c r="F176" i="9"/>
  <c r="F240" i="9"/>
  <c r="F48" i="9"/>
  <c r="F304" i="9"/>
  <c r="F13" i="9"/>
  <c r="F16" i="14"/>
  <c r="F20" i="14"/>
  <c r="F24" i="14"/>
  <c r="F28" i="14"/>
  <c r="F32" i="14"/>
  <c r="F36" i="14"/>
  <c r="F40" i="14"/>
  <c r="F44" i="14"/>
  <c r="F48" i="14"/>
  <c r="F52" i="14"/>
  <c r="F56" i="14"/>
  <c r="F60" i="14"/>
  <c r="F64" i="14"/>
  <c r="F17" i="14"/>
  <c r="F21" i="14"/>
  <c r="F25" i="14"/>
  <c r="F29" i="14"/>
  <c r="F33" i="14"/>
  <c r="F37" i="14"/>
  <c r="F41" i="14"/>
  <c r="F45" i="14"/>
  <c r="F49" i="14"/>
  <c r="F53" i="14"/>
  <c r="F57" i="14"/>
  <c r="F61" i="14"/>
  <c r="F65" i="14"/>
  <c r="F14" i="14"/>
  <c r="F18" i="14"/>
  <c r="F22" i="14"/>
  <c r="F26" i="14"/>
  <c r="F30" i="14"/>
  <c r="F34" i="14"/>
  <c r="F38" i="14"/>
  <c r="F42" i="14"/>
  <c r="F46" i="14"/>
  <c r="F50" i="14"/>
  <c r="F54" i="14"/>
  <c r="F58" i="14"/>
  <c r="F62" i="14"/>
  <c r="F23" i="14"/>
  <c r="F39" i="14"/>
  <c r="F55" i="14"/>
  <c r="F27" i="14"/>
  <c r="F43" i="14"/>
  <c r="F59" i="14"/>
  <c r="F15" i="14"/>
  <c r="F31" i="14"/>
  <c r="F47" i="14"/>
  <c r="F63" i="14"/>
  <c r="F35" i="14"/>
  <c r="F51" i="14"/>
  <c r="F19" i="14"/>
  <c r="F46" i="2"/>
  <c r="F14" i="2"/>
  <c r="F16" i="19"/>
  <c r="F20" i="19"/>
  <c r="F24" i="19"/>
  <c r="F28" i="19"/>
  <c r="F32" i="19"/>
  <c r="F36" i="19"/>
  <c r="F40" i="19"/>
  <c r="F44" i="19"/>
  <c r="F48" i="19"/>
  <c r="F52" i="19"/>
  <c r="F56" i="19"/>
  <c r="F60" i="19"/>
  <c r="F64" i="19"/>
  <c r="F68" i="19"/>
  <c r="F72" i="19"/>
  <c r="F76" i="19"/>
  <c r="F80" i="19"/>
  <c r="F84" i="19"/>
  <c r="F88" i="19"/>
  <c r="F92" i="19"/>
  <c r="F96" i="19"/>
  <c r="F100" i="19"/>
  <c r="F104" i="19"/>
  <c r="F108" i="19"/>
  <c r="F112" i="19"/>
  <c r="F116" i="19"/>
  <c r="F120" i="19"/>
  <c r="F17" i="19"/>
  <c r="F21" i="19"/>
  <c r="F25" i="19"/>
  <c r="F29" i="19"/>
  <c r="F33" i="19"/>
  <c r="F37" i="19"/>
  <c r="F41" i="19"/>
  <c r="F45" i="19"/>
  <c r="F49" i="19"/>
  <c r="F53" i="19"/>
  <c r="F57" i="19"/>
  <c r="F61" i="19"/>
  <c r="F65" i="19"/>
  <c r="F69" i="19"/>
  <c r="F73" i="19"/>
  <c r="F77" i="19"/>
  <c r="F81" i="19"/>
  <c r="F85" i="19"/>
  <c r="F89" i="19"/>
  <c r="F93" i="19"/>
  <c r="F97" i="19"/>
  <c r="F101" i="19"/>
  <c r="F105" i="19"/>
  <c r="F109" i="19"/>
  <c r="F113" i="19"/>
  <c r="F117" i="19"/>
  <c r="F121" i="19"/>
  <c r="F14" i="19"/>
  <c r="F18" i="19"/>
  <c r="F22" i="19"/>
  <c r="F26" i="19"/>
  <c r="F30" i="19"/>
  <c r="F34" i="19"/>
  <c r="F38" i="19"/>
  <c r="F42" i="19"/>
  <c r="F46" i="19"/>
  <c r="F50" i="19"/>
  <c r="F54" i="19"/>
  <c r="F58" i="19"/>
  <c r="F62" i="19"/>
  <c r="F66" i="19"/>
  <c r="F70" i="19"/>
  <c r="F74" i="19"/>
  <c r="F78" i="19"/>
  <c r="F82" i="19"/>
  <c r="F86" i="19"/>
  <c r="F90" i="19"/>
  <c r="F94" i="19"/>
  <c r="F98" i="19"/>
  <c r="F102" i="19"/>
  <c r="F106" i="19"/>
  <c r="F110" i="19"/>
  <c r="F114" i="19"/>
  <c r="F118" i="19"/>
  <c r="F122" i="19"/>
  <c r="F15" i="19"/>
  <c r="F31" i="19"/>
  <c r="F47" i="19"/>
  <c r="F63" i="19"/>
  <c r="F79" i="19"/>
  <c r="F95" i="19"/>
  <c r="F111" i="19"/>
  <c r="F19" i="19"/>
  <c r="F35" i="19"/>
  <c r="F51" i="19"/>
  <c r="F67" i="19"/>
  <c r="F83" i="19"/>
  <c r="F99" i="19"/>
  <c r="F115" i="19"/>
  <c r="F23" i="19"/>
  <c r="F39" i="19"/>
  <c r="F55" i="19"/>
  <c r="F71" i="19"/>
  <c r="F87" i="19"/>
  <c r="F103" i="19"/>
  <c r="F119" i="19"/>
  <c r="F59" i="19"/>
  <c r="F123" i="19"/>
  <c r="F75" i="19"/>
  <c r="F27" i="19"/>
  <c r="F91" i="19"/>
  <c r="F43" i="19"/>
  <c r="F107" i="19"/>
  <c r="F13" i="19"/>
  <c r="F673" i="23"/>
  <c r="F15" i="22"/>
  <c r="F19" i="22"/>
  <c r="F23" i="22"/>
  <c r="F27" i="22"/>
  <c r="F31" i="22"/>
  <c r="F35" i="22"/>
  <c r="F39" i="22"/>
  <c r="F43" i="22"/>
  <c r="F47" i="22"/>
  <c r="F51" i="22"/>
  <c r="F55" i="22"/>
  <c r="F59" i="22"/>
  <c r="F63" i="22"/>
  <c r="F67" i="22"/>
  <c r="F71" i="22"/>
  <c r="F75" i="22"/>
  <c r="F79" i="22"/>
  <c r="F83" i="22"/>
  <c r="F87" i="22"/>
  <c r="F91" i="22"/>
  <c r="F95" i="22"/>
  <c r="F99" i="22"/>
  <c r="F103" i="22"/>
  <c r="F107" i="22"/>
  <c r="F111" i="22"/>
  <c r="F115" i="22"/>
  <c r="F119" i="22"/>
  <c r="F123" i="22"/>
  <c r="F127" i="22"/>
  <c r="F131" i="22"/>
  <c r="F135" i="22"/>
  <c r="F139" i="22"/>
  <c r="F143" i="22"/>
  <c r="F147" i="22"/>
  <c r="F151" i="22"/>
  <c r="F155" i="22"/>
  <c r="F159" i="22"/>
  <c r="F163" i="22"/>
  <c r="F167" i="22"/>
  <c r="F171" i="22"/>
  <c r="F175" i="22"/>
  <c r="F179" i="22"/>
  <c r="F183" i="22"/>
  <c r="F187" i="22"/>
  <c r="F191" i="22"/>
  <c r="F195" i="22"/>
  <c r="F199" i="22"/>
  <c r="F203" i="22"/>
  <c r="F207" i="22"/>
  <c r="F211" i="22"/>
  <c r="F215" i="22"/>
  <c r="F219" i="22"/>
  <c r="F223" i="22"/>
  <c r="F227" i="22"/>
  <c r="F231" i="22"/>
  <c r="F235" i="22"/>
  <c r="F239" i="22"/>
  <c r="F243" i="22"/>
  <c r="F247" i="22"/>
  <c r="F251" i="22"/>
  <c r="F255" i="22"/>
  <c r="F259" i="22"/>
  <c r="F263" i="22"/>
  <c r="F267" i="22"/>
  <c r="F271" i="22"/>
  <c r="F275" i="22"/>
  <c r="F279" i="22"/>
  <c r="F283" i="22"/>
  <c r="F287" i="22"/>
  <c r="F291" i="22"/>
  <c r="F295" i="22"/>
  <c r="F299" i="22"/>
  <c r="F303" i="22"/>
  <c r="F307" i="22"/>
  <c r="F311" i="22"/>
  <c r="F315" i="22"/>
  <c r="F319" i="22"/>
  <c r="F323" i="22"/>
  <c r="F327" i="22"/>
  <c r="F331" i="22"/>
  <c r="F335" i="22"/>
  <c r="F339" i="22"/>
  <c r="F343" i="22"/>
  <c r="F347" i="22"/>
  <c r="F351" i="22"/>
  <c r="F355" i="22"/>
  <c r="F359" i="22"/>
  <c r="F363" i="22"/>
  <c r="F367" i="22"/>
  <c r="F371" i="22"/>
  <c r="F375" i="22"/>
  <c r="F379" i="22"/>
  <c r="F383" i="22"/>
  <c r="F387" i="22"/>
  <c r="F391" i="22"/>
  <c r="F395" i="22"/>
  <c r="F399" i="22"/>
  <c r="F403" i="22"/>
  <c r="F407" i="22"/>
  <c r="F411" i="22"/>
  <c r="F415" i="22"/>
  <c r="F419" i="22"/>
  <c r="F423" i="22"/>
  <c r="F427" i="22"/>
  <c r="F431" i="22"/>
  <c r="F435" i="22"/>
  <c r="F439" i="22"/>
  <c r="F443" i="22"/>
  <c r="F447" i="22"/>
  <c r="F451" i="22"/>
  <c r="F455" i="22"/>
  <c r="F459" i="22"/>
  <c r="F463" i="22"/>
  <c r="F467" i="22"/>
  <c r="F471" i="22"/>
  <c r="F475" i="22"/>
  <c r="F479" i="22"/>
  <c r="F483" i="22"/>
  <c r="F487" i="22"/>
  <c r="F491" i="22"/>
  <c r="F495" i="22"/>
  <c r="F499" i="22"/>
  <c r="F503" i="22"/>
  <c r="F507" i="22"/>
  <c r="F511" i="22"/>
  <c r="F515" i="22"/>
  <c r="F519" i="22"/>
  <c r="F523" i="22"/>
  <c r="F527" i="22"/>
  <c r="F531" i="22"/>
  <c r="F535" i="22"/>
  <c r="F539" i="22"/>
  <c r="F543" i="22"/>
  <c r="F547" i="22"/>
  <c r="F551" i="22"/>
  <c r="F555" i="22"/>
  <c r="F559" i="22"/>
  <c r="F563" i="22"/>
  <c r="F567" i="22"/>
  <c r="F571" i="22"/>
  <c r="F575" i="22"/>
  <c r="F579" i="22"/>
  <c r="F583" i="22"/>
  <c r="F587" i="22"/>
  <c r="F591" i="22"/>
  <c r="F595" i="22"/>
  <c r="F599" i="22"/>
  <c r="F603" i="22"/>
  <c r="F607" i="22"/>
  <c r="F611" i="22"/>
  <c r="F615" i="22"/>
  <c r="F619" i="22"/>
  <c r="F623" i="22"/>
  <c r="F627" i="22"/>
  <c r="F631" i="22"/>
  <c r="F635" i="22"/>
  <c r="F639" i="22"/>
  <c r="F643" i="22"/>
  <c r="F647" i="22"/>
  <c r="F651" i="22"/>
  <c r="F655" i="22"/>
  <c r="F659" i="22"/>
  <c r="F663" i="22"/>
  <c r="F667" i="22"/>
  <c r="F671" i="22"/>
  <c r="F675" i="22"/>
  <c r="F679" i="22"/>
  <c r="F683" i="22"/>
  <c r="F687" i="22"/>
  <c r="F691" i="22"/>
  <c r="F695" i="22"/>
  <c r="F699" i="22"/>
  <c r="F703" i="22"/>
  <c r="F707" i="22"/>
  <c r="F711" i="22"/>
  <c r="F715" i="22"/>
  <c r="F719" i="22"/>
  <c r="F723" i="22"/>
  <c r="F727" i="22"/>
  <c r="F731" i="22"/>
  <c r="F735" i="22"/>
  <c r="F739" i="22"/>
  <c r="F743" i="22"/>
  <c r="F747" i="22"/>
  <c r="F751" i="22"/>
  <c r="F755" i="22"/>
  <c r="F759" i="22"/>
  <c r="F763" i="22"/>
  <c r="F767" i="22"/>
  <c r="F771" i="22"/>
  <c r="F775" i="22"/>
  <c r="F779" i="22"/>
  <c r="F783" i="22"/>
  <c r="F787" i="22"/>
  <c r="F791" i="22"/>
  <c r="F795" i="22"/>
  <c r="F799" i="22"/>
  <c r="F803" i="22"/>
  <c r="F807" i="22"/>
  <c r="F811" i="22"/>
  <c r="F815" i="22"/>
  <c r="F819" i="22"/>
  <c r="F823" i="22"/>
  <c r="F827" i="22"/>
  <c r="F831" i="22"/>
  <c r="F835" i="22"/>
  <c r="F839" i="22"/>
  <c r="F843" i="22"/>
  <c r="F847" i="22"/>
  <c r="F851" i="22"/>
  <c r="F855" i="22"/>
  <c r="F859" i="22"/>
  <c r="F863" i="22"/>
  <c r="F867" i="22"/>
  <c r="F871" i="22"/>
  <c r="F875" i="22"/>
  <c r="F879" i="22"/>
  <c r="F883" i="22"/>
  <c r="F887" i="22"/>
  <c r="F891" i="22"/>
  <c r="F895" i="22"/>
  <c r="F899" i="22"/>
  <c r="F903" i="22"/>
  <c r="F907" i="22"/>
  <c r="F911" i="22"/>
  <c r="F915" i="22"/>
  <c r="F919" i="22"/>
  <c r="F923" i="22"/>
  <c r="F927" i="22"/>
  <c r="F931" i="22"/>
  <c r="F935" i="22"/>
  <c r="F939" i="22"/>
  <c r="F943" i="22"/>
  <c r="F947" i="22"/>
  <c r="F951" i="22"/>
  <c r="F955" i="22"/>
  <c r="F959" i="22"/>
  <c r="F963" i="22"/>
  <c r="F967" i="22"/>
  <c r="F971" i="22"/>
  <c r="F975" i="22"/>
  <c r="F979" i="22"/>
  <c r="F983" i="22"/>
  <c r="F987" i="22"/>
  <c r="F991" i="22"/>
  <c r="F995" i="22"/>
  <c r="F999" i="22"/>
  <c r="F1003" i="22"/>
  <c r="F1007" i="22"/>
  <c r="F1011" i="22"/>
  <c r="F16" i="22"/>
  <c r="F20" i="22"/>
  <c r="F24" i="22"/>
  <c r="F28" i="22"/>
  <c r="F32" i="22"/>
  <c r="F36" i="22"/>
  <c r="F40" i="22"/>
  <c r="F44" i="22"/>
  <c r="F48" i="22"/>
  <c r="F52" i="22"/>
  <c r="F56" i="22"/>
  <c r="F60" i="22"/>
  <c r="F64" i="22"/>
  <c r="F68" i="22"/>
  <c r="F72" i="22"/>
  <c r="F76" i="22"/>
  <c r="F80" i="22"/>
  <c r="F84" i="22"/>
  <c r="F88" i="22"/>
  <c r="F92" i="22"/>
  <c r="F96" i="22"/>
  <c r="F100" i="22"/>
  <c r="F104" i="22"/>
  <c r="F108" i="22"/>
  <c r="F112" i="22"/>
  <c r="F116" i="22"/>
  <c r="F120" i="22"/>
  <c r="F124" i="22"/>
  <c r="F128" i="22"/>
  <c r="F132" i="22"/>
  <c r="F136" i="22"/>
  <c r="F140" i="22"/>
  <c r="F144" i="22"/>
  <c r="F148" i="22"/>
  <c r="F152" i="22"/>
  <c r="F156" i="22"/>
  <c r="F160" i="22"/>
  <c r="F164" i="22"/>
  <c r="F168" i="22"/>
  <c r="F172" i="22"/>
  <c r="F176" i="22"/>
  <c r="F180" i="22"/>
  <c r="F184" i="22"/>
  <c r="F188" i="22"/>
  <c r="F192" i="22"/>
  <c r="F196" i="22"/>
  <c r="F200" i="22"/>
  <c r="F204" i="22"/>
  <c r="F208" i="22"/>
  <c r="F212" i="22"/>
  <c r="F216" i="22"/>
  <c r="F220" i="22"/>
  <c r="F224" i="22"/>
  <c r="F228" i="22"/>
  <c r="F232" i="22"/>
  <c r="F236" i="22"/>
  <c r="F240" i="22"/>
  <c r="F244" i="22"/>
  <c r="F248" i="22"/>
  <c r="F252" i="22"/>
  <c r="F256" i="22"/>
  <c r="F260" i="22"/>
  <c r="F264" i="22"/>
  <c r="F268" i="22"/>
  <c r="F272" i="22"/>
  <c r="F276" i="22"/>
  <c r="F280" i="22"/>
  <c r="F284" i="22"/>
  <c r="F288" i="22"/>
  <c r="F292" i="22"/>
  <c r="F296" i="22"/>
  <c r="F300" i="22"/>
  <c r="F304" i="22"/>
  <c r="F308" i="22"/>
  <c r="F312" i="22"/>
  <c r="F316" i="22"/>
  <c r="F320" i="22"/>
  <c r="F324" i="22"/>
  <c r="F328" i="22"/>
  <c r="F332" i="22"/>
  <c r="F336" i="22"/>
  <c r="F340" i="22"/>
  <c r="F344" i="22"/>
  <c r="F348" i="22"/>
  <c r="F352" i="22"/>
  <c r="F356" i="22"/>
  <c r="F360" i="22"/>
  <c r="F364" i="22"/>
  <c r="F368" i="22"/>
  <c r="F372" i="22"/>
  <c r="F376" i="22"/>
  <c r="F380" i="22"/>
  <c r="F384" i="22"/>
  <c r="F388" i="22"/>
  <c r="F392" i="22"/>
  <c r="F396" i="22"/>
  <c r="F400" i="22"/>
  <c r="F404" i="22"/>
  <c r="F408" i="22"/>
  <c r="F412" i="22"/>
  <c r="F416" i="22"/>
  <c r="F420" i="22"/>
  <c r="F424" i="22"/>
  <c r="F428" i="22"/>
  <c r="F432" i="22"/>
  <c r="F436" i="22"/>
  <c r="F440" i="22"/>
  <c r="F444" i="22"/>
  <c r="F448" i="22"/>
  <c r="F452" i="22"/>
  <c r="F456" i="22"/>
  <c r="F460" i="22"/>
  <c r="F464" i="22"/>
  <c r="F468" i="22"/>
  <c r="F472" i="22"/>
  <c r="F476" i="22"/>
  <c r="F480" i="22"/>
  <c r="F484" i="22"/>
  <c r="F488" i="22"/>
  <c r="F492" i="22"/>
  <c r="F496" i="22"/>
  <c r="F500" i="22"/>
  <c r="F504" i="22"/>
  <c r="F508" i="22"/>
  <c r="F512" i="22"/>
  <c r="F516" i="22"/>
  <c r="F520" i="22"/>
  <c r="F524" i="22"/>
  <c r="F528" i="22"/>
  <c r="F532" i="22"/>
  <c r="F536" i="22"/>
  <c r="F540" i="22"/>
  <c r="F544" i="22"/>
  <c r="F548" i="22"/>
  <c r="F552" i="22"/>
  <c r="F556" i="22"/>
  <c r="F560" i="22"/>
  <c r="F564" i="22"/>
  <c r="F568" i="22"/>
  <c r="F572" i="22"/>
  <c r="F576" i="22"/>
  <c r="F580" i="22"/>
  <c r="F584" i="22"/>
  <c r="F588" i="22"/>
  <c r="F592" i="22"/>
  <c r="F596" i="22"/>
  <c r="F600" i="22"/>
  <c r="F604" i="22"/>
  <c r="F608" i="22"/>
  <c r="F612" i="22"/>
  <c r="F616" i="22"/>
  <c r="F620" i="22"/>
  <c r="F624" i="22"/>
  <c r="F628" i="22"/>
  <c r="F632" i="22"/>
  <c r="F636" i="22"/>
  <c r="F640" i="22"/>
  <c r="F644" i="22"/>
  <c r="F648" i="22"/>
  <c r="F652" i="22"/>
  <c r="F656" i="22"/>
  <c r="F660" i="22"/>
  <c r="F664" i="22"/>
  <c r="F668" i="22"/>
  <c r="F672" i="22"/>
  <c r="F676" i="22"/>
  <c r="F680" i="22"/>
  <c r="F684" i="22"/>
  <c r="F688" i="22"/>
  <c r="F692" i="22"/>
  <c r="F696" i="22"/>
  <c r="F700" i="22"/>
  <c r="F704" i="22"/>
  <c r="F708" i="22"/>
  <c r="F712" i="22"/>
  <c r="F716" i="22"/>
  <c r="F720" i="22"/>
  <c r="F724" i="22"/>
  <c r="F728" i="22"/>
  <c r="F732" i="22"/>
  <c r="F736" i="22"/>
  <c r="F740" i="22"/>
  <c r="F744" i="22"/>
  <c r="F748" i="22"/>
  <c r="F752" i="22"/>
  <c r="F756" i="22"/>
  <c r="F760" i="22"/>
  <c r="F764" i="22"/>
  <c r="F768" i="22"/>
  <c r="F772" i="22"/>
  <c r="F776" i="22"/>
  <c r="F780" i="22"/>
  <c r="F784" i="22"/>
  <c r="F788" i="22"/>
  <c r="F792" i="22"/>
  <c r="F796" i="22"/>
  <c r="F800" i="22"/>
  <c r="F804" i="22"/>
  <c r="F808" i="22"/>
  <c r="F812" i="22"/>
  <c r="F816" i="22"/>
  <c r="F820" i="22"/>
  <c r="F824" i="22"/>
  <c r="F828" i="22"/>
  <c r="F832" i="22"/>
  <c r="F836" i="22"/>
  <c r="F840" i="22"/>
  <c r="F844" i="22"/>
  <c r="F848" i="22"/>
  <c r="F852" i="22"/>
  <c r="F856" i="22"/>
  <c r="F860" i="22"/>
  <c r="F864" i="22"/>
  <c r="F868" i="22"/>
  <c r="F872" i="22"/>
  <c r="F876" i="22"/>
  <c r="F880" i="22"/>
  <c r="F884" i="22"/>
  <c r="F888" i="22"/>
  <c r="F892" i="22"/>
  <c r="F896" i="22"/>
  <c r="F900" i="22"/>
  <c r="F904" i="22"/>
  <c r="F908" i="22"/>
  <c r="F912" i="22"/>
  <c r="F916" i="22"/>
  <c r="F920" i="22"/>
  <c r="F924" i="22"/>
  <c r="F928" i="22"/>
  <c r="F932" i="22"/>
  <c r="F936" i="22"/>
  <c r="F940" i="22"/>
  <c r="F944" i="22"/>
  <c r="F948" i="22"/>
  <c r="F952" i="22"/>
  <c r="F956" i="22"/>
  <c r="F960" i="22"/>
  <c r="F964" i="22"/>
  <c r="F968" i="22"/>
  <c r="F972" i="22"/>
  <c r="F976" i="22"/>
  <c r="F980" i="22"/>
  <c r="F984" i="22"/>
  <c r="F988" i="22"/>
  <c r="F992" i="22"/>
  <c r="F996" i="22"/>
  <c r="F1000" i="22"/>
  <c r="F1004" i="22"/>
  <c r="F1008" i="22"/>
  <c r="F1012" i="22"/>
  <c r="F17" i="22"/>
  <c r="F21" i="22"/>
  <c r="F25" i="22"/>
  <c r="F29" i="22"/>
  <c r="F33" i="22"/>
  <c r="F37" i="22"/>
  <c r="F41" i="22"/>
  <c r="F45" i="22"/>
  <c r="F49" i="22"/>
  <c r="F53" i="22"/>
  <c r="F57" i="22"/>
  <c r="F61" i="22"/>
  <c r="F65" i="22"/>
  <c r="F69" i="22"/>
  <c r="F73" i="22"/>
  <c r="F77" i="22"/>
  <c r="F81" i="22"/>
  <c r="F85" i="22"/>
  <c r="F89" i="22"/>
  <c r="F93" i="22"/>
  <c r="F97" i="22"/>
  <c r="F101" i="22"/>
  <c r="F105" i="22"/>
  <c r="F109" i="22"/>
  <c r="F113" i="22"/>
  <c r="F117" i="22"/>
  <c r="F121" i="22"/>
  <c r="F125" i="22"/>
  <c r="F129" i="22"/>
  <c r="F133" i="22"/>
  <c r="F137" i="22"/>
  <c r="F141" i="22"/>
  <c r="F145" i="22"/>
  <c r="F149" i="22"/>
  <c r="F153" i="22"/>
  <c r="F157" i="22"/>
  <c r="F161" i="22"/>
  <c r="F165" i="22"/>
  <c r="F169" i="22"/>
  <c r="F173" i="22"/>
  <c r="F177" i="22"/>
  <c r="F181" i="22"/>
  <c r="F185" i="22"/>
  <c r="F189" i="22"/>
  <c r="F193" i="22"/>
  <c r="F197" i="22"/>
  <c r="F201" i="22"/>
  <c r="F205" i="22"/>
  <c r="F209" i="22"/>
  <c r="F213" i="22"/>
  <c r="F217" i="22"/>
  <c r="F221" i="22"/>
  <c r="F225" i="22"/>
  <c r="F229" i="22"/>
  <c r="F233" i="22"/>
  <c r="F237" i="22"/>
  <c r="F241" i="22"/>
  <c r="F245" i="22"/>
  <c r="F249" i="22"/>
  <c r="F253" i="22"/>
  <c r="F257" i="22"/>
  <c r="F261" i="22"/>
  <c r="F265" i="22"/>
  <c r="F269" i="22"/>
  <c r="F273" i="22"/>
  <c r="F277" i="22"/>
  <c r="F281" i="22"/>
  <c r="F285" i="22"/>
  <c r="F289" i="22"/>
  <c r="F293" i="22"/>
  <c r="F297" i="22"/>
  <c r="F301" i="22"/>
  <c r="F305" i="22"/>
  <c r="F309" i="22"/>
  <c r="F313" i="22"/>
  <c r="F317" i="22"/>
  <c r="F321" i="22"/>
  <c r="F325" i="22"/>
  <c r="F329" i="22"/>
  <c r="F333" i="22"/>
  <c r="F337" i="22"/>
  <c r="F341" i="22"/>
  <c r="F345" i="22"/>
  <c r="F349" i="22"/>
  <c r="F353" i="22"/>
  <c r="F357" i="22"/>
  <c r="F361" i="22"/>
  <c r="F365" i="22"/>
  <c r="F369" i="22"/>
  <c r="F373" i="22"/>
  <c r="F377" i="22"/>
  <c r="F381" i="22"/>
  <c r="F385" i="22"/>
  <c r="F389" i="22"/>
  <c r="F393" i="22"/>
  <c r="F397" i="22"/>
  <c r="F401" i="22"/>
  <c r="F405" i="22"/>
  <c r="F409" i="22"/>
  <c r="F413" i="22"/>
  <c r="F417" i="22"/>
  <c r="F421" i="22"/>
  <c r="F425" i="22"/>
  <c r="F429" i="22"/>
  <c r="F433" i="22"/>
  <c r="F437" i="22"/>
  <c r="F441" i="22"/>
  <c r="F445" i="22"/>
  <c r="F449" i="22"/>
  <c r="F453" i="22"/>
  <c r="F457" i="22"/>
  <c r="F461" i="22"/>
  <c r="F465" i="22"/>
  <c r="F469" i="22"/>
  <c r="F473" i="22"/>
  <c r="F477" i="22"/>
  <c r="F481" i="22"/>
  <c r="F485" i="22"/>
  <c r="F489" i="22"/>
  <c r="F493" i="22"/>
  <c r="F497" i="22"/>
  <c r="F501" i="22"/>
  <c r="F505" i="22"/>
  <c r="F509" i="22"/>
  <c r="F513" i="22"/>
  <c r="F517" i="22"/>
  <c r="F521" i="22"/>
  <c r="F525" i="22"/>
  <c r="F529" i="22"/>
  <c r="F533" i="22"/>
  <c r="F537" i="22"/>
  <c r="F541" i="22"/>
  <c r="F545" i="22"/>
  <c r="F549" i="22"/>
  <c r="F553" i="22"/>
  <c r="F557" i="22"/>
  <c r="F561" i="22"/>
  <c r="F565" i="22"/>
  <c r="F569" i="22"/>
  <c r="F573" i="22"/>
  <c r="F577" i="22"/>
  <c r="F581" i="22"/>
  <c r="F585" i="22"/>
  <c r="F589" i="22"/>
  <c r="F593" i="22"/>
  <c r="F597" i="22"/>
  <c r="F601" i="22"/>
  <c r="F605" i="22"/>
  <c r="F609" i="22"/>
  <c r="F613" i="22"/>
  <c r="F617" i="22"/>
  <c r="F621" i="22"/>
  <c r="F625" i="22"/>
  <c r="F629" i="22"/>
  <c r="F633" i="22"/>
  <c r="F637" i="22"/>
  <c r="F641" i="22"/>
  <c r="F645" i="22"/>
  <c r="F649" i="22"/>
  <c r="F653" i="22"/>
  <c r="F657" i="22"/>
  <c r="F661" i="22"/>
  <c r="F665" i="22"/>
  <c r="F669" i="22"/>
  <c r="F673" i="22"/>
  <c r="F677" i="22"/>
  <c r="F681" i="22"/>
  <c r="F685" i="22"/>
  <c r="F689" i="22"/>
  <c r="F693" i="22"/>
  <c r="F697" i="22"/>
  <c r="F701" i="22"/>
  <c r="F705" i="22"/>
  <c r="F709" i="22"/>
  <c r="F713" i="22"/>
  <c r="F717" i="22"/>
  <c r="F721" i="22"/>
  <c r="F725" i="22"/>
  <c r="F729" i="22"/>
  <c r="F733" i="22"/>
  <c r="F737" i="22"/>
  <c r="F741" i="22"/>
  <c r="F745" i="22"/>
  <c r="F749" i="22"/>
  <c r="F753" i="22"/>
  <c r="F757" i="22"/>
  <c r="F761" i="22"/>
  <c r="F765" i="22"/>
  <c r="F769" i="22"/>
  <c r="F773" i="22"/>
  <c r="F777" i="22"/>
  <c r="F781" i="22"/>
  <c r="F785" i="22"/>
  <c r="F789" i="22"/>
  <c r="F793" i="22"/>
  <c r="F797" i="22"/>
  <c r="F801" i="22"/>
  <c r="F805" i="22"/>
  <c r="F809" i="22"/>
  <c r="F813" i="22"/>
  <c r="F817" i="22"/>
  <c r="F821" i="22"/>
  <c r="F825" i="22"/>
  <c r="F829" i="22"/>
  <c r="F833" i="22"/>
  <c r="F837" i="22"/>
  <c r="F841" i="22"/>
  <c r="F845" i="22"/>
  <c r="F849" i="22"/>
  <c r="F853" i="22"/>
  <c r="F857" i="22"/>
  <c r="F861" i="22"/>
  <c r="F865" i="22"/>
  <c r="F869" i="22"/>
  <c r="F873" i="22"/>
  <c r="F877" i="22"/>
  <c r="F881" i="22"/>
  <c r="F885" i="22"/>
  <c r="F889" i="22"/>
  <c r="F893" i="22"/>
  <c r="F897" i="22"/>
  <c r="F901" i="22"/>
  <c r="F905" i="22"/>
  <c r="F909" i="22"/>
  <c r="F913" i="22"/>
  <c r="F917" i="22"/>
  <c r="F921" i="22"/>
  <c r="F925" i="22"/>
  <c r="F929" i="22"/>
  <c r="F933" i="22"/>
  <c r="F937" i="22"/>
  <c r="F941" i="22"/>
  <c r="F945" i="22"/>
  <c r="F949" i="22"/>
  <c r="F953" i="22"/>
  <c r="F957" i="22"/>
  <c r="F961" i="22"/>
  <c r="F965" i="22"/>
  <c r="F969" i="22"/>
  <c r="F973" i="22"/>
  <c r="F977" i="22"/>
  <c r="F981" i="22"/>
  <c r="F985" i="22"/>
  <c r="F989" i="22"/>
  <c r="F993" i="22"/>
  <c r="F997" i="22"/>
  <c r="F1001" i="22"/>
  <c r="F1005" i="22"/>
  <c r="F1009" i="22"/>
  <c r="F26" i="22"/>
  <c r="F42" i="22"/>
  <c r="F58" i="22"/>
  <c r="F74" i="22"/>
  <c r="F90" i="22"/>
  <c r="F106" i="22"/>
  <c r="F122" i="22"/>
  <c r="F138" i="22"/>
  <c r="F154" i="22"/>
  <c r="F170" i="22"/>
  <c r="F186" i="22"/>
  <c r="F202" i="22"/>
  <c r="F218" i="22"/>
  <c r="F234" i="22"/>
  <c r="F250" i="22"/>
  <c r="F266" i="22"/>
  <c r="F282" i="22"/>
  <c r="F298" i="22"/>
  <c r="F314" i="22"/>
  <c r="F330" i="22"/>
  <c r="F346" i="22"/>
  <c r="F362" i="22"/>
  <c r="F378" i="22"/>
  <c r="F394" i="22"/>
  <c r="F410" i="22"/>
  <c r="F426" i="22"/>
  <c r="F442" i="22"/>
  <c r="F458" i="22"/>
  <c r="F474" i="22"/>
  <c r="F490" i="22"/>
  <c r="F506" i="22"/>
  <c r="F522" i="22"/>
  <c r="F538" i="22"/>
  <c r="F554" i="22"/>
  <c r="F570" i="22"/>
  <c r="F586" i="22"/>
  <c r="F602" i="22"/>
  <c r="F618" i="22"/>
  <c r="F634" i="22"/>
  <c r="F650" i="22"/>
  <c r="F666" i="22"/>
  <c r="F682" i="22"/>
  <c r="F698" i="22"/>
  <c r="F714" i="22"/>
  <c r="F730" i="22"/>
  <c r="F746" i="22"/>
  <c r="F762" i="22"/>
  <c r="F778" i="22"/>
  <c r="F794" i="22"/>
  <c r="F810" i="22"/>
  <c r="F826" i="22"/>
  <c r="F842" i="22"/>
  <c r="F858" i="22"/>
  <c r="F874" i="22"/>
  <c r="F890" i="22"/>
  <c r="F906" i="22"/>
  <c r="F922" i="22"/>
  <c r="F938" i="22"/>
  <c r="F954" i="22"/>
  <c r="F970" i="22"/>
  <c r="F986" i="22"/>
  <c r="F1002" i="22"/>
  <c r="F14" i="22"/>
  <c r="F30" i="22"/>
  <c r="F46" i="22"/>
  <c r="F62" i="22"/>
  <c r="F78" i="22"/>
  <c r="F94" i="22"/>
  <c r="F110" i="22"/>
  <c r="F126" i="22"/>
  <c r="F142" i="22"/>
  <c r="F158" i="22"/>
  <c r="F174" i="22"/>
  <c r="F190" i="22"/>
  <c r="F206" i="22"/>
  <c r="F222" i="22"/>
  <c r="F238" i="22"/>
  <c r="F254" i="22"/>
  <c r="F270" i="22"/>
  <c r="F286" i="22"/>
  <c r="F302" i="22"/>
  <c r="F318" i="22"/>
  <c r="F334" i="22"/>
  <c r="F350" i="22"/>
  <c r="F366" i="22"/>
  <c r="F382" i="22"/>
  <c r="F398" i="22"/>
  <c r="F414" i="22"/>
  <c r="F430" i="22"/>
  <c r="F446" i="22"/>
  <c r="F462" i="22"/>
  <c r="F478" i="22"/>
  <c r="F494" i="22"/>
  <c r="F510" i="22"/>
  <c r="F526" i="22"/>
  <c r="F542" i="22"/>
  <c r="F558" i="22"/>
  <c r="F574" i="22"/>
  <c r="F590" i="22"/>
  <c r="F606" i="22"/>
  <c r="F622" i="22"/>
  <c r="F638" i="22"/>
  <c r="F654" i="22"/>
  <c r="F670" i="22"/>
  <c r="F686" i="22"/>
  <c r="F702" i="22"/>
  <c r="F718" i="22"/>
  <c r="F734" i="22"/>
  <c r="F750" i="22"/>
  <c r="F766" i="22"/>
  <c r="F782" i="22"/>
  <c r="F798" i="22"/>
  <c r="F814" i="22"/>
  <c r="F830" i="22"/>
  <c r="F846" i="22"/>
  <c r="F862" i="22"/>
  <c r="F878" i="22"/>
  <c r="F894" i="22"/>
  <c r="F910" i="22"/>
  <c r="F926" i="22"/>
  <c r="F942" i="22"/>
  <c r="F958" i="22"/>
  <c r="F974" i="22"/>
  <c r="F990" i="22"/>
  <c r="F1006" i="22"/>
  <c r="F18" i="22"/>
  <c r="F34" i="22"/>
  <c r="F50" i="22"/>
  <c r="F66" i="22"/>
  <c r="F82" i="22"/>
  <c r="F98" i="22"/>
  <c r="F114" i="22"/>
  <c r="F130" i="22"/>
  <c r="F146" i="22"/>
  <c r="F162" i="22"/>
  <c r="F178" i="22"/>
  <c r="F194" i="22"/>
  <c r="F210" i="22"/>
  <c r="F226" i="22"/>
  <c r="F242" i="22"/>
  <c r="F258" i="22"/>
  <c r="F274" i="22"/>
  <c r="F290" i="22"/>
  <c r="F306" i="22"/>
  <c r="F322" i="22"/>
  <c r="F338" i="22"/>
  <c r="F354" i="22"/>
  <c r="F370" i="22"/>
  <c r="F386" i="22"/>
  <c r="F402" i="22"/>
  <c r="F418" i="22"/>
  <c r="F434" i="22"/>
  <c r="F450" i="22"/>
  <c r="F466" i="22"/>
  <c r="F482" i="22"/>
  <c r="F498" i="22"/>
  <c r="F514" i="22"/>
  <c r="F530" i="22"/>
  <c r="F546" i="22"/>
  <c r="F562" i="22"/>
  <c r="F578" i="22"/>
  <c r="F594" i="22"/>
  <c r="F610" i="22"/>
  <c r="F626" i="22"/>
  <c r="F642" i="22"/>
  <c r="F658" i="22"/>
  <c r="F674" i="22"/>
  <c r="F690" i="22"/>
  <c r="F706" i="22"/>
  <c r="F722" i="22"/>
  <c r="F738" i="22"/>
  <c r="F754" i="22"/>
  <c r="F770" i="22"/>
  <c r="F786" i="22"/>
  <c r="F802" i="22"/>
  <c r="F818" i="22"/>
  <c r="F834" i="22"/>
  <c r="F850" i="22"/>
  <c r="F866" i="22"/>
  <c r="F882" i="22"/>
  <c r="F898" i="22"/>
  <c r="F914" i="22"/>
  <c r="F930" i="22"/>
  <c r="F946" i="22"/>
  <c r="F962" i="22"/>
  <c r="F978" i="22"/>
  <c r="F994" i="22"/>
  <c r="F1010" i="22"/>
  <c r="F22" i="22"/>
  <c r="F86" i="22"/>
  <c r="F150" i="22"/>
  <c r="F214" i="22"/>
  <c r="F278" i="22"/>
  <c r="F342" i="22"/>
  <c r="F406" i="22"/>
  <c r="F470" i="22"/>
  <c r="F534" i="22"/>
  <c r="F598" i="22"/>
  <c r="F662" i="22"/>
  <c r="F726" i="22"/>
  <c r="F790" i="22"/>
  <c r="F854" i="22"/>
  <c r="F918" i="22"/>
  <c r="F982" i="22"/>
  <c r="F38" i="22"/>
  <c r="F102" i="22"/>
  <c r="F166" i="22"/>
  <c r="F230" i="22"/>
  <c r="F294" i="22"/>
  <c r="F358" i="22"/>
  <c r="F422" i="22"/>
  <c r="F486" i="22"/>
  <c r="F550" i="22"/>
  <c r="F614" i="22"/>
  <c r="F678" i="22"/>
  <c r="F742" i="22"/>
  <c r="F806" i="22"/>
  <c r="F870" i="22"/>
  <c r="F934" i="22"/>
  <c r="F998" i="22"/>
  <c r="F54" i="22"/>
  <c r="F118" i="22"/>
  <c r="F182" i="22"/>
  <c r="F246" i="22"/>
  <c r="F310" i="22"/>
  <c r="F374" i="22"/>
  <c r="F438" i="22"/>
  <c r="F502" i="22"/>
  <c r="F566" i="22"/>
  <c r="F630" i="22"/>
  <c r="F694" i="22"/>
  <c r="F758" i="22"/>
  <c r="F822" i="22"/>
  <c r="F886" i="22"/>
  <c r="F950" i="22"/>
  <c r="F70" i="22"/>
  <c r="F326" i="22"/>
  <c r="F582" i="22"/>
  <c r="F838" i="22"/>
  <c r="F134" i="22"/>
  <c r="F390" i="22"/>
  <c r="F646" i="22"/>
  <c r="F902" i="22"/>
  <c r="F198" i="22"/>
  <c r="F454" i="22"/>
  <c r="F710" i="22"/>
  <c r="F966" i="22"/>
  <c r="F262" i="22"/>
  <c r="F518" i="22"/>
  <c r="F16" i="8"/>
  <c r="F20" i="8"/>
  <c r="F24" i="8"/>
  <c r="F28" i="8"/>
  <c r="F32" i="8"/>
  <c r="F36" i="8"/>
  <c r="F40" i="8"/>
  <c r="F44" i="8"/>
  <c r="F48" i="8"/>
  <c r="F52" i="8"/>
  <c r="F17" i="8"/>
  <c r="F21" i="8"/>
  <c r="F25" i="8"/>
  <c r="F29" i="8"/>
  <c r="F33" i="8"/>
  <c r="F37" i="8"/>
  <c r="F41" i="8"/>
  <c r="F45" i="8"/>
  <c r="F49" i="8"/>
  <c r="F14" i="8"/>
  <c r="F18" i="8"/>
  <c r="F22" i="8"/>
  <c r="F26" i="8"/>
  <c r="F30" i="8"/>
  <c r="F34" i="8"/>
  <c r="F38" i="8"/>
  <c r="F42" i="8"/>
  <c r="F46" i="8"/>
  <c r="F50" i="8"/>
  <c r="F19" i="8"/>
  <c r="F35" i="8"/>
  <c r="F51" i="8"/>
  <c r="F23" i="8"/>
  <c r="F39" i="8"/>
  <c r="F27" i="8"/>
  <c r="F43" i="8"/>
  <c r="F15" i="8"/>
  <c r="F31" i="8"/>
  <c r="F47" i="8"/>
  <c r="F14" i="21"/>
  <c r="F18" i="21"/>
  <c r="F22" i="21"/>
  <c r="F26" i="21"/>
  <c r="F30" i="21"/>
  <c r="F34" i="21"/>
  <c r="F38" i="21"/>
  <c r="F42" i="21"/>
  <c r="F46" i="21"/>
  <c r="F50" i="21"/>
  <c r="F54" i="21"/>
  <c r="F58" i="21"/>
  <c r="F62" i="21"/>
  <c r="F66" i="21"/>
  <c r="F70" i="21"/>
  <c r="F19" i="21"/>
  <c r="F24" i="21"/>
  <c r="F29" i="21"/>
  <c r="F35" i="21"/>
  <c r="F40" i="21"/>
  <c r="F45" i="21"/>
  <c r="F51" i="21"/>
  <c r="F56" i="21"/>
  <c r="F61" i="21"/>
  <c r="F67" i="21"/>
  <c r="F72" i="21"/>
  <c r="F15" i="21"/>
  <c r="F20" i="21"/>
  <c r="F25" i="21"/>
  <c r="F31" i="21"/>
  <c r="F36" i="21"/>
  <c r="F41" i="21"/>
  <c r="F47" i="21"/>
  <c r="F52" i="21"/>
  <c r="F57" i="21"/>
  <c r="F63" i="21"/>
  <c r="F68" i="21"/>
  <c r="F16" i="21"/>
  <c r="F21" i="21"/>
  <c r="F27" i="21"/>
  <c r="F32" i="21"/>
  <c r="F37" i="21"/>
  <c r="F43" i="21"/>
  <c r="F48" i="21"/>
  <c r="F53" i="21"/>
  <c r="F59" i="21"/>
  <c r="F64" i="21"/>
  <c r="F69" i="21"/>
  <c r="F28" i="21"/>
  <c r="F49" i="21"/>
  <c r="F71" i="21"/>
  <c r="F33" i="21"/>
  <c r="F55" i="21"/>
  <c r="F17" i="21"/>
  <c r="F39" i="21"/>
  <c r="F60" i="21"/>
  <c r="F44" i="21"/>
  <c r="F65" i="21"/>
  <c r="F23" i="21"/>
  <c r="F13" i="21"/>
  <c r="F16" i="7"/>
  <c r="F20" i="7"/>
  <c r="F24" i="7"/>
  <c r="F28" i="7"/>
  <c r="F32" i="7"/>
  <c r="F36" i="7"/>
  <c r="F40" i="7"/>
  <c r="F44" i="7"/>
  <c r="F48" i="7"/>
  <c r="F52" i="7"/>
  <c r="F56" i="7"/>
  <c r="F60" i="7"/>
  <c r="F64" i="7"/>
  <c r="F68" i="7"/>
  <c r="F72" i="7"/>
  <c r="F76" i="7"/>
  <c r="F80" i="7"/>
  <c r="F84" i="7"/>
  <c r="F88" i="7"/>
  <c r="F92" i="7"/>
  <c r="F96" i="7"/>
  <c r="F100" i="7"/>
  <c r="F104" i="7"/>
  <c r="F108" i="7"/>
  <c r="F112" i="7"/>
  <c r="F116" i="7"/>
  <c r="F120" i="7"/>
  <c r="F124" i="7"/>
  <c r="F128" i="7"/>
  <c r="F132" i="7"/>
  <c r="F136" i="7"/>
  <c r="F140" i="7"/>
  <c r="F144" i="7"/>
  <c r="F148" i="7"/>
  <c r="F152" i="7"/>
  <c r="F156" i="7"/>
  <c r="F160" i="7"/>
  <c r="F164" i="7"/>
  <c r="F168" i="7"/>
  <c r="F17" i="7"/>
  <c r="F21" i="7"/>
  <c r="F25" i="7"/>
  <c r="F29" i="7"/>
  <c r="F33" i="7"/>
  <c r="F37" i="7"/>
  <c r="F41" i="7"/>
  <c r="F45" i="7"/>
  <c r="F49" i="7"/>
  <c r="F53" i="7"/>
  <c r="F57" i="7"/>
  <c r="F61" i="7"/>
  <c r="F65" i="7"/>
  <c r="F69" i="7"/>
  <c r="F73" i="7"/>
  <c r="F77" i="7"/>
  <c r="F81" i="7"/>
  <c r="F85" i="7"/>
  <c r="F89" i="7"/>
  <c r="F93" i="7"/>
  <c r="F97" i="7"/>
  <c r="F101" i="7"/>
  <c r="F105" i="7"/>
  <c r="F109" i="7"/>
  <c r="F113" i="7"/>
  <c r="F117" i="7"/>
  <c r="F121" i="7"/>
  <c r="F125" i="7"/>
  <c r="F129" i="7"/>
  <c r="F133" i="7"/>
  <c r="F137" i="7"/>
  <c r="F141" i="7"/>
  <c r="F145" i="7"/>
  <c r="F149" i="7"/>
  <c r="F153" i="7"/>
  <c r="F157" i="7"/>
  <c r="F161" i="7"/>
  <c r="F165" i="7"/>
  <c r="F169" i="7"/>
  <c r="F14" i="7"/>
  <c r="F18" i="7"/>
  <c r="F22" i="7"/>
  <c r="F26" i="7"/>
  <c r="F30" i="7"/>
  <c r="F34" i="7"/>
  <c r="F38" i="7"/>
  <c r="F42" i="7"/>
  <c r="F46" i="7"/>
  <c r="F50" i="7"/>
  <c r="F54" i="7"/>
  <c r="F58" i="7"/>
  <c r="F62" i="7"/>
  <c r="F66" i="7"/>
  <c r="F70" i="7"/>
  <c r="F74" i="7"/>
  <c r="F78" i="7"/>
  <c r="F82" i="7"/>
  <c r="F86" i="7"/>
  <c r="F90" i="7"/>
  <c r="F94" i="7"/>
  <c r="F98" i="7"/>
  <c r="F102" i="7"/>
  <c r="F106" i="7"/>
  <c r="F110" i="7"/>
  <c r="F114" i="7"/>
  <c r="F118" i="7"/>
  <c r="F122" i="7"/>
  <c r="F126" i="7"/>
  <c r="F130" i="7"/>
  <c r="F134" i="7"/>
  <c r="F138" i="7"/>
  <c r="F142" i="7"/>
  <c r="F146" i="7"/>
  <c r="F150" i="7"/>
  <c r="F154" i="7"/>
  <c r="F158" i="7"/>
  <c r="F162" i="7"/>
  <c r="F166" i="7"/>
  <c r="F170" i="7"/>
  <c r="F19" i="7"/>
  <c r="F35" i="7"/>
  <c r="F51" i="7"/>
  <c r="F67" i="7"/>
  <c r="F83" i="7"/>
  <c r="F99" i="7"/>
  <c r="F115" i="7"/>
  <c r="F131" i="7"/>
  <c r="F147" i="7"/>
  <c r="F163" i="7"/>
  <c r="F23" i="7"/>
  <c r="F39" i="7"/>
  <c r="F55" i="7"/>
  <c r="F71" i="7"/>
  <c r="F87" i="7"/>
  <c r="F103" i="7"/>
  <c r="F119" i="7"/>
  <c r="F135" i="7"/>
  <c r="F151" i="7"/>
  <c r="F167" i="7"/>
  <c r="F27" i="7"/>
  <c r="F43" i="7"/>
  <c r="F59" i="7"/>
  <c r="F75" i="7"/>
  <c r="F91" i="7"/>
  <c r="F107" i="7"/>
  <c r="F123" i="7"/>
  <c r="F139" i="7"/>
  <c r="F155" i="7"/>
  <c r="F171" i="7"/>
  <c r="F47" i="7"/>
  <c r="F111" i="7"/>
  <c r="F63" i="7"/>
  <c r="F127" i="7"/>
  <c r="F15" i="7"/>
  <c r="F79" i="7"/>
  <c r="F143" i="7"/>
  <c r="F95" i="7"/>
  <c r="F159" i="7"/>
  <c r="F31" i="7"/>
  <c r="F13" i="7"/>
  <c r="F14" i="15"/>
  <c r="F18" i="15"/>
  <c r="F22" i="15"/>
  <c r="F26" i="15"/>
  <c r="F30" i="15"/>
  <c r="F34" i="15"/>
  <c r="F15" i="15"/>
  <c r="F19" i="15"/>
  <c r="F23" i="15"/>
  <c r="F27" i="15"/>
  <c r="F31" i="15"/>
  <c r="F35" i="15"/>
  <c r="F16" i="15"/>
  <c r="F20" i="15"/>
  <c r="F24" i="15"/>
  <c r="F28" i="15"/>
  <c r="F32" i="15"/>
  <c r="F36" i="15"/>
  <c r="F21" i="15"/>
  <c r="F25" i="15"/>
  <c r="F29" i="15"/>
  <c r="F17" i="15"/>
  <c r="F33" i="15"/>
  <c r="F13" i="15"/>
  <c r="F16" i="5"/>
  <c r="F20" i="5"/>
  <c r="F24" i="5"/>
  <c r="F28" i="5"/>
  <c r="F32" i="5"/>
  <c r="F36" i="5"/>
  <c r="F40" i="5"/>
  <c r="F44" i="5"/>
  <c r="F48" i="5"/>
  <c r="F52" i="5"/>
  <c r="F17" i="5"/>
  <c r="F21" i="5"/>
  <c r="F25" i="5"/>
  <c r="F29" i="5"/>
  <c r="F33" i="5"/>
  <c r="F37" i="5"/>
  <c r="F41" i="5"/>
  <c r="F45" i="5"/>
  <c r="F49" i="5"/>
  <c r="F53" i="5"/>
  <c r="F14" i="5"/>
  <c r="F18" i="5"/>
  <c r="F22" i="5"/>
  <c r="F26" i="5"/>
  <c r="F30" i="5"/>
  <c r="F34" i="5"/>
  <c r="F38" i="5"/>
  <c r="F42" i="5"/>
  <c r="F46" i="5"/>
  <c r="F50" i="5"/>
  <c r="F54" i="5"/>
  <c r="F27" i="5"/>
  <c r="F43" i="5"/>
  <c r="F15" i="5"/>
  <c r="F31" i="5"/>
  <c r="F47" i="5"/>
  <c r="F19" i="5"/>
  <c r="F35" i="5"/>
  <c r="F51" i="5"/>
  <c r="F39" i="5"/>
  <c r="F55" i="5"/>
  <c r="F23" i="5"/>
  <c r="F13" i="5"/>
  <c r="F15" i="16"/>
  <c r="F19" i="16"/>
  <c r="F23" i="16"/>
  <c r="F27" i="16"/>
  <c r="F31" i="16"/>
  <c r="F35" i="16"/>
  <c r="F39" i="16"/>
  <c r="F43" i="16"/>
  <c r="F47" i="16"/>
  <c r="F51" i="16"/>
  <c r="F55" i="16"/>
  <c r="F59" i="16"/>
  <c r="F63" i="16"/>
  <c r="F67" i="16"/>
  <c r="F71" i="16"/>
  <c r="F75" i="16"/>
  <c r="F79" i="16"/>
  <c r="F83" i="16"/>
  <c r="F87" i="16"/>
  <c r="F91" i="16"/>
  <c r="F95" i="16"/>
  <c r="F99" i="16"/>
  <c r="F103" i="16"/>
  <c r="F107" i="16"/>
  <c r="F111" i="16"/>
  <c r="F115" i="16"/>
  <c r="F119" i="16"/>
  <c r="F123" i="16"/>
  <c r="F127" i="16"/>
  <c r="F131" i="16"/>
  <c r="F135" i="16"/>
  <c r="F139" i="16"/>
  <c r="F143" i="16"/>
  <c r="F147" i="16"/>
  <c r="F151" i="16"/>
  <c r="F155" i="16"/>
  <c r="F159" i="16"/>
  <c r="F163" i="16"/>
  <c r="F167" i="16"/>
  <c r="F171" i="16"/>
  <c r="F175" i="16"/>
  <c r="F179" i="16"/>
  <c r="F183" i="16"/>
  <c r="F187" i="16"/>
  <c r="F191" i="16"/>
  <c r="F195" i="16"/>
  <c r="F199" i="16"/>
  <c r="F16" i="16"/>
  <c r="F20" i="16"/>
  <c r="F24" i="16"/>
  <c r="F28" i="16"/>
  <c r="F32" i="16"/>
  <c r="F36" i="16"/>
  <c r="F40" i="16"/>
  <c r="F44" i="16"/>
  <c r="F48" i="16"/>
  <c r="F52" i="16"/>
  <c r="F56" i="16"/>
  <c r="F60" i="16"/>
  <c r="F64" i="16"/>
  <c r="F68" i="16"/>
  <c r="F72" i="16"/>
  <c r="F76" i="16"/>
  <c r="F80" i="16"/>
  <c r="F84" i="16"/>
  <c r="F88" i="16"/>
  <c r="F92" i="16"/>
  <c r="F96" i="16"/>
  <c r="F100" i="16"/>
  <c r="F104" i="16"/>
  <c r="F108" i="16"/>
  <c r="F112" i="16"/>
  <c r="F116" i="16"/>
  <c r="F120" i="16"/>
  <c r="F124" i="16"/>
  <c r="F128" i="16"/>
  <c r="F132" i="16"/>
  <c r="F136" i="16"/>
  <c r="F140" i="16"/>
  <c r="F144" i="16"/>
  <c r="F148" i="16"/>
  <c r="F152" i="16"/>
  <c r="F156" i="16"/>
  <c r="F160" i="16"/>
  <c r="F164" i="16"/>
  <c r="F168" i="16"/>
  <c r="F172" i="16"/>
  <c r="F176" i="16"/>
  <c r="F180" i="16"/>
  <c r="F184" i="16"/>
  <c r="F188" i="16"/>
  <c r="F192" i="16"/>
  <c r="F196" i="16"/>
  <c r="F200" i="16"/>
  <c r="F17" i="16"/>
  <c r="F21" i="16"/>
  <c r="F25" i="16"/>
  <c r="F29" i="16"/>
  <c r="F33" i="16"/>
  <c r="F37" i="16"/>
  <c r="F41" i="16"/>
  <c r="F45" i="16"/>
  <c r="F49" i="16"/>
  <c r="F53" i="16"/>
  <c r="F57" i="16"/>
  <c r="F61" i="16"/>
  <c r="F65" i="16"/>
  <c r="F69" i="16"/>
  <c r="F73" i="16"/>
  <c r="F77" i="16"/>
  <c r="F81" i="16"/>
  <c r="F85" i="16"/>
  <c r="F89" i="16"/>
  <c r="F93" i="16"/>
  <c r="F97" i="16"/>
  <c r="F101" i="16"/>
  <c r="F105" i="16"/>
  <c r="F109" i="16"/>
  <c r="F113" i="16"/>
  <c r="F117" i="16"/>
  <c r="F121" i="16"/>
  <c r="F125" i="16"/>
  <c r="F129" i="16"/>
  <c r="F133" i="16"/>
  <c r="F137" i="16"/>
  <c r="F141" i="16"/>
  <c r="F145" i="16"/>
  <c r="F149" i="16"/>
  <c r="F153" i="16"/>
  <c r="F157" i="16"/>
  <c r="F161" i="16"/>
  <c r="F165" i="16"/>
  <c r="F169" i="16"/>
  <c r="F173" i="16"/>
  <c r="F177" i="16"/>
  <c r="F181" i="16"/>
  <c r="F185" i="16"/>
  <c r="F189" i="16"/>
  <c r="F193" i="16"/>
  <c r="F197" i="16"/>
  <c r="F14" i="16"/>
  <c r="F30" i="16"/>
  <c r="F46" i="16"/>
  <c r="F62" i="16"/>
  <c r="F78" i="16"/>
  <c r="F94" i="16"/>
  <c r="F110" i="16"/>
  <c r="F126" i="16"/>
  <c r="F142" i="16"/>
  <c r="F158" i="16"/>
  <c r="F174" i="16"/>
  <c r="F190" i="16"/>
  <c r="F18" i="16"/>
  <c r="F34" i="16"/>
  <c r="F50" i="16"/>
  <c r="F66" i="16"/>
  <c r="F82" i="16"/>
  <c r="F98" i="16"/>
  <c r="F114" i="16"/>
  <c r="F130" i="16"/>
  <c r="F146" i="16"/>
  <c r="F162" i="16"/>
  <c r="F178" i="16"/>
  <c r="F194" i="16"/>
  <c r="F22" i="16"/>
  <c r="F38" i="16"/>
  <c r="F54" i="16"/>
  <c r="F70" i="16"/>
  <c r="F86" i="16"/>
  <c r="F102" i="16"/>
  <c r="F118" i="16"/>
  <c r="F134" i="16"/>
  <c r="F150" i="16"/>
  <c r="F166" i="16"/>
  <c r="F182" i="16"/>
  <c r="F198" i="16"/>
  <c r="F42" i="16"/>
  <c r="F106" i="16"/>
  <c r="F170" i="16"/>
  <c r="F58" i="16"/>
  <c r="F122" i="16"/>
  <c r="F186" i="16"/>
  <c r="F74" i="16"/>
  <c r="F138" i="16"/>
  <c r="F90" i="16"/>
  <c r="F154" i="16"/>
  <c r="F26" i="16"/>
  <c r="F13" i="16"/>
  <c r="F15" i="2"/>
  <c r="F19" i="2"/>
  <c r="F23" i="2"/>
  <c r="F27" i="2"/>
  <c r="F31" i="2"/>
  <c r="F35" i="2"/>
  <c r="F39" i="2"/>
  <c r="F43" i="2"/>
  <c r="F47" i="2"/>
  <c r="F51" i="2"/>
  <c r="F55" i="2"/>
  <c r="F59" i="2"/>
  <c r="F63" i="2"/>
  <c r="F67" i="2"/>
  <c r="F71" i="2"/>
  <c r="F75" i="2"/>
  <c r="F79" i="2"/>
  <c r="F83" i="2"/>
  <c r="F16" i="2"/>
  <c r="F20" i="2"/>
  <c r="F24" i="2"/>
  <c r="F28" i="2"/>
  <c r="F32" i="2"/>
  <c r="F36" i="2"/>
  <c r="F40" i="2"/>
  <c r="F44" i="2"/>
  <c r="F48" i="2"/>
  <c r="F52" i="2"/>
  <c r="F56" i="2"/>
  <c r="F60" i="2"/>
  <c r="F64" i="2"/>
  <c r="F68" i="2"/>
  <c r="F72" i="2"/>
  <c r="F76" i="2"/>
  <c r="F80" i="2"/>
  <c r="F84" i="2"/>
  <c r="F17" i="2"/>
  <c r="F21" i="2"/>
  <c r="F25" i="2"/>
  <c r="F29" i="2"/>
  <c r="F33" i="2"/>
  <c r="F37" i="2"/>
  <c r="F41" i="2"/>
  <c r="F45" i="2"/>
  <c r="F49" i="2"/>
  <c r="F53" i="2"/>
  <c r="F57" i="2"/>
  <c r="F61" i="2"/>
  <c r="F65" i="2"/>
  <c r="F69" i="2"/>
  <c r="F73" i="2"/>
  <c r="F77" i="2"/>
  <c r="F81" i="2"/>
  <c r="F85" i="2"/>
  <c r="F15" i="18"/>
  <c r="F19" i="18"/>
  <c r="F23" i="18"/>
  <c r="F27" i="18"/>
  <c r="F31" i="18"/>
  <c r="F35" i="18"/>
  <c r="F39" i="18"/>
  <c r="F43" i="18"/>
  <c r="F47" i="18"/>
  <c r="F51" i="18"/>
  <c r="F55" i="18"/>
  <c r="F59" i="18"/>
  <c r="F63" i="18"/>
  <c r="F67" i="18"/>
  <c r="F71" i="18"/>
  <c r="F75" i="18"/>
  <c r="F79" i="18"/>
  <c r="F83" i="18"/>
  <c r="F87" i="18"/>
  <c r="F91" i="18"/>
  <c r="F95" i="18"/>
  <c r="F99" i="18"/>
  <c r="F103" i="18"/>
  <c r="F107" i="18"/>
  <c r="F111" i="18"/>
  <c r="F115" i="18"/>
  <c r="F119" i="18"/>
  <c r="F123" i="18"/>
  <c r="F127" i="18"/>
  <c r="F131" i="18"/>
  <c r="F135" i="18"/>
  <c r="F139" i="18"/>
  <c r="F143" i="18"/>
  <c r="F147" i="18"/>
  <c r="F151" i="18"/>
  <c r="F155" i="18"/>
  <c r="F159" i="18"/>
  <c r="F163" i="18"/>
  <c r="F167" i="18"/>
  <c r="F171" i="18"/>
  <c r="F175" i="18"/>
  <c r="F179" i="18"/>
  <c r="F183" i="18"/>
  <c r="F187" i="18"/>
  <c r="F191" i="18"/>
  <c r="F195" i="18"/>
  <c r="F199" i="18"/>
  <c r="F203" i="18"/>
  <c r="F207" i="18"/>
  <c r="F211" i="18"/>
  <c r="F215" i="18"/>
  <c r="F219" i="18"/>
  <c r="F223" i="18"/>
  <c r="F227" i="18"/>
  <c r="F231" i="18"/>
  <c r="F235" i="18"/>
  <c r="F239" i="18"/>
  <c r="F243" i="18"/>
  <c r="F247" i="18"/>
  <c r="F251" i="18"/>
  <c r="F255" i="18"/>
  <c r="F259" i="18"/>
  <c r="F263" i="18"/>
  <c r="F267" i="18"/>
  <c r="F271" i="18"/>
  <c r="F275" i="18"/>
  <c r="F279" i="18"/>
  <c r="F283" i="18"/>
  <c r="F287" i="18"/>
  <c r="F291" i="18"/>
  <c r="F295" i="18"/>
  <c r="F16" i="18"/>
  <c r="F20" i="18"/>
  <c r="F24" i="18"/>
  <c r="F28" i="18"/>
  <c r="F32" i="18"/>
  <c r="F36" i="18"/>
  <c r="F40" i="18"/>
  <c r="F44" i="18"/>
  <c r="F48" i="18"/>
  <c r="F52" i="18"/>
  <c r="F56" i="18"/>
  <c r="F60" i="18"/>
  <c r="F64" i="18"/>
  <c r="F68" i="18"/>
  <c r="F72" i="18"/>
  <c r="F76" i="18"/>
  <c r="F80" i="18"/>
  <c r="F84" i="18"/>
  <c r="F88" i="18"/>
  <c r="F92" i="18"/>
  <c r="F96" i="18"/>
  <c r="F100" i="18"/>
  <c r="F104" i="18"/>
  <c r="F108" i="18"/>
  <c r="F112" i="18"/>
  <c r="F116" i="18"/>
  <c r="F120" i="18"/>
  <c r="F124" i="18"/>
  <c r="F128" i="18"/>
  <c r="F132" i="18"/>
  <c r="F136" i="18"/>
  <c r="F140" i="18"/>
  <c r="F144" i="18"/>
  <c r="F148" i="18"/>
  <c r="F152" i="18"/>
  <c r="F156" i="18"/>
  <c r="F160" i="18"/>
  <c r="F164" i="18"/>
  <c r="F168" i="18"/>
  <c r="F172" i="18"/>
  <c r="F176" i="18"/>
  <c r="F180" i="18"/>
  <c r="F184" i="18"/>
  <c r="F188" i="18"/>
  <c r="F192" i="18"/>
  <c r="F196" i="18"/>
  <c r="F200" i="18"/>
  <c r="F204" i="18"/>
  <c r="F208" i="18"/>
  <c r="F212" i="18"/>
  <c r="F216" i="18"/>
  <c r="F220" i="18"/>
  <c r="F224" i="18"/>
  <c r="F228" i="18"/>
  <c r="F232" i="18"/>
  <c r="F236" i="18"/>
  <c r="F240" i="18"/>
  <c r="F244" i="18"/>
  <c r="F248" i="18"/>
  <c r="F252" i="18"/>
  <c r="F256" i="18"/>
  <c r="F260" i="18"/>
  <c r="F264" i="18"/>
  <c r="F268" i="18"/>
  <c r="F272" i="18"/>
  <c r="F276" i="18"/>
  <c r="F280" i="18"/>
  <c r="F284" i="18"/>
  <c r="F288" i="18"/>
  <c r="F292" i="18"/>
  <c r="F296" i="18"/>
  <c r="F17" i="18"/>
  <c r="F21" i="18"/>
  <c r="F25" i="18"/>
  <c r="F29" i="18"/>
  <c r="F33" i="18"/>
  <c r="F37" i="18"/>
  <c r="F41" i="18"/>
  <c r="F45" i="18"/>
  <c r="F49" i="18"/>
  <c r="F53" i="18"/>
  <c r="F57" i="18"/>
  <c r="F61" i="18"/>
  <c r="F65" i="18"/>
  <c r="F69" i="18"/>
  <c r="F73" i="18"/>
  <c r="F77" i="18"/>
  <c r="F81" i="18"/>
  <c r="F85" i="18"/>
  <c r="F89" i="18"/>
  <c r="F93" i="18"/>
  <c r="F97" i="18"/>
  <c r="F101" i="18"/>
  <c r="F105" i="18"/>
  <c r="F109" i="18"/>
  <c r="F113" i="18"/>
  <c r="F117" i="18"/>
  <c r="F121" i="18"/>
  <c r="F125" i="18"/>
  <c r="F129" i="18"/>
  <c r="F133" i="18"/>
  <c r="F137" i="18"/>
  <c r="F141" i="18"/>
  <c r="F145" i="18"/>
  <c r="F149" i="18"/>
  <c r="F153" i="18"/>
  <c r="F157" i="18"/>
  <c r="F161" i="18"/>
  <c r="F165" i="18"/>
  <c r="F169" i="18"/>
  <c r="F173" i="18"/>
  <c r="F177" i="18"/>
  <c r="F181" i="18"/>
  <c r="F185" i="18"/>
  <c r="F189" i="18"/>
  <c r="F193" i="18"/>
  <c r="F197" i="18"/>
  <c r="F201" i="18"/>
  <c r="F205" i="18"/>
  <c r="F209" i="18"/>
  <c r="F213" i="18"/>
  <c r="F217" i="18"/>
  <c r="F221" i="18"/>
  <c r="F225" i="18"/>
  <c r="F229" i="18"/>
  <c r="F233" i="18"/>
  <c r="F237" i="18"/>
  <c r="F241" i="18"/>
  <c r="F245" i="18"/>
  <c r="F249" i="18"/>
  <c r="F253" i="18"/>
  <c r="F257" i="18"/>
  <c r="F261" i="18"/>
  <c r="F265" i="18"/>
  <c r="F269" i="18"/>
  <c r="F273" i="18"/>
  <c r="F277" i="18"/>
  <c r="F281" i="18"/>
  <c r="F285" i="18"/>
  <c r="F289" i="18"/>
  <c r="F293" i="18"/>
  <c r="F22" i="18"/>
  <c r="F38" i="18"/>
  <c r="F54" i="18"/>
  <c r="F70" i="18"/>
  <c r="F86" i="18"/>
  <c r="F102" i="18"/>
  <c r="F118" i="18"/>
  <c r="F134" i="18"/>
  <c r="F150" i="18"/>
  <c r="F166" i="18"/>
  <c r="F182" i="18"/>
  <c r="F198" i="18"/>
  <c r="F214" i="18"/>
  <c r="F230" i="18"/>
  <c r="F246" i="18"/>
  <c r="F262" i="18"/>
  <c r="F278" i="18"/>
  <c r="F294" i="18"/>
  <c r="F26" i="18"/>
  <c r="F42" i="18"/>
  <c r="F58" i="18"/>
  <c r="F74" i="18"/>
  <c r="F90" i="18"/>
  <c r="F106" i="18"/>
  <c r="F122" i="18"/>
  <c r="F138" i="18"/>
  <c r="F154" i="18"/>
  <c r="F170" i="18"/>
  <c r="F186" i="18"/>
  <c r="F202" i="18"/>
  <c r="F218" i="18"/>
  <c r="F234" i="18"/>
  <c r="F250" i="18"/>
  <c r="F266" i="18"/>
  <c r="F282" i="18"/>
  <c r="F14" i="18"/>
  <c r="F30" i="18"/>
  <c r="F46" i="18"/>
  <c r="F62" i="18"/>
  <c r="F78" i="18"/>
  <c r="F94" i="18"/>
  <c r="F110" i="18"/>
  <c r="F126" i="18"/>
  <c r="F142" i="18"/>
  <c r="F158" i="18"/>
  <c r="F174" i="18"/>
  <c r="F190" i="18"/>
  <c r="F206" i="18"/>
  <c r="F222" i="18"/>
  <c r="F238" i="18"/>
  <c r="F254" i="18"/>
  <c r="F270" i="18"/>
  <c r="F286" i="18"/>
  <c r="F34" i="18"/>
  <c r="F98" i="18"/>
  <c r="F162" i="18"/>
  <c r="F226" i="18"/>
  <c r="F290" i="18"/>
  <c r="F50" i="18"/>
  <c r="F114" i="18"/>
  <c r="F178" i="18"/>
  <c r="F242" i="18"/>
  <c r="F66" i="18"/>
  <c r="F130" i="18"/>
  <c r="F194" i="18"/>
  <c r="F258" i="18"/>
  <c r="F18" i="18"/>
  <c r="F274" i="18"/>
  <c r="F82" i="18"/>
  <c r="F146" i="18"/>
  <c r="F210" i="18"/>
  <c r="F17" i="4"/>
  <c r="F21" i="4"/>
  <c r="F25" i="4"/>
  <c r="F29" i="4"/>
  <c r="F33" i="4"/>
  <c r="F37" i="4"/>
  <c r="F41" i="4"/>
  <c r="F45" i="4"/>
  <c r="F49" i="4"/>
  <c r="F53" i="4"/>
  <c r="F57" i="4"/>
  <c r="F61" i="4"/>
  <c r="F65" i="4"/>
  <c r="F69" i="4"/>
  <c r="F73" i="4"/>
  <c r="F77" i="4"/>
  <c r="F81" i="4"/>
  <c r="F85" i="4"/>
  <c r="F89" i="4"/>
  <c r="F93" i="4"/>
  <c r="F97" i="4"/>
  <c r="F101" i="4"/>
  <c r="F105" i="4"/>
  <c r="F109" i="4"/>
  <c r="F14" i="4"/>
  <c r="F18" i="4"/>
  <c r="F22" i="4"/>
  <c r="F26" i="4"/>
  <c r="F30" i="4"/>
  <c r="F34" i="4"/>
  <c r="F38" i="4"/>
  <c r="F42" i="4"/>
  <c r="F46" i="4"/>
  <c r="F50" i="4"/>
  <c r="F54" i="4"/>
  <c r="F58" i="4"/>
  <c r="F62" i="4"/>
  <c r="F66" i="4"/>
  <c r="F70" i="4"/>
  <c r="F74" i="4"/>
  <c r="F78" i="4"/>
  <c r="F82" i="4"/>
  <c r="F86" i="4"/>
  <c r="F90" i="4"/>
  <c r="F94" i="4"/>
  <c r="F98" i="4"/>
  <c r="F102" i="4"/>
  <c r="F106" i="4"/>
  <c r="F110" i="4"/>
  <c r="F15" i="4"/>
  <c r="F19" i="4"/>
  <c r="F23" i="4"/>
  <c r="F27" i="4"/>
  <c r="F31" i="4"/>
  <c r="F35" i="4"/>
  <c r="F39" i="4"/>
  <c r="F43" i="4"/>
  <c r="F47" i="4"/>
  <c r="F51" i="4"/>
  <c r="F55" i="4"/>
  <c r="F59" i="4"/>
  <c r="F63" i="4"/>
  <c r="F67" i="4"/>
  <c r="F71" i="4"/>
  <c r="F75" i="4"/>
  <c r="F79" i="4"/>
  <c r="F83" i="4"/>
  <c r="F87" i="4"/>
  <c r="F91" i="4"/>
  <c r="F95" i="4"/>
  <c r="F99" i="4"/>
  <c r="F103" i="4"/>
  <c r="F107" i="4"/>
  <c r="F20" i="4"/>
  <c r="F36" i="4"/>
  <c r="F52" i="4"/>
  <c r="F68" i="4"/>
  <c r="F84" i="4"/>
  <c r="F100" i="4"/>
  <c r="F24" i="4"/>
  <c r="F40" i="4"/>
  <c r="F56" i="4"/>
  <c r="F72" i="4"/>
  <c r="F88" i="4"/>
  <c r="F104" i="4"/>
  <c r="F28" i="4"/>
  <c r="F44" i="4"/>
  <c r="F60" i="4"/>
  <c r="F76" i="4"/>
  <c r="F92" i="4"/>
  <c r="F108" i="4"/>
  <c r="F48" i="4"/>
  <c r="F64" i="4"/>
  <c r="F16" i="4"/>
  <c r="F80" i="4"/>
  <c r="F96" i="4"/>
  <c r="F32" i="4"/>
  <c r="F14" i="10"/>
  <c r="F18" i="10"/>
  <c r="F22" i="10"/>
  <c r="F26" i="10"/>
  <c r="F30" i="10"/>
  <c r="F34" i="10"/>
  <c r="F38" i="10"/>
  <c r="F42" i="10"/>
  <c r="F46" i="10"/>
  <c r="F50" i="10"/>
  <c r="F54" i="10"/>
  <c r="F58" i="10"/>
  <c r="F62" i="10"/>
  <c r="F66" i="10"/>
  <c r="F70" i="10"/>
  <c r="F74" i="10"/>
  <c r="F78" i="10"/>
  <c r="F82" i="10"/>
  <c r="F86" i="10"/>
  <c r="F90" i="10"/>
  <c r="F94" i="10"/>
  <c r="F98" i="10"/>
  <c r="F102" i="10"/>
  <c r="F106" i="10"/>
  <c r="F110" i="10"/>
  <c r="F114" i="10"/>
  <c r="F15" i="10"/>
  <c r="F19" i="10"/>
  <c r="F23" i="10"/>
  <c r="F27" i="10"/>
  <c r="F31" i="10"/>
  <c r="F35" i="10"/>
  <c r="F39" i="10"/>
  <c r="F43" i="10"/>
  <c r="F47" i="10"/>
  <c r="F51" i="10"/>
  <c r="F55" i="10"/>
  <c r="F59" i="10"/>
  <c r="F63" i="10"/>
  <c r="F67" i="10"/>
  <c r="F71" i="10"/>
  <c r="F75" i="10"/>
  <c r="F79" i="10"/>
  <c r="F83" i="10"/>
  <c r="F87" i="10"/>
  <c r="F91" i="10"/>
  <c r="F95" i="10"/>
  <c r="F99" i="10"/>
  <c r="F103" i="10"/>
  <c r="F107" i="10"/>
  <c r="F111" i="10"/>
  <c r="F115" i="10"/>
  <c r="F16" i="10"/>
  <c r="F20" i="10"/>
  <c r="F24" i="10"/>
  <c r="F28" i="10"/>
  <c r="F32" i="10"/>
  <c r="F36" i="10"/>
  <c r="F40" i="10"/>
  <c r="F44" i="10"/>
  <c r="F48" i="10"/>
  <c r="F52" i="10"/>
  <c r="F56" i="10"/>
  <c r="F60" i="10"/>
  <c r="F64" i="10"/>
  <c r="F68" i="10"/>
  <c r="F72" i="10"/>
  <c r="F76" i="10"/>
  <c r="F80" i="10"/>
  <c r="F84" i="10"/>
  <c r="F88" i="10"/>
  <c r="F92" i="10"/>
  <c r="F96" i="10"/>
  <c r="F100" i="10"/>
  <c r="F104" i="10"/>
  <c r="F108" i="10"/>
  <c r="F112" i="10"/>
  <c r="F116" i="10"/>
  <c r="F29" i="10"/>
  <c r="F45" i="10"/>
  <c r="F61" i="10"/>
  <c r="F77" i="10"/>
  <c r="F93" i="10"/>
  <c r="F109" i="10"/>
  <c r="F17" i="10"/>
  <c r="F33" i="10"/>
  <c r="F49" i="10"/>
  <c r="F65" i="10"/>
  <c r="F81" i="10"/>
  <c r="F97" i="10"/>
  <c r="F113" i="10"/>
  <c r="F21" i="10"/>
  <c r="F37" i="10"/>
  <c r="F53" i="10"/>
  <c r="F69" i="10"/>
  <c r="F85" i="10"/>
  <c r="F101" i="10"/>
  <c r="F117" i="10"/>
  <c r="F25" i="10"/>
  <c r="F89" i="10"/>
  <c r="F41" i="10"/>
  <c r="F105" i="10"/>
  <c r="F57" i="10"/>
  <c r="F73" i="10"/>
  <c r="F13" i="10"/>
  <c r="F13" i="14"/>
  <c r="F78" i="2"/>
  <c r="F62" i="2"/>
  <c r="F30" i="2"/>
  <c r="F16" i="17"/>
  <c r="F20" i="17"/>
  <c r="F24" i="17"/>
  <c r="F28" i="17"/>
  <c r="F32" i="17"/>
  <c r="F36" i="17"/>
  <c r="F40" i="17"/>
  <c r="F44" i="17"/>
  <c r="F48" i="17"/>
  <c r="F52" i="17"/>
  <c r="F15" i="17"/>
  <c r="F21" i="17"/>
  <c r="F26" i="17"/>
  <c r="F31" i="17"/>
  <c r="F37" i="17"/>
  <c r="F42" i="17"/>
  <c r="F47" i="17"/>
  <c r="F53" i="17"/>
  <c r="F17" i="17"/>
  <c r="F22" i="17"/>
  <c r="F27" i="17"/>
  <c r="F33" i="17"/>
  <c r="F38" i="17"/>
  <c r="F43" i="17"/>
  <c r="F49" i="17"/>
  <c r="F54" i="17"/>
  <c r="F18" i="17"/>
  <c r="F23" i="17"/>
  <c r="F29" i="17"/>
  <c r="F34" i="17"/>
  <c r="F39" i="17"/>
  <c r="F45" i="17"/>
  <c r="F50" i="17"/>
  <c r="F19" i="17"/>
  <c r="F41" i="17"/>
  <c r="F25" i="17"/>
  <c r="F46" i="17"/>
  <c r="F30" i="17"/>
  <c r="F51" i="17"/>
  <c r="F14" i="17"/>
  <c r="F35" i="17"/>
  <c r="F13" i="17"/>
  <c r="F15" i="11"/>
  <c r="F19" i="11"/>
  <c r="F23" i="11"/>
  <c r="F27" i="11"/>
  <c r="F31" i="11"/>
  <c r="F35" i="11"/>
  <c r="F39" i="11"/>
  <c r="F43" i="11"/>
  <c r="F47" i="11"/>
  <c r="F51" i="11"/>
  <c r="F55" i="11"/>
  <c r="F59" i="11"/>
  <c r="F63" i="11"/>
  <c r="F67" i="11"/>
  <c r="F71" i="11"/>
  <c r="F75" i="11"/>
  <c r="F79" i="11"/>
  <c r="F83" i="11"/>
  <c r="F87" i="11"/>
  <c r="F91" i="11"/>
  <c r="F95" i="11"/>
  <c r="F16" i="11"/>
  <c r="F20" i="11"/>
  <c r="F24" i="11"/>
  <c r="F28" i="11"/>
  <c r="F32" i="11"/>
  <c r="F36" i="11"/>
  <c r="F40" i="11"/>
  <c r="F44" i="11"/>
  <c r="F48" i="11"/>
  <c r="F52" i="11"/>
  <c r="F56" i="11"/>
  <c r="F60" i="11"/>
  <c r="F64" i="11"/>
  <c r="F68" i="11"/>
  <c r="F72" i="11"/>
  <c r="F76" i="11"/>
  <c r="F80" i="11"/>
  <c r="F84" i="11"/>
  <c r="F88" i="11"/>
  <c r="F92" i="11"/>
  <c r="F96" i="11"/>
  <c r="F17" i="11"/>
  <c r="F21" i="11"/>
  <c r="F25" i="11"/>
  <c r="F29" i="11"/>
  <c r="F33" i="11"/>
  <c r="F37" i="11"/>
  <c r="F41" i="11"/>
  <c r="F45" i="11"/>
  <c r="F49" i="11"/>
  <c r="F53" i="11"/>
  <c r="F57" i="11"/>
  <c r="F61" i="11"/>
  <c r="F65" i="11"/>
  <c r="F69" i="11"/>
  <c r="F73" i="11"/>
  <c r="F77" i="11"/>
  <c r="F81" i="11"/>
  <c r="F85" i="11"/>
  <c r="F89" i="11"/>
  <c r="F93" i="11"/>
  <c r="F97" i="11"/>
  <c r="F14" i="11"/>
  <c r="F30" i="11"/>
  <c r="F46" i="11"/>
  <c r="F62" i="11"/>
  <c r="F78" i="11"/>
  <c r="F94" i="11"/>
  <c r="F18" i="11"/>
  <c r="F34" i="11"/>
  <c r="F50" i="11"/>
  <c r="F66" i="11"/>
  <c r="F82" i="11"/>
  <c r="F98" i="11"/>
  <c r="F22" i="11"/>
  <c r="F38" i="11"/>
  <c r="F54" i="11"/>
  <c r="F70" i="11"/>
  <c r="F86" i="11"/>
  <c r="F74" i="11"/>
  <c r="F26" i="11"/>
  <c r="F90" i="11"/>
  <c r="F42" i="11"/>
  <c r="F58" i="11"/>
  <c r="F13" i="11"/>
  <c r="F17" i="3"/>
  <c r="F21" i="3"/>
  <c r="F25" i="3"/>
  <c r="F29" i="3"/>
  <c r="F33" i="3"/>
  <c r="F37" i="3"/>
  <c r="F41" i="3"/>
  <c r="F45" i="3"/>
  <c r="F14" i="3"/>
  <c r="F18" i="3"/>
  <c r="F22" i="3"/>
  <c r="F26" i="3"/>
  <c r="F30" i="3"/>
  <c r="F34" i="3"/>
  <c r="F38" i="3"/>
  <c r="F42" i="3"/>
  <c r="F46" i="3"/>
  <c r="F15" i="3"/>
  <c r="F19" i="3"/>
  <c r="F23" i="3"/>
  <c r="F27" i="3"/>
  <c r="F31" i="3"/>
  <c r="F35" i="3"/>
  <c r="F39" i="3"/>
  <c r="F43" i="3"/>
  <c r="F47" i="3"/>
  <c r="F16" i="3"/>
  <c r="F32" i="3"/>
  <c r="F48" i="3"/>
  <c r="F20" i="3"/>
  <c r="F36" i="3"/>
  <c r="F24" i="3"/>
  <c r="F40" i="3"/>
  <c r="F28" i="3"/>
  <c r="F44" i="3"/>
  <c r="F13" i="3"/>
  <c r="F14" i="6"/>
  <c r="F18" i="6"/>
  <c r="F22" i="6"/>
  <c r="F26" i="6"/>
  <c r="F30" i="6"/>
  <c r="F34" i="6"/>
  <c r="F38" i="6"/>
  <c r="F42" i="6"/>
  <c r="F46" i="6"/>
  <c r="F50" i="6"/>
  <c r="F54" i="6"/>
  <c r="F58" i="6"/>
  <c r="F62" i="6"/>
  <c r="F66" i="6"/>
  <c r="F70" i="6"/>
  <c r="F74" i="6"/>
  <c r="F78" i="6"/>
  <c r="F82" i="6"/>
  <c r="F86" i="6"/>
  <c r="F90" i="6"/>
  <c r="F94" i="6"/>
  <c r="F98" i="6"/>
  <c r="F102" i="6"/>
  <c r="F106" i="6"/>
  <c r="F110" i="6"/>
  <c r="F114" i="6"/>
  <c r="F118" i="6"/>
  <c r="F122" i="6"/>
  <c r="F126" i="6"/>
  <c r="F130" i="6"/>
  <c r="F134" i="6"/>
  <c r="F138" i="6"/>
  <c r="F142" i="6"/>
  <c r="F15" i="6"/>
  <c r="F19" i="6"/>
  <c r="F23" i="6"/>
  <c r="F27" i="6"/>
  <c r="F31" i="6"/>
  <c r="F35" i="6"/>
  <c r="F39" i="6"/>
  <c r="F43" i="6"/>
  <c r="F47" i="6"/>
  <c r="F51" i="6"/>
  <c r="F55" i="6"/>
  <c r="F59" i="6"/>
  <c r="F63" i="6"/>
  <c r="F67" i="6"/>
  <c r="F71" i="6"/>
  <c r="F75" i="6"/>
  <c r="F79" i="6"/>
  <c r="F83" i="6"/>
  <c r="F87" i="6"/>
  <c r="F91" i="6"/>
  <c r="F95" i="6"/>
  <c r="F99" i="6"/>
  <c r="F103" i="6"/>
  <c r="F107" i="6"/>
  <c r="F111" i="6"/>
  <c r="F115" i="6"/>
  <c r="F119" i="6"/>
  <c r="F123" i="6"/>
  <c r="F127" i="6"/>
  <c r="F131" i="6"/>
  <c r="F135" i="6"/>
  <c r="F139" i="6"/>
  <c r="F143" i="6"/>
  <c r="F16" i="6"/>
  <c r="F20" i="6"/>
  <c r="F24" i="6"/>
  <c r="F28" i="6"/>
  <c r="F32" i="6"/>
  <c r="F36" i="6"/>
  <c r="F40" i="6"/>
  <c r="F44" i="6"/>
  <c r="F48" i="6"/>
  <c r="F52" i="6"/>
  <c r="F56" i="6"/>
  <c r="F60" i="6"/>
  <c r="F64" i="6"/>
  <c r="F68" i="6"/>
  <c r="F72" i="6"/>
  <c r="F76" i="6"/>
  <c r="F80" i="6"/>
  <c r="F84" i="6"/>
  <c r="F88" i="6"/>
  <c r="F92" i="6"/>
  <c r="F96" i="6"/>
  <c r="F100" i="6"/>
  <c r="F104" i="6"/>
  <c r="F108" i="6"/>
  <c r="F112" i="6"/>
  <c r="F116" i="6"/>
  <c r="F120" i="6"/>
  <c r="F124" i="6"/>
  <c r="F128" i="6"/>
  <c r="F132" i="6"/>
  <c r="F136" i="6"/>
  <c r="F140" i="6"/>
  <c r="F144" i="6"/>
  <c r="F21" i="6"/>
  <c r="F37" i="6"/>
  <c r="F53" i="6"/>
  <c r="F69" i="6"/>
  <c r="F85" i="6"/>
  <c r="F101" i="6"/>
  <c r="F117" i="6"/>
  <c r="F133" i="6"/>
  <c r="F25" i="6"/>
  <c r="F41" i="6"/>
  <c r="F57" i="6"/>
  <c r="F73" i="6"/>
  <c r="F89" i="6"/>
  <c r="F105" i="6"/>
  <c r="F121" i="6"/>
  <c r="F137" i="6"/>
  <c r="F29" i="6"/>
  <c r="F45" i="6"/>
  <c r="F61" i="6"/>
  <c r="F77" i="6"/>
  <c r="F93" i="6"/>
  <c r="F109" i="6"/>
  <c r="F125" i="6"/>
  <c r="F141" i="6"/>
  <c r="F65" i="6"/>
  <c r="F129" i="6"/>
  <c r="F17" i="6"/>
  <c r="F81" i="6"/>
  <c r="F145" i="6"/>
  <c r="F33" i="6"/>
  <c r="F97" i="6"/>
  <c r="F113" i="6"/>
  <c r="F49" i="6"/>
  <c r="F13" i="6"/>
  <c r="F13" i="8"/>
  <c r="F74" i="2"/>
  <c r="F42" i="2"/>
  <c r="F26" i="2"/>
  <c r="F17" i="20"/>
  <c r="F21" i="20"/>
  <c r="F25" i="20"/>
  <c r="F29" i="20"/>
  <c r="F33" i="20"/>
  <c r="F37" i="20"/>
  <c r="F41" i="20"/>
  <c r="F45" i="20"/>
  <c r="F49" i="20"/>
  <c r="F14" i="20"/>
  <c r="F18" i="20"/>
  <c r="F22" i="20"/>
  <c r="F26" i="20"/>
  <c r="F30" i="20"/>
  <c r="F34" i="20"/>
  <c r="F38" i="20"/>
  <c r="F42" i="20"/>
  <c r="F46" i="20"/>
  <c r="F50" i="20"/>
  <c r="F15" i="20"/>
  <c r="F19" i="20"/>
  <c r="F23" i="20"/>
  <c r="F27" i="20"/>
  <c r="F31" i="20"/>
  <c r="F35" i="20"/>
  <c r="F39" i="20"/>
  <c r="F43" i="20"/>
  <c r="F47" i="20"/>
  <c r="F51" i="20"/>
  <c r="F24" i="20"/>
  <c r="F40" i="20"/>
  <c r="F28" i="20"/>
  <c r="F44" i="20"/>
  <c r="F16" i="20"/>
  <c r="F32" i="20"/>
  <c r="F48" i="20"/>
  <c r="F20" i="20"/>
  <c r="F36" i="20"/>
  <c r="F52" i="20"/>
  <c r="F13" i="20"/>
  <c r="F13" i="2"/>
  <c r="F13" i="22"/>
  <c r="F13" i="4"/>
  <c r="F86" i="2"/>
  <c r="F70" i="2"/>
  <c r="F54" i="2"/>
  <c r="F38" i="2"/>
  <c r="F22" i="2"/>
  <c r="F12" i="4"/>
  <c r="F12" i="5"/>
  <c r="F12" i="6"/>
  <c r="F12" i="7"/>
  <c r="F12" i="8"/>
  <c r="F12" i="9"/>
  <c r="F12" i="10"/>
  <c r="F12" i="11"/>
  <c r="F12" i="14"/>
  <c r="F12" i="15"/>
  <c r="F12" i="16"/>
  <c r="F12" i="17"/>
  <c r="F12" i="18"/>
  <c r="F12" i="19"/>
  <c r="F12" i="20"/>
  <c r="F12" i="21"/>
  <c r="F12" i="22"/>
  <c r="F12" i="23"/>
  <c r="F12" i="24"/>
  <c r="F12" i="25"/>
  <c r="F12" i="26"/>
  <c r="F12" i="27"/>
  <c r="F12" i="28"/>
  <c r="F12" i="29"/>
  <c r="F12" i="30"/>
  <c r="F12" i="31"/>
  <c r="F12" i="32"/>
  <c r="F12" i="33"/>
  <c r="F12" i="35"/>
  <c r="F12" i="36"/>
  <c r="F12" i="37"/>
  <c r="F12" i="38"/>
  <c r="F12" i="39"/>
  <c r="F12" i="40"/>
  <c r="F12" i="41"/>
  <c r="F12" i="42"/>
  <c r="F12" i="43"/>
  <c r="F12" i="44"/>
  <c r="F12" i="45"/>
  <c r="F12" i="46"/>
  <c r="F12" i="47"/>
  <c r="F12" i="48"/>
  <c r="F12" i="49"/>
  <c r="F12" i="50"/>
  <c r="F12" i="51"/>
  <c r="F12" i="52"/>
  <c r="F12" i="53"/>
  <c r="F12" i="54"/>
  <c r="F12" i="3"/>
  <c r="A1" i="54" l="1"/>
  <c r="A1" i="53"/>
  <c r="A1" i="52"/>
  <c r="A1" i="51"/>
  <c r="A1" i="50"/>
  <c r="A1" i="49"/>
  <c r="A1" i="48"/>
  <c r="A1" i="47"/>
  <c r="A1" i="46"/>
  <c r="A1" i="45"/>
  <c r="A1" i="44"/>
  <c r="A1" i="43"/>
  <c r="A1" i="42"/>
  <c r="A1" i="41"/>
  <c r="A1" i="40"/>
  <c r="A1" i="39"/>
  <c r="A1" i="38"/>
  <c r="A1" i="37"/>
  <c r="A1" i="36"/>
  <c r="A1" i="35"/>
  <c r="A1" i="33"/>
  <c r="A1" i="32"/>
  <c r="A1" i="31"/>
  <c r="A1" i="30"/>
  <c r="A1" i="29"/>
  <c r="A1" i="28"/>
  <c r="A1" i="27"/>
  <c r="A1" i="26"/>
  <c r="A1" i="25"/>
  <c r="A1" i="24"/>
  <c r="A1" i="23"/>
  <c r="A1" i="22"/>
  <c r="A1" i="21"/>
  <c r="A1" i="20"/>
  <c r="A1" i="19"/>
  <c r="A1" i="18"/>
  <c r="A1" i="17"/>
  <c r="A1" i="16"/>
  <c r="A1" i="15"/>
  <c r="A1" i="14"/>
  <c r="A1" i="10"/>
  <c r="A1" i="9"/>
  <c r="A1" i="8"/>
  <c r="A1" i="7"/>
  <c r="A1" i="6"/>
  <c r="A1" i="5"/>
  <c r="A1" i="4"/>
  <c r="A1" i="3"/>
  <c r="G12" i="54"/>
  <c r="E12" i="54"/>
  <c r="D12" i="54"/>
  <c r="C12" i="54"/>
  <c r="B12" i="54"/>
  <c r="A12" i="54"/>
  <c r="G12" i="53"/>
  <c r="E12" i="53"/>
  <c r="D12" i="53"/>
  <c r="C12" i="53"/>
  <c r="B12" i="53"/>
  <c r="A12" i="53"/>
  <c r="G12" i="52"/>
  <c r="E12" i="52"/>
  <c r="D12" i="52"/>
  <c r="C12" i="52"/>
  <c r="B12" i="52"/>
  <c r="A12" i="52"/>
  <c r="G12" i="51"/>
  <c r="E12" i="51"/>
  <c r="D12" i="51"/>
  <c r="C12" i="51"/>
  <c r="B12" i="51"/>
  <c r="A12" i="51"/>
  <c r="G12" i="50"/>
  <c r="E12" i="50"/>
  <c r="D12" i="50"/>
  <c r="C12" i="50"/>
  <c r="B12" i="50"/>
  <c r="A12" i="50"/>
  <c r="G12" i="49"/>
  <c r="E12" i="49"/>
  <c r="D12" i="49"/>
  <c r="C12" i="49"/>
  <c r="B12" i="49"/>
  <c r="A12" i="49"/>
  <c r="G12" i="48"/>
  <c r="E12" i="48"/>
  <c r="D12" i="48"/>
  <c r="C12" i="48"/>
  <c r="B12" i="48"/>
  <c r="A12" i="48"/>
  <c r="G12" i="47"/>
  <c r="E12" i="47"/>
  <c r="D12" i="47"/>
  <c r="C12" i="47"/>
  <c r="B12" i="47"/>
  <c r="A12" i="47"/>
  <c r="G12" i="46"/>
  <c r="E12" i="46"/>
  <c r="D12" i="46"/>
  <c r="C12" i="46"/>
  <c r="B12" i="46"/>
  <c r="A12" i="46"/>
  <c r="G12" i="45"/>
  <c r="E12" i="45"/>
  <c r="D12" i="45"/>
  <c r="C12" i="45"/>
  <c r="B12" i="45"/>
  <c r="A12" i="45"/>
  <c r="G12" i="44"/>
  <c r="E12" i="44"/>
  <c r="D12" i="44"/>
  <c r="C12" i="44"/>
  <c r="B12" i="44"/>
  <c r="A12" i="44"/>
  <c r="G12" i="43"/>
  <c r="E12" i="43"/>
  <c r="D12" i="43"/>
  <c r="C12" i="43"/>
  <c r="B12" i="43"/>
  <c r="A12" i="43"/>
  <c r="G12" i="42"/>
  <c r="E12" i="42"/>
  <c r="D12" i="42"/>
  <c r="C12" i="42"/>
  <c r="B12" i="42"/>
  <c r="A12" i="42"/>
  <c r="G12" i="41"/>
  <c r="E12" i="41"/>
  <c r="D12" i="41"/>
  <c r="C12" i="41"/>
  <c r="B12" i="41"/>
  <c r="A12" i="41"/>
  <c r="G12" i="40"/>
  <c r="E12" i="40"/>
  <c r="D12" i="40"/>
  <c r="C12" i="40"/>
  <c r="B12" i="40"/>
  <c r="A12" i="40"/>
  <c r="G12" i="39"/>
  <c r="E12" i="39"/>
  <c r="D12" i="39"/>
  <c r="C12" i="39"/>
  <c r="B12" i="39"/>
  <c r="A12" i="39"/>
  <c r="G12" i="38"/>
  <c r="E12" i="38"/>
  <c r="D12" i="38"/>
  <c r="C12" i="38"/>
  <c r="B12" i="38"/>
  <c r="A12" i="38"/>
  <c r="G12" i="37"/>
  <c r="E12" i="37"/>
  <c r="D12" i="37"/>
  <c r="C12" i="37"/>
  <c r="B12" i="37"/>
  <c r="A12" i="37"/>
  <c r="G12" i="36"/>
  <c r="E12" i="36"/>
  <c r="D12" i="36"/>
  <c r="C12" i="36"/>
  <c r="B12" i="36"/>
  <c r="A12" i="36"/>
  <c r="G12" i="35"/>
  <c r="E12" i="35"/>
  <c r="D12" i="35"/>
  <c r="C12" i="35"/>
  <c r="B12" i="35"/>
  <c r="A12" i="35"/>
  <c r="G12" i="33"/>
  <c r="E12" i="33"/>
  <c r="D12" i="33"/>
  <c r="C12" i="33"/>
  <c r="B12" i="33"/>
  <c r="A12" i="33"/>
  <c r="G12" i="32"/>
  <c r="E12" i="32"/>
  <c r="D12" i="32"/>
  <c r="C12" i="32"/>
  <c r="B12" i="32"/>
  <c r="A12" i="32"/>
  <c r="G12" i="31"/>
  <c r="E12" i="31"/>
  <c r="D12" i="31"/>
  <c r="C12" i="31"/>
  <c r="B12" i="31"/>
  <c r="A12" i="31"/>
  <c r="G12" i="30"/>
  <c r="E12" i="30"/>
  <c r="D12" i="30"/>
  <c r="C12" i="30"/>
  <c r="B12" i="30"/>
  <c r="A12" i="30"/>
  <c r="G12" i="29"/>
  <c r="E12" i="29"/>
  <c r="D12" i="29"/>
  <c r="C12" i="29"/>
  <c r="B12" i="29"/>
  <c r="A12" i="29"/>
  <c r="G12" i="28"/>
  <c r="E12" i="28"/>
  <c r="D12" i="28"/>
  <c r="C12" i="28"/>
  <c r="B12" i="28"/>
  <c r="A12" i="28"/>
  <c r="G12" i="27"/>
  <c r="E12" i="27"/>
  <c r="D12" i="27"/>
  <c r="C12" i="27"/>
  <c r="B12" i="27"/>
  <c r="A12" i="27"/>
  <c r="G12" i="26"/>
  <c r="E12" i="26"/>
  <c r="D12" i="26"/>
  <c r="C12" i="26"/>
  <c r="B12" i="26"/>
  <c r="A12" i="26"/>
  <c r="G12" i="25"/>
  <c r="E12" i="25"/>
  <c r="D12" i="25"/>
  <c r="C12" i="25"/>
  <c r="B12" i="25"/>
  <c r="A12" i="25"/>
  <c r="G12" i="24"/>
  <c r="E12" i="24"/>
  <c r="D12" i="24"/>
  <c r="C12" i="24"/>
  <c r="B12" i="24"/>
  <c r="A12" i="24"/>
  <c r="G12" i="23"/>
  <c r="E12" i="23"/>
  <c r="D12" i="23"/>
  <c r="C12" i="23"/>
  <c r="B12" i="23"/>
  <c r="A12" i="23"/>
  <c r="G12" i="22"/>
  <c r="E12" i="22"/>
  <c r="D12" i="22"/>
  <c r="C12" i="22"/>
  <c r="B12" i="22"/>
  <c r="A12" i="22"/>
  <c r="G12" i="21"/>
  <c r="E12" i="21"/>
  <c r="D12" i="21"/>
  <c r="C12" i="21"/>
  <c r="B12" i="21"/>
  <c r="A12" i="21"/>
  <c r="G12" i="20"/>
  <c r="E12" i="20"/>
  <c r="D12" i="20"/>
  <c r="C12" i="20"/>
  <c r="B12" i="20"/>
  <c r="A12" i="20"/>
  <c r="G12" i="19"/>
  <c r="E12" i="19"/>
  <c r="D12" i="19"/>
  <c r="C12" i="19"/>
  <c r="B12" i="19"/>
  <c r="A12" i="19"/>
  <c r="G12" i="18"/>
  <c r="E12" i="18"/>
  <c r="D12" i="18"/>
  <c r="C12" i="18"/>
  <c r="B12" i="18"/>
  <c r="A12" i="18"/>
  <c r="G12" i="17"/>
  <c r="E12" i="17"/>
  <c r="D12" i="17"/>
  <c r="C12" i="17"/>
  <c r="B12" i="17"/>
  <c r="A12" i="17"/>
  <c r="G12" i="16"/>
  <c r="E12" i="16"/>
  <c r="D12" i="16"/>
  <c r="C12" i="16"/>
  <c r="B12" i="16"/>
  <c r="A12" i="16"/>
  <c r="G12" i="15"/>
  <c r="E12" i="15"/>
  <c r="D12" i="15"/>
  <c r="C12" i="15"/>
  <c r="B12" i="15"/>
  <c r="A12" i="15"/>
  <c r="G12" i="14"/>
  <c r="E12" i="14"/>
  <c r="D12" i="14"/>
  <c r="C12" i="14"/>
  <c r="B12" i="14"/>
  <c r="A12" i="14"/>
  <c r="G12" i="11"/>
  <c r="E12" i="11"/>
  <c r="D12" i="11"/>
  <c r="C12" i="11"/>
  <c r="B12" i="11"/>
  <c r="A12" i="11"/>
  <c r="G12" i="10"/>
  <c r="E12" i="10"/>
  <c r="D12" i="10"/>
  <c r="C12" i="10"/>
  <c r="B12" i="10"/>
  <c r="A12" i="10"/>
  <c r="G12" i="9"/>
  <c r="E12" i="9"/>
  <c r="D12" i="9"/>
  <c r="C12" i="9"/>
  <c r="B12" i="9"/>
  <c r="A12" i="9"/>
  <c r="G12" i="8"/>
  <c r="E12" i="8"/>
  <c r="D12" i="8"/>
  <c r="C12" i="8"/>
  <c r="B12" i="8"/>
  <c r="A12" i="8"/>
  <c r="G12" i="7"/>
  <c r="E12" i="7"/>
  <c r="D12" i="7"/>
  <c r="C12" i="7"/>
  <c r="B12" i="7"/>
  <c r="A12" i="7"/>
  <c r="G12" i="6"/>
  <c r="E12" i="6"/>
  <c r="D12" i="6"/>
  <c r="C12" i="6"/>
  <c r="B12" i="6"/>
  <c r="A12" i="6"/>
  <c r="G12" i="5"/>
  <c r="E12" i="5"/>
  <c r="D12" i="5"/>
  <c r="C12" i="5"/>
  <c r="B12" i="5"/>
  <c r="A12" i="5"/>
  <c r="G12" i="4"/>
  <c r="E12" i="4"/>
  <c r="D12" i="4"/>
  <c r="C12" i="4"/>
  <c r="B12" i="4"/>
  <c r="A12" i="4"/>
  <c r="G2" i="3"/>
  <c r="G12" i="3"/>
  <c r="E2" i="3"/>
  <c r="D2" i="3"/>
  <c r="C2" i="3"/>
  <c r="B2" i="3"/>
  <c r="A2" i="3"/>
  <c r="E12" i="3"/>
  <c r="D12" i="3"/>
  <c r="C12" i="3"/>
  <c r="B12" i="3"/>
  <c r="A12" i="3"/>
  <c r="A3" i="5" l="1"/>
  <c r="B3" i="5"/>
  <c r="A4" i="5"/>
  <c r="B4" i="5"/>
  <c r="A5" i="5"/>
  <c r="B5" i="5"/>
  <c r="A6" i="5"/>
  <c r="B6" i="5"/>
  <c r="A7" i="5"/>
  <c r="B7" i="5"/>
  <c r="A8" i="5"/>
  <c r="B8" i="5"/>
  <c r="B8" i="18" l="1"/>
  <c r="A8" i="18"/>
  <c r="B7" i="18"/>
  <c r="A7" i="18"/>
  <c r="B6" i="18"/>
  <c r="A6" i="18"/>
  <c r="B5" i="18"/>
  <c r="A5" i="18"/>
  <c r="B4" i="18"/>
  <c r="A4" i="18"/>
  <c r="B3" i="18"/>
  <c r="A3" i="18"/>
  <c r="B8" i="19"/>
  <c r="A8" i="19"/>
  <c r="B7" i="19"/>
  <c r="A7" i="19"/>
  <c r="B6" i="19"/>
  <c r="A6" i="19"/>
  <c r="B5" i="19"/>
  <c r="A5" i="19"/>
  <c r="B4" i="19"/>
  <c r="A4" i="19"/>
  <c r="B3" i="19"/>
  <c r="A3" i="19"/>
  <c r="B8" i="20"/>
  <c r="A8" i="20"/>
  <c r="B7" i="20"/>
  <c r="A7" i="20"/>
  <c r="B6" i="20"/>
  <c r="A6" i="20"/>
  <c r="B5" i="20"/>
  <c r="A5" i="20"/>
  <c r="B4" i="20"/>
  <c r="A4" i="20"/>
  <c r="B3" i="20"/>
  <c r="A3" i="20"/>
  <c r="B8" i="21"/>
  <c r="A8" i="21"/>
  <c r="B7" i="21"/>
  <c r="A7" i="21"/>
  <c r="B6" i="21"/>
  <c r="A6" i="21"/>
  <c r="B5" i="21"/>
  <c r="A5" i="21"/>
  <c r="B4" i="21"/>
  <c r="A4" i="21"/>
  <c r="B3" i="21"/>
  <c r="A3" i="21"/>
  <c r="B8" i="22"/>
  <c r="A8" i="22"/>
  <c r="B7" i="22"/>
  <c r="A7" i="22"/>
  <c r="B6" i="22"/>
  <c r="A6" i="22"/>
  <c r="B5" i="22"/>
  <c r="A5" i="22"/>
  <c r="B4" i="22"/>
  <c r="A4" i="22"/>
  <c r="B3" i="22"/>
  <c r="A3" i="22"/>
  <c r="B8" i="23"/>
  <c r="A8" i="23"/>
  <c r="B7" i="23"/>
  <c r="A7" i="23"/>
  <c r="B6" i="23"/>
  <c r="A6" i="23"/>
  <c r="B5" i="23"/>
  <c r="A5" i="23"/>
  <c r="B4" i="23"/>
  <c r="A4" i="23"/>
  <c r="B3" i="23"/>
  <c r="A3" i="23"/>
  <c r="B8" i="24"/>
  <c r="A8" i="24"/>
  <c r="B7" i="24"/>
  <c r="A7" i="24"/>
  <c r="B6" i="24"/>
  <c r="A6" i="24"/>
  <c r="B5" i="24"/>
  <c r="A5" i="24"/>
  <c r="B4" i="24"/>
  <c r="A4" i="24"/>
  <c r="B3" i="24"/>
  <c r="A3" i="24"/>
  <c r="B8" i="25"/>
  <c r="A8" i="25"/>
  <c r="B7" i="25"/>
  <c r="A7" i="25"/>
  <c r="B6" i="25"/>
  <c r="A6" i="25"/>
  <c r="B5" i="25"/>
  <c r="A5" i="25"/>
  <c r="B4" i="25"/>
  <c r="A4" i="25"/>
  <c r="B3" i="25"/>
  <c r="A3" i="25"/>
  <c r="B8" i="26"/>
  <c r="A8" i="26"/>
  <c r="B7" i="26"/>
  <c r="A7" i="26"/>
  <c r="B6" i="26"/>
  <c r="A6" i="26"/>
  <c r="B5" i="26"/>
  <c r="A5" i="26"/>
  <c r="B4" i="26"/>
  <c r="A4" i="26"/>
  <c r="B3" i="26"/>
  <c r="A3" i="26"/>
  <c r="B8" i="27"/>
  <c r="A8" i="27"/>
  <c r="B7" i="27"/>
  <c r="A7" i="27"/>
  <c r="B6" i="27"/>
  <c r="A6" i="27"/>
  <c r="B5" i="27"/>
  <c r="A5" i="27"/>
  <c r="B4" i="27"/>
  <c r="A4" i="27"/>
  <c r="B3" i="27"/>
  <c r="A3" i="27"/>
  <c r="B8" i="28"/>
  <c r="A8" i="28"/>
  <c r="B7" i="28"/>
  <c r="A7" i="28"/>
  <c r="B6" i="28"/>
  <c r="A6" i="28"/>
  <c r="B5" i="28"/>
  <c r="A5" i="28"/>
  <c r="B4" i="28"/>
  <c r="A4" i="28"/>
  <c r="B3" i="28"/>
  <c r="A3" i="28"/>
  <c r="B8" i="29"/>
  <c r="A8" i="29"/>
  <c r="B7" i="29"/>
  <c r="A7" i="29"/>
  <c r="B6" i="29"/>
  <c r="A6" i="29"/>
  <c r="B5" i="29"/>
  <c r="A5" i="29"/>
  <c r="B4" i="29"/>
  <c r="A4" i="29"/>
  <c r="B3" i="29"/>
  <c r="A3" i="29"/>
  <c r="B8" i="30"/>
  <c r="A8" i="30"/>
  <c r="B7" i="30"/>
  <c r="A7" i="30"/>
  <c r="B6" i="30"/>
  <c r="A6" i="30"/>
  <c r="B5" i="30"/>
  <c r="A5" i="30"/>
  <c r="B4" i="30"/>
  <c r="A4" i="30"/>
  <c r="B3" i="30"/>
  <c r="A3" i="30"/>
  <c r="B8" i="31"/>
  <c r="A8" i="31"/>
  <c r="B7" i="31"/>
  <c r="A7" i="31"/>
  <c r="B6" i="31"/>
  <c r="A6" i="31"/>
  <c r="B5" i="31"/>
  <c r="A5" i="31"/>
  <c r="B4" i="31"/>
  <c r="A4" i="31"/>
  <c r="B3" i="31"/>
  <c r="A3" i="31"/>
  <c r="B8" i="32"/>
  <c r="A8" i="32"/>
  <c r="B7" i="32"/>
  <c r="A7" i="32"/>
  <c r="B6" i="32"/>
  <c r="A6" i="32"/>
  <c r="B5" i="32"/>
  <c r="A5" i="32"/>
  <c r="B4" i="32"/>
  <c r="A4" i="32"/>
  <c r="B3" i="32"/>
  <c r="A3" i="32"/>
  <c r="B8" i="33"/>
  <c r="A8" i="33"/>
  <c r="B7" i="33"/>
  <c r="A7" i="33"/>
  <c r="B6" i="33"/>
  <c r="A6" i="33"/>
  <c r="B5" i="33"/>
  <c r="A5" i="33"/>
  <c r="B4" i="33"/>
  <c r="A4" i="33"/>
  <c r="B3" i="33"/>
  <c r="A3" i="33"/>
  <c r="B8" i="35"/>
  <c r="A8" i="35"/>
  <c r="B7" i="35"/>
  <c r="A7" i="35"/>
  <c r="B6" i="35"/>
  <c r="A6" i="35"/>
  <c r="B5" i="35"/>
  <c r="A5" i="35"/>
  <c r="B4" i="35"/>
  <c r="A4" i="35"/>
  <c r="B3" i="35"/>
  <c r="A3" i="35"/>
  <c r="B8" i="36"/>
  <c r="A8" i="36"/>
  <c r="B7" i="36"/>
  <c r="A7" i="36"/>
  <c r="B6" i="36"/>
  <c r="A6" i="36"/>
  <c r="B5" i="36"/>
  <c r="A5" i="36"/>
  <c r="B4" i="36"/>
  <c r="A4" i="36"/>
  <c r="B3" i="36"/>
  <c r="A3" i="36"/>
  <c r="B8" i="37"/>
  <c r="A8" i="37"/>
  <c r="B7" i="37"/>
  <c r="A7" i="37"/>
  <c r="B6" i="37"/>
  <c r="A6" i="37"/>
  <c r="B5" i="37"/>
  <c r="A5" i="37"/>
  <c r="B4" i="37"/>
  <c r="A4" i="37"/>
  <c r="B3" i="37"/>
  <c r="A3" i="37"/>
  <c r="B8" i="38"/>
  <c r="A8" i="38"/>
  <c r="B7" i="38"/>
  <c r="A7" i="38"/>
  <c r="B6" i="38"/>
  <c r="A6" i="38"/>
  <c r="B5" i="38"/>
  <c r="A5" i="38"/>
  <c r="B4" i="38"/>
  <c r="A4" i="38"/>
  <c r="B3" i="38"/>
  <c r="A3" i="38"/>
  <c r="B8" i="39"/>
  <c r="A8" i="39"/>
  <c r="B7" i="39"/>
  <c r="A7" i="39"/>
  <c r="B6" i="39"/>
  <c r="A6" i="39"/>
  <c r="B5" i="39"/>
  <c r="A5" i="39"/>
  <c r="B4" i="39"/>
  <c r="A4" i="39"/>
  <c r="B3" i="39"/>
  <c r="A3" i="39"/>
  <c r="B8" i="40"/>
  <c r="A8" i="40"/>
  <c r="B7" i="40"/>
  <c r="A7" i="40"/>
  <c r="B6" i="40"/>
  <c r="A6" i="40"/>
  <c r="B5" i="40"/>
  <c r="A5" i="40"/>
  <c r="B4" i="40"/>
  <c r="A4" i="40"/>
  <c r="B3" i="40"/>
  <c r="A3" i="40"/>
  <c r="B8" i="41"/>
  <c r="A8" i="41"/>
  <c r="B7" i="41"/>
  <c r="A7" i="41"/>
  <c r="B6" i="41"/>
  <c r="A6" i="41"/>
  <c r="B5" i="41"/>
  <c r="A5" i="41"/>
  <c r="B4" i="41"/>
  <c r="A4" i="41"/>
  <c r="B3" i="41"/>
  <c r="A3" i="41"/>
  <c r="B8" i="42"/>
  <c r="A8" i="42"/>
  <c r="B7" i="42"/>
  <c r="A7" i="42"/>
  <c r="B6" i="42"/>
  <c r="A6" i="42"/>
  <c r="B5" i="42"/>
  <c r="A5" i="42"/>
  <c r="B4" i="42"/>
  <c r="A4" i="42"/>
  <c r="B3" i="42"/>
  <c r="A3" i="42"/>
  <c r="B8" i="43"/>
  <c r="A8" i="43"/>
  <c r="B7" i="43"/>
  <c r="A7" i="43"/>
  <c r="B6" i="43"/>
  <c r="A6" i="43"/>
  <c r="B5" i="43"/>
  <c r="A5" i="43"/>
  <c r="B4" i="43"/>
  <c r="A4" i="43"/>
  <c r="B3" i="43"/>
  <c r="A3" i="43"/>
  <c r="B8" i="44"/>
  <c r="A8" i="44"/>
  <c r="B7" i="44"/>
  <c r="A7" i="44"/>
  <c r="B6" i="44"/>
  <c r="A6" i="44"/>
  <c r="B5" i="44"/>
  <c r="A5" i="44"/>
  <c r="B4" i="44"/>
  <c r="A4" i="44"/>
  <c r="B3" i="44"/>
  <c r="A3" i="44"/>
  <c r="B8" i="45"/>
  <c r="A8" i="45"/>
  <c r="B7" i="45"/>
  <c r="A7" i="45"/>
  <c r="B6" i="45"/>
  <c r="A6" i="45"/>
  <c r="B5" i="45"/>
  <c r="A5" i="45"/>
  <c r="B4" i="45"/>
  <c r="A4" i="45"/>
  <c r="B3" i="45"/>
  <c r="A3" i="45"/>
  <c r="B8" i="46"/>
  <c r="A8" i="46"/>
  <c r="B7" i="46"/>
  <c r="A7" i="46"/>
  <c r="B6" i="46"/>
  <c r="A6" i="46"/>
  <c r="B5" i="46"/>
  <c r="A5" i="46"/>
  <c r="B4" i="46"/>
  <c r="A4" i="46"/>
  <c r="B3" i="46"/>
  <c r="A3" i="46"/>
  <c r="B8" i="47"/>
  <c r="A8" i="47"/>
  <c r="B7" i="47"/>
  <c r="A7" i="47"/>
  <c r="B6" i="47"/>
  <c r="A6" i="47"/>
  <c r="B5" i="47"/>
  <c r="A5" i="47"/>
  <c r="B4" i="47"/>
  <c r="A4" i="47"/>
  <c r="B3" i="47"/>
  <c r="A3" i="47"/>
  <c r="B8" i="48"/>
  <c r="A8" i="48"/>
  <c r="B7" i="48"/>
  <c r="A7" i="48"/>
  <c r="B6" i="48"/>
  <c r="A6" i="48"/>
  <c r="B5" i="48"/>
  <c r="A5" i="48"/>
  <c r="B4" i="48"/>
  <c r="A4" i="48"/>
  <c r="B3" i="48"/>
  <c r="A3" i="48"/>
  <c r="B8" i="49"/>
  <c r="A8" i="49"/>
  <c r="B7" i="49"/>
  <c r="A7" i="49"/>
  <c r="B6" i="49"/>
  <c r="A6" i="49"/>
  <c r="B5" i="49"/>
  <c r="A5" i="49"/>
  <c r="B4" i="49"/>
  <c r="A4" i="49"/>
  <c r="B3" i="49"/>
  <c r="A3" i="49"/>
  <c r="B8" i="50"/>
  <c r="A8" i="50"/>
  <c r="B7" i="50"/>
  <c r="A7" i="50"/>
  <c r="B6" i="50"/>
  <c r="A6" i="50"/>
  <c r="B5" i="50"/>
  <c r="A5" i="50"/>
  <c r="B4" i="50"/>
  <c r="A4" i="50"/>
  <c r="B3" i="50"/>
  <c r="A3" i="50"/>
  <c r="B8" i="51"/>
  <c r="A8" i="51"/>
  <c r="B7" i="51"/>
  <c r="A7" i="51"/>
  <c r="B6" i="51"/>
  <c r="A6" i="51"/>
  <c r="B5" i="51"/>
  <c r="A5" i="51"/>
  <c r="B4" i="51"/>
  <c r="A4" i="51"/>
  <c r="B3" i="51"/>
  <c r="A3" i="51"/>
  <c r="B8" i="52"/>
  <c r="A8" i="52"/>
  <c r="B7" i="52"/>
  <c r="A7" i="52"/>
  <c r="B6" i="52"/>
  <c r="A6" i="52"/>
  <c r="B5" i="52"/>
  <c r="A5" i="52"/>
  <c r="B4" i="52"/>
  <c r="A4" i="52"/>
  <c r="B3" i="52"/>
  <c r="A3" i="52"/>
  <c r="B8" i="53"/>
  <c r="A8" i="53"/>
  <c r="B7" i="53"/>
  <c r="A7" i="53"/>
  <c r="B6" i="53"/>
  <c r="A6" i="53"/>
  <c r="B5" i="53"/>
  <c r="A5" i="53"/>
  <c r="B4" i="53"/>
  <c r="A4" i="53"/>
  <c r="B3" i="53"/>
  <c r="A3" i="53"/>
  <c r="B8" i="54"/>
  <c r="A8" i="54"/>
  <c r="B7" i="54"/>
  <c r="A7" i="54"/>
  <c r="B6" i="54"/>
  <c r="A6" i="54"/>
  <c r="B5" i="54"/>
  <c r="A5" i="54"/>
  <c r="B4" i="54"/>
  <c r="A4" i="54"/>
  <c r="B3" i="54"/>
  <c r="A3" i="54"/>
  <c r="B8" i="17"/>
  <c r="A8" i="17"/>
  <c r="B7" i="17"/>
  <c r="A7" i="17"/>
  <c r="B6" i="17"/>
  <c r="A6" i="17"/>
  <c r="B5" i="17"/>
  <c r="A5" i="17"/>
  <c r="B4" i="17"/>
  <c r="A4" i="17"/>
  <c r="B3" i="17"/>
  <c r="A3" i="17"/>
  <c r="B8" i="16"/>
  <c r="A8" i="16"/>
  <c r="B7" i="16"/>
  <c r="A7" i="16"/>
  <c r="B6" i="16"/>
  <c r="A6" i="16"/>
  <c r="B5" i="16"/>
  <c r="A5" i="16"/>
  <c r="B4" i="16"/>
  <c r="A4" i="16"/>
  <c r="B3" i="16"/>
  <c r="A3" i="16"/>
  <c r="B8" i="15"/>
  <c r="A8" i="15"/>
  <c r="B7" i="15"/>
  <c r="A7" i="15"/>
  <c r="B6" i="15"/>
  <c r="A6" i="15"/>
  <c r="B5" i="15"/>
  <c r="A5" i="15"/>
  <c r="B4" i="15"/>
  <c r="A4" i="15"/>
  <c r="B3" i="15"/>
  <c r="A3" i="15"/>
  <c r="B8" i="14"/>
  <c r="A8" i="14"/>
  <c r="B7" i="14"/>
  <c r="A7" i="14"/>
  <c r="B6" i="14"/>
  <c r="A6" i="14"/>
  <c r="B5" i="14"/>
  <c r="A5" i="14"/>
  <c r="B4" i="14"/>
  <c r="A4" i="14"/>
  <c r="B3" i="14"/>
  <c r="A3" i="14"/>
  <c r="B8" i="6"/>
  <c r="A8" i="6"/>
  <c r="B7" i="6"/>
  <c r="A7" i="6"/>
  <c r="B6" i="6"/>
  <c r="A6" i="6"/>
  <c r="B5" i="6"/>
  <c r="A5" i="6"/>
  <c r="B4" i="6"/>
  <c r="A4" i="6"/>
  <c r="B3" i="6"/>
  <c r="A3" i="6"/>
  <c r="B8" i="7"/>
  <c r="A8" i="7"/>
  <c r="B7" i="7"/>
  <c r="A7" i="7"/>
  <c r="B6" i="7"/>
  <c r="A6" i="7"/>
  <c r="B5" i="7"/>
  <c r="A5" i="7"/>
  <c r="B4" i="7"/>
  <c r="A4" i="7"/>
  <c r="B3" i="7"/>
  <c r="A3" i="7"/>
  <c r="B8" i="8"/>
  <c r="A8" i="8"/>
  <c r="B7" i="8"/>
  <c r="A7" i="8"/>
  <c r="B6" i="8"/>
  <c r="A6" i="8"/>
  <c r="B5" i="8"/>
  <c r="A5" i="8"/>
  <c r="B4" i="8"/>
  <c r="A4" i="8"/>
  <c r="B3" i="8"/>
  <c r="A3" i="8"/>
  <c r="B8" i="9"/>
  <c r="A8" i="9"/>
  <c r="B7" i="9"/>
  <c r="A7" i="9"/>
  <c r="B6" i="9"/>
  <c r="A6" i="9"/>
  <c r="B5" i="9"/>
  <c r="A5" i="9"/>
  <c r="B4" i="9"/>
  <c r="A4" i="9"/>
  <c r="B3" i="9"/>
  <c r="A3" i="9"/>
  <c r="B8" i="10"/>
  <c r="A8" i="10"/>
  <c r="B7" i="10"/>
  <c r="A7" i="10"/>
  <c r="B6" i="10"/>
  <c r="A6" i="10"/>
  <c r="B5" i="10"/>
  <c r="A5" i="10"/>
  <c r="B4" i="10"/>
  <c r="A4" i="10"/>
  <c r="B3" i="10"/>
  <c r="A3" i="10"/>
  <c r="B8" i="11"/>
  <c r="A8" i="11"/>
  <c r="B7" i="11"/>
  <c r="A7" i="11"/>
  <c r="B6" i="11"/>
  <c r="A6" i="11"/>
  <c r="B5" i="11"/>
  <c r="A5" i="11"/>
  <c r="B4" i="11"/>
  <c r="A4" i="11"/>
  <c r="B3" i="11"/>
  <c r="A3" i="11"/>
  <c r="B8" i="4"/>
  <c r="A8" i="4"/>
  <c r="B7" i="4"/>
  <c r="A7" i="4"/>
  <c r="B6" i="4"/>
  <c r="A6" i="4"/>
  <c r="B5" i="4"/>
  <c r="A5" i="4"/>
  <c r="B4" i="4"/>
  <c r="A4" i="4"/>
  <c r="B3" i="4"/>
  <c r="A3" i="4"/>
  <c r="B8" i="3"/>
  <c r="A8" i="3"/>
  <c r="B7" i="3"/>
  <c r="A7" i="3"/>
  <c r="B6" i="3"/>
  <c r="A6" i="3"/>
  <c r="B5" i="3"/>
  <c r="A5" i="3"/>
  <c r="B4" i="3"/>
  <c r="A4" i="3"/>
  <c r="B3" i="3"/>
  <c r="A3" i="3"/>
  <c r="B8" i="2" l="1"/>
  <c r="A8" i="2"/>
  <c r="B7" i="2"/>
  <c r="A7" i="2"/>
  <c r="B6" i="2"/>
  <c r="A6" i="2"/>
  <c r="B5" i="2"/>
  <c r="A5" i="2"/>
  <c r="B4" i="2"/>
  <c r="A4" i="2"/>
  <c r="B3" i="2"/>
  <c r="A3" i="2"/>
  <c r="G225" i="55" l="1"/>
  <c r="G272" i="55"/>
  <c r="G271" i="55"/>
  <c r="G270" i="55"/>
  <c r="G269" i="55"/>
  <c r="G268" i="55"/>
  <c r="G267" i="55"/>
  <c r="G266" i="55"/>
  <c r="G265" i="55"/>
  <c r="G264" i="55"/>
  <c r="G263" i="55"/>
  <c r="G262" i="55"/>
  <c r="G261" i="55"/>
  <c r="G260" i="55"/>
  <c r="G259" i="55"/>
  <c r="G258" i="55"/>
  <c r="G257" i="55"/>
  <c r="G256" i="55"/>
  <c r="G255" i="55"/>
  <c r="G254" i="55"/>
  <c r="G253" i="55"/>
  <c r="G252" i="55"/>
  <c r="G251" i="55"/>
  <c r="G250" i="55"/>
  <c r="G249" i="55"/>
  <c r="G248" i="55"/>
  <c r="G247" i="55"/>
  <c r="G246" i="55"/>
  <c r="G245" i="55"/>
  <c r="G244" i="55"/>
  <c r="G243" i="55"/>
  <c r="G242" i="55"/>
  <c r="G241" i="55"/>
  <c r="G240" i="55"/>
  <c r="G239" i="55"/>
  <c r="G238" i="55"/>
  <c r="G237" i="55"/>
  <c r="G236" i="55"/>
  <c r="G235" i="55"/>
  <c r="G234" i="55"/>
  <c r="G233" i="55"/>
  <c r="G232" i="55"/>
  <c r="G231" i="55"/>
  <c r="G230" i="55"/>
  <c r="G229" i="55"/>
  <c r="G228" i="55"/>
  <c r="G227" i="55"/>
  <c r="G226" i="55"/>
  <c r="G224" i="55"/>
  <c r="G223" i="55"/>
  <c r="G151" i="55" l="1"/>
  <c r="G150" i="55"/>
  <c r="E221" i="55" l="1"/>
  <c r="E222" i="55"/>
  <c r="F151" i="55" l="1"/>
  <c r="F150" i="55"/>
  <c r="J15" i="55" l="1"/>
  <c r="H15" i="55"/>
  <c r="F15" i="55"/>
  <c r="E155" i="55"/>
  <c r="F155" i="55"/>
  <c r="E156" i="55"/>
  <c r="F156" i="55"/>
  <c r="E157" i="55"/>
  <c r="F157" i="55"/>
  <c r="E158" i="55"/>
  <c r="F158" i="55"/>
  <c r="E159" i="55"/>
  <c r="F159" i="55"/>
  <c r="E160" i="55"/>
  <c r="F160" i="55"/>
  <c r="E161" i="55"/>
  <c r="F161" i="55"/>
  <c r="E162" i="55"/>
  <c r="F162" i="55"/>
  <c r="E163" i="55"/>
  <c r="F163" i="55"/>
  <c r="E164" i="55"/>
  <c r="F164" i="55"/>
  <c r="E165" i="55"/>
  <c r="F165" i="55"/>
  <c r="E166" i="55"/>
  <c r="F166" i="55"/>
  <c r="E167" i="55"/>
  <c r="F167" i="55"/>
  <c r="E168" i="55"/>
  <c r="F168" i="55"/>
  <c r="E169" i="55"/>
  <c r="F169" i="55"/>
  <c r="E170" i="55"/>
  <c r="F170" i="55"/>
  <c r="E171" i="55"/>
  <c r="F171" i="55"/>
  <c r="E172" i="55"/>
  <c r="F172" i="55"/>
  <c r="E173" i="55"/>
  <c r="F173" i="55"/>
  <c r="E174" i="55"/>
  <c r="F174" i="55"/>
  <c r="E175" i="55"/>
  <c r="F175" i="55"/>
  <c r="E176" i="55"/>
  <c r="F176" i="55"/>
  <c r="E177" i="55"/>
  <c r="F177" i="55"/>
  <c r="E178" i="55"/>
  <c r="F178" i="55"/>
  <c r="E179" i="55"/>
  <c r="F179" i="55"/>
  <c r="E180" i="55"/>
  <c r="F180" i="55"/>
  <c r="E181" i="55"/>
  <c r="F181" i="55"/>
  <c r="E182" i="55"/>
  <c r="F182" i="55"/>
  <c r="E183" i="55"/>
  <c r="F183" i="55"/>
  <c r="E184" i="55"/>
  <c r="F184" i="55"/>
  <c r="E185" i="55"/>
  <c r="F185" i="55"/>
  <c r="E186" i="55"/>
  <c r="F186" i="55"/>
  <c r="E187" i="55"/>
  <c r="F187" i="55"/>
  <c r="E188" i="55"/>
  <c r="F188" i="55"/>
  <c r="E189" i="55"/>
  <c r="F189" i="55"/>
  <c r="E190" i="55"/>
  <c r="F190" i="55"/>
  <c r="E191" i="55"/>
  <c r="F191" i="55"/>
  <c r="E192" i="55"/>
  <c r="F192" i="55"/>
  <c r="E193" i="55"/>
  <c r="F193" i="55"/>
  <c r="E194" i="55"/>
  <c r="F194" i="55"/>
  <c r="E195" i="55"/>
  <c r="F195" i="55"/>
  <c r="E196" i="55"/>
  <c r="F196" i="55"/>
  <c r="E197" i="55"/>
  <c r="F197" i="55"/>
  <c r="E198" i="55"/>
  <c r="F198" i="55"/>
  <c r="E199" i="55"/>
  <c r="F199" i="55"/>
  <c r="E200" i="55"/>
  <c r="F200" i="55"/>
  <c r="E201" i="55"/>
  <c r="F201" i="55"/>
  <c r="E202" i="55"/>
  <c r="F202" i="55"/>
  <c r="E203" i="55"/>
  <c r="F203" i="55"/>
  <c r="F154" i="55"/>
  <c r="E154" i="55"/>
  <c r="E220" i="55"/>
  <c r="E208" i="55"/>
  <c r="F208" i="55"/>
  <c r="G208" i="55"/>
  <c r="E209" i="55"/>
  <c r="F209" i="55"/>
  <c r="G209" i="55"/>
  <c r="E210" i="55"/>
  <c r="F210" i="55"/>
  <c r="G210" i="55"/>
  <c r="E211" i="55"/>
  <c r="F211" i="55"/>
  <c r="G211" i="55"/>
  <c r="E212" i="55"/>
  <c r="F212" i="55"/>
  <c r="G212" i="55"/>
  <c r="F207" i="55"/>
  <c r="G207" i="55"/>
  <c r="E207" i="55"/>
  <c r="E205" i="55"/>
  <c r="F205" i="55"/>
  <c r="G205" i="55"/>
  <c r="E206" i="55"/>
  <c r="F206" i="55"/>
  <c r="G206" i="55"/>
  <c r="F204" i="55"/>
  <c r="G204" i="55"/>
  <c r="E204" i="55"/>
  <c r="E150" i="55"/>
  <c r="E151" i="55"/>
  <c r="E152" i="55"/>
  <c r="E153" i="55"/>
  <c r="E149" i="55"/>
  <c r="J14" i="55" l="1"/>
  <c r="H14" i="55" l="1"/>
  <c r="F14" i="55"/>
  <c r="E14" i="56" l="1"/>
  <c r="E223" i="55" s="1"/>
  <c r="G243" i="56" l="1"/>
  <c r="J6" i="55" l="1"/>
  <c r="J12" i="55" l="1"/>
  <c r="J11" i="55"/>
  <c r="J9" i="55"/>
  <c r="J8" i="55"/>
  <c r="J7" i="55"/>
  <c r="J5" i="55"/>
  <c r="H13" i="55"/>
  <c r="F13" i="55"/>
  <c r="J635" i="56" l="1"/>
  <c r="J624" i="56"/>
  <c r="J613" i="56"/>
  <c r="J602" i="56"/>
  <c r="J591" i="56"/>
  <c r="J580" i="56"/>
  <c r="J569" i="56"/>
  <c r="J558" i="56"/>
  <c r="J547" i="56"/>
  <c r="J536" i="56"/>
  <c r="J525" i="56"/>
  <c r="J514" i="56"/>
  <c r="J503" i="56"/>
  <c r="J492" i="56"/>
  <c r="J481" i="56"/>
  <c r="J470" i="56"/>
  <c r="J459" i="56"/>
  <c r="J448" i="56"/>
  <c r="J437" i="56"/>
  <c r="J426" i="56"/>
  <c r="J415" i="56"/>
  <c r="J404" i="56"/>
  <c r="J393" i="56"/>
  <c r="J382" i="56"/>
  <c r="J371" i="56"/>
  <c r="J360" i="56"/>
  <c r="J349" i="56"/>
  <c r="J338" i="56"/>
  <c r="J327" i="56"/>
  <c r="J316" i="56"/>
  <c r="J305" i="56"/>
  <c r="J294" i="56"/>
  <c r="J283" i="56"/>
  <c r="J272" i="56"/>
  <c r="J261" i="56"/>
  <c r="J250" i="56"/>
  <c r="J239" i="56"/>
  <c r="J228" i="56"/>
  <c r="J217" i="56"/>
  <c r="J206" i="56"/>
  <c r="J195" i="56"/>
  <c r="J184" i="56"/>
  <c r="J173" i="56"/>
  <c r="J162" i="56"/>
  <c r="J151" i="56"/>
  <c r="J140" i="56"/>
  <c r="J129" i="56"/>
  <c r="J118" i="56"/>
  <c r="J107" i="56"/>
  <c r="J96" i="56"/>
  <c r="I96" i="56"/>
  <c r="D643" i="56"/>
  <c r="D642" i="56"/>
  <c r="D641" i="56"/>
  <c r="D640" i="56"/>
  <c r="D639" i="56"/>
  <c r="D638" i="56"/>
  <c r="D637" i="56"/>
  <c r="G636" i="56"/>
  <c r="F636" i="56"/>
  <c r="E636" i="56"/>
  <c r="I635" i="56"/>
  <c r="H635" i="56"/>
  <c r="E635" i="56"/>
  <c r="D635" i="56"/>
  <c r="D632" i="56"/>
  <c r="L632" i="56" s="1"/>
  <c r="L631" i="56"/>
  <c r="I631" i="56"/>
  <c r="G631" i="56"/>
  <c r="F631" i="56"/>
  <c r="E631" i="56"/>
  <c r="D631" i="56"/>
  <c r="L630" i="56"/>
  <c r="I630" i="56"/>
  <c r="G630" i="56"/>
  <c r="F630" i="56"/>
  <c r="E630" i="56"/>
  <c r="D630" i="56"/>
  <c r="L629" i="56"/>
  <c r="I629" i="56"/>
  <c r="G629" i="56"/>
  <c r="F629" i="56"/>
  <c r="E629" i="56"/>
  <c r="D629" i="56"/>
  <c r="L628" i="56"/>
  <c r="I628" i="56"/>
  <c r="G628" i="56"/>
  <c r="F628" i="56"/>
  <c r="E628" i="56"/>
  <c r="D628" i="56"/>
  <c r="L627" i="56"/>
  <c r="I627" i="56"/>
  <c r="G627" i="56"/>
  <c r="F627" i="56"/>
  <c r="E627" i="56"/>
  <c r="D627" i="56"/>
  <c r="L626" i="56"/>
  <c r="I626" i="56"/>
  <c r="G626" i="56"/>
  <c r="F626" i="56"/>
  <c r="E626" i="56"/>
  <c r="M626" i="56" s="1"/>
  <c r="D626" i="56"/>
  <c r="G625" i="56"/>
  <c r="F625" i="56"/>
  <c r="E625" i="56"/>
  <c r="O624" i="56"/>
  <c r="N624" i="56"/>
  <c r="M624" i="56"/>
  <c r="I624" i="56"/>
  <c r="H624" i="56"/>
  <c r="E624" i="56"/>
  <c r="D624" i="56"/>
  <c r="I623" i="56"/>
  <c r="D623" i="56"/>
  <c r="D621" i="56"/>
  <c r="L621" i="56" s="1"/>
  <c r="L620" i="56"/>
  <c r="I620" i="56"/>
  <c r="G620" i="56"/>
  <c r="O620" i="56" s="1"/>
  <c r="F620" i="56"/>
  <c r="N620" i="56" s="1"/>
  <c r="E620" i="56"/>
  <c r="D620" i="56"/>
  <c r="L619" i="56"/>
  <c r="I619" i="56"/>
  <c r="G619" i="56"/>
  <c r="O619" i="56" s="1"/>
  <c r="F619" i="56"/>
  <c r="N619" i="56" s="1"/>
  <c r="E619" i="56"/>
  <c r="D619" i="56"/>
  <c r="L618" i="56"/>
  <c r="I618" i="56"/>
  <c r="G618" i="56"/>
  <c r="O618" i="56" s="1"/>
  <c r="F618" i="56"/>
  <c r="N618" i="56" s="1"/>
  <c r="E618" i="56"/>
  <c r="D618" i="56"/>
  <c r="L617" i="56"/>
  <c r="I617" i="56"/>
  <c r="G617" i="56"/>
  <c r="O617" i="56" s="1"/>
  <c r="F617" i="56"/>
  <c r="N617" i="56" s="1"/>
  <c r="E617" i="56"/>
  <c r="D617" i="56"/>
  <c r="L616" i="56"/>
  <c r="I616" i="56"/>
  <c r="G616" i="56"/>
  <c r="O616" i="56" s="1"/>
  <c r="F616" i="56"/>
  <c r="N616" i="56" s="1"/>
  <c r="E616" i="56"/>
  <c r="D616" i="56"/>
  <c r="L615" i="56"/>
  <c r="I615" i="56"/>
  <c r="G615" i="56"/>
  <c r="F615" i="56"/>
  <c r="E615" i="56"/>
  <c r="M615" i="56" s="1"/>
  <c r="D615" i="56"/>
  <c r="G614" i="56"/>
  <c r="F614" i="56"/>
  <c r="E614" i="56"/>
  <c r="O613" i="56"/>
  <c r="N613" i="56"/>
  <c r="M613" i="56"/>
  <c r="I613" i="56"/>
  <c r="H613" i="56"/>
  <c r="E613" i="56"/>
  <c r="D613" i="56"/>
  <c r="I612" i="56"/>
  <c r="D612" i="56"/>
  <c r="D610" i="56"/>
  <c r="L610" i="56" s="1"/>
  <c r="L609" i="56"/>
  <c r="I609" i="56"/>
  <c r="G609" i="56"/>
  <c r="O609" i="56" s="1"/>
  <c r="F609" i="56"/>
  <c r="N609" i="56" s="1"/>
  <c r="E609" i="56"/>
  <c r="M609" i="56" s="1"/>
  <c r="D609" i="56"/>
  <c r="L608" i="56"/>
  <c r="I608" i="56"/>
  <c r="G608" i="56"/>
  <c r="O608" i="56" s="1"/>
  <c r="F608" i="56"/>
  <c r="N608" i="56" s="1"/>
  <c r="E608" i="56"/>
  <c r="D608" i="56"/>
  <c r="L607" i="56"/>
  <c r="I607" i="56"/>
  <c r="G607" i="56"/>
  <c r="O607" i="56" s="1"/>
  <c r="F607" i="56"/>
  <c r="N607" i="56" s="1"/>
  <c r="E607" i="56"/>
  <c r="M607" i="56" s="1"/>
  <c r="D607" i="56"/>
  <c r="L606" i="56"/>
  <c r="I606" i="56"/>
  <c r="G606" i="56"/>
  <c r="O606" i="56" s="1"/>
  <c r="F606" i="56"/>
  <c r="N606" i="56" s="1"/>
  <c r="E606" i="56"/>
  <c r="D606" i="56"/>
  <c r="L605" i="56"/>
  <c r="I605" i="56"/>
  <c r="G605" i="56"/>
  <c r="F605" i="56"/>
  <c r="N605" i="56" s="1"/>
  <c r="E605" i="56"/>
  <c r="M605" i="56" s="1"/>
  <c r="D605" i="56"/>
  <c r="L604" i="56"/>
  <c r="I604" i="56"/>
  <c r="G604" i="56"/>
  <c r="O604" i="56" s="1"/>
  <c r="F604" i="56"/>
  <c r="E604" i="56"/>
  <c r="D604" i="56"/>
  <c r="G603" i="56"/>
  <c r="F603" i="56"/>
  <c r="E603" i="56"/>
  <c r="O602" i="56"/>
  <c r="N602" i="56"/>
  <c r="M602" i="56"/>
  <c r="I602" i="56"/>
  <c r="H602" i="56"/>
  <c r="E602" i="56"/>
  <c r="D602" i="56"/>
  <c r="I601" i="56"/>
  <c r="D601" i="56"/>
  <c r="D599" i="56"/>
  <c r="L599" i="56" s="1"/>
  <c r="L598" i="56"/>
  <c r="I598" i="56"/>
  <c r="G598" i="56"/>
  <c r="O598" i="56" s="1"/>
  <c r="F598" i="56"/>
  <c r="N598" i="56" s="1"/>
  <c r="E598" i="56"/>
  <c r="D598" i="56"/>
  <c r="L597" i="56"/>
  <c r="I597" i="56"/>
  <c r="G597" i="56"/>
  <c r="O597" i="56" s="1"/>
  <c r="F597" i="56"/>
  <c r="N597" i="56" s="1"/>
  <c r="E597" i="56"/>
  <c r="D597" i="56"/>
  <c r="L596" i="56"/>
  <c r="I596" i="56"/>
  <c r="G596" i="56"/>
  <c r="O596" i="56" s="1"/>
  <c r="F596" i="56"/>
  <c r="N596" i="56" s="1"/>
  <c r="E596" i="56"/>
  <c r="M596" i="56" s="1"/>
  <c r="D596" i="56"/>
  <c r="L595" i="56"/>
  <c r="I595" i="56"/>
  <c r="G595" i="56"/>
  <c r="O595" i="56" s="1"/>
  <c r="F595" i="56"/>
  <c r="N595" i="56" s="1"/>
  <c r="E595" i="56"/>
  <c r="D595" i="56"/>
  <c r="L594" i="56"/>
  <c r="I594" i="56"/>
  <c r="G594" i="56"/>
  <c r="O594" i="56" s="1"/>
  <c r="F594" i="56"/>
  <c r="E594" i="56"/>
  <c r="D594" i="56"/>
  <c r="L593" i="56"/>
  <c r="I593" i="56"/>
  <c r="G593" i="56"/>
  <c r="F593" i="56"/>
  <c r="N593" i="56" s="1"/>
  <c r="E593" i="56"/>
  <c r="D593" i="56"/>
  <c r="G592" i="56"/>
  <c r="F592" i="56"/>
  <c r="E592" i="56"/>
  <c r="O591" i="56"/>
  <c r="N591" i="56"/>
  <c r="M591" i="56"/>
  <c r="I591" i="56"/>
  <c r="H591" i="56"/>
  <c r="E591" i="56"/>
  <c r="D591" i="56"/>
  <c r="I590" i="56"/>
  <c r="D590" i="56"/>
  <c r="D588" i="56"/>
  <c r="L588" i="56" s="1"/>
  <c r="L587" i="56"/>
  <c r="I587" i="56"/>
  <c r="G587" i="56"/>
  <c r="O587" i="56" s="1"/>
  <c r="F587" i="56"/>
  <c r="N587" i="56" s="1"/>
  <c r="E587" i="56"/>
  <c r="M587" i="56" s="1"/>
  <c r="D587" i="56"/>
  <c r="L586" i="56"/>
  <c r="I586" i="56"/>
  <c r="G586" i="56"/>
  <c r="O586" i="56" s="1"/>
  <c r="F586" i="56"/>
  <c r="N586" i="56" s="1"/>
  <c r="E586" i="56"/>
  <c r="M586" i="56" s="1"/>
  <c r="D586" i="56"/>
  <c r="L585" i="56"/>
  <c r="I585" i="56"/>
  <c r="G585" i="56"/>
  <c r="O585" i="56" s="1"/>
  <c r="F585" i="56"/>
  <c r="N585" i="56" s="1"/>
  <c r="E585" i="56"/>
  <c r="M585" i="56" s="1"/>
  <c r="D585" i="56"/>
  <c r="L584" i="56"/>
  <c r="I584" i="56"/>
  <c r="G584" i="56"/>
  <c r="O584" i="56" s="1"/>
  <c r="F584" i="56"/>
  <c r="N584" i="56" s="1"/>
  <c r="E584" i="56"/>
  <c r="D584" i="56"/>
  <c r="L583" i="56"/>
  <c r="I583" i="56"/>
  <c r="G583" i="56"/>
  <c r="O583" i="56" s="1"/>
  <c r="F583" i="56"/>
  <c r="N583" i="56" s="1"/>
  <c r="E583" i="56"/>
  <c r="D583" i="56"/>
  <c r="L582" i="56"/>
  <c r="I582" i="56"/>
  <c r="G582" i="56"/>
  <c r="F582" i="56"/>
  <c r="N582" i="56" s="1"/>
  <c r="E582" i="56"/>
  <c r="D582" i="56"/>
  <c r="G581" i="56"/>
  <c r="F581" i="56"/>
  <c r="E581" i="56"/>
  <c r="O580" i="56"/>
  <c r="N580" i="56"/>
  <c r="M580" i="56"/>
  <c r="I580" i="56"/>
  <c r="H580" i="56"/>
  <c r="E580" i="56"/>
  <c r="D580" i="56"/>
  <c r="I579" i="56"/>
  <c r="D579" i="56"/>
  <c r="D577" i="56"/>
  <c r="L577" i="56" s="1"/>
  <c r="L576" i="56"/>
  <c r="I576" i="56"/>
  <c r="G576" i="56"/>
  <c r="O576" i="56" s="1"/>
  <c r="F576" i="56"/>
  <c r="N576" i="56" s="1"/>
  <c r="E576" i="56"/>
  <c r="D576" i="56"/>
  <c r="L575" i="56"/>
  <c r="I575" i="56"/>
  <c r="G575" i="56"/>
  <c r="O575" i="56" s="1"/>
  <c r="F575" i="56"/>
  <c r="N575" i="56" s="1"/>
  <c r="E575" i="56"/>
  <c r="M575" i="56" s="1"/>
  <c r="D575" i="56"/>
  <c r="L574" i="56"/>
  <c r="I574" i="56"/>
  <c r="G574" i="56"/>
  <c r="O574" i="56" s="1"/>
  <c r="F574" i="56"/>
  <c r="N574" i="56" s="1"/>
  <c r="E574" i="56"/>
  <c r="D574" i="56"/>
  <c r="L573" i="56"/>
  <c r="I573" i="56"/>
  <c r="G573" i="56"/>
  <c r="O573" i="56" s="1"/>
  <c r="F573" i="56"/>
  <c r="N573" i="56" s="1"/>
  <c r="E573" i="56"/>
  <c r="D573" i="56"/>
  <c r="L572" i="56"/>
  <c r="I572" i="56"/>
  <c r="G572" i="56"/>
  <c r="O572" i="56" s="1"/>
  <c r="F572" i="56"/>
  <c r="N572" i="56" s="1"/>
  <c r="E572" i="56"/>
  <c r="D572" i="56"/>
  <c r="L571" i="56"/>
  <c r="I571" i="56"/>
  <c r="G571" i="56"/>
  <c r="F571" i="56"/>
  <c r="E571" i="56"/>
  <c r="D571" i="56"/>
  <c r="G570" i="56"/>
  <c r="F570" i="56"/>
  <c r="E570" i="56"/>
  <c r="O569" i="56"/>
  <c r="N569" i="56"/>
  <c r="M569" i="56"/>
  <c r="I569" i="56"/>
  <c r="H569" i="56"/>
  <c r="E569" i="56"/>
  <c r="D569" i="56"/>
  <c r="I568" i="56"/>
  <c r="D568" i="56"/>
  <c r="D566" i="56"/>
  <c r="L566" i="56" s="1"/>
  <c r="L565" i="56"/>
  <c r="I565" i="56"/>
  <c r="G565" i="56"/>
  <c r="O565" i="56" s="1"/>
  <c r="F565" i="56"/>
  <c r="E565" i="56"/>
  <c r="M565" i="56" s="1"/>
  <c r="D565" i="56"/>
  <c r="L564" i="56"/>
  <c r="I564" i="56"/>
  <c r="G564" i="56"/>
  <c r="O564" i="56" s="1"/>
  <c r="F564" i="56"/>
  <c r="N564" i="56" s="1"/>
  <c r="E564" i="56"/>
  <c r="M564" i="56" s="1"/>
  <c r="D564" i="56"/>
  <c r="L563" i="56"/>
  <c r="I563" i="56"/>
  <c r="G563" i="56"/>
  <c r="O563" i="56" s="1"/>
  <c r="F563" i="56"/>
  <c r="N563" i="56" s="1"/>
  <c r="E563" i="56"/>
  <c r="M563" i="56" s="1"/>
  <c r="D563" i="56"/>
  <c r="L562" i="56"/>
  <c r="I562" i="56"/>
  <c r="G562" i="56"/>
  <c r="O562" i="56" s="1"/>
  <c r="F562" i="56"/>
  <c r="E562" i="56"/>
  <c r="D562" i="56"/>
  <c r="L561" i="56"/>
  <c r="I561" i="56"/>
  <c r="G561" i="56"/>
  <c r="O561" i="56" s="1"/>
  <c r="F561" i="56"/>
  <c r="N561" i="56" s="1"/>
  <c r="E561" i="56"/>
  <c r="M561" i="56" s="1"/>
  <c r="D561" i="56"/>
  <c r="L560" i="56"/>
  <c r="I560" i="56"/>
  <c r="G560" i="56"/>
  <c r="O560" i="56" s="1"/>
  <c r="F560" i="56"/>
  <c r="N560" i="56" s="1"/>
  <c r="E560" i="56"/>
  <c r="D560" i="56"/>
  <c r="G559" i="56"/>
  <c r="F559" i="56"/>
  <c r="E559" i="56"/>
  <c r="O558" i="56"/>
  <c r="N558" i="56"/>
  <c r="M558" i="56"/>
  <c r="I558" i="56"/>
  <c r="H558" i="56"/>
  <c r="E558" i="56"/>
  <c r="D558" i="56"/>
  <c r="I557" i="56"/>
  <c r="D557" i="56"/>
  <c r="D555" i="56"/>
  <c r="L555" i="56" s="1"/>
  <c r="L554" i="56"/>
  <c r="I554" i="56"/>
  <c r="G554" i="56"/>
  <c r="O554" i="56" s="1"/>
  <c r="F554" i="56"/>
  <c r="N554" i="56" s="1"/>
  <c r="E554" i="56"/>
  <c r="M554" i="56" s="1"/>
  <c r="D554" i="56"/>
  <c r="L553" i="56"/>
  <c r="I553" i="56"/>
  <c r="G553" i="56"/>
  <c r="O553" i="56" s="1"/>
  <c r="F553" i="56"/>
  <c r="N553" i="56" s="1"/>
  <c r="E553" i="56"/>
  <c r="M553" i="56" s="1"/>
  <c r="D553" i="56"/>
  <c r="L552" i="56"/>
  <c r="I552" i="56"/>
  <c r="G552" i="56"/>
  <c r="O552" i="56" s="1"/>
  <c r="F552" i="56"/>
  <c r="N552" i="56" s="1"/>
  <c r="E552" i="56"/>
  <c r="D552" i="56"/>
  <c r="L551" i="56"/>
  <c r="I551" i="56"/>
  <c r="G551" i="56"/>
  <c r="O551" i="56" s="1"/>
  <c r="F551" i="56"/>
  <c r="N551" i="56" s="1"/>
  <c r="E551" i="56"/>
  <c r="M551" i="56" s="1"/>
  <c r="D551" i="56"/>
  <c r="L550" i="56"/>
  <c r="I550" i="56"/>
  <c r="G550" i="56"/>
  <c r="O550" i="56" s="1"/>
  <c r="F550" i="56"/>
  <c r="N550" i="56" s="1"/>
  <c r="E550" i="56"/>
  <c r="D550" i="56"/>
  <c r="L549" i="56"/>
  <c r="I549" i="56"/>
  <c r="G549" i="56"/>
  <c r="F549" i="56"/>
  <c r="E549" i="56"/>
  <c r="D549" i="56"/>
  <c r="G548" i="56"/>
  <c r="F548" i="56"/>
  <c r="E548" i="56"/>
  <c r="O547" i="56"/>
  <c r="N547" i="56"/>
  <c r="M547" i="56"/>
  <c r="I547" i="56"/>
  <c r="H547" i="56"/>
  <c r="E547" i="56"/>
  <c r="D547" i="56"/>
  <c r="I546" i="56"/>
  <c r="D546" i="56"/>
  <c r="D544" i="56"/>
  <c r="L544" i="56" s="1"/>
  <c r="L543" i="56"/>
  <c r="I543" i="56"/>
  <c r="G543" i="56"/>
  <c r="O543" i="56" s="1"/>
  <c r="F543" i="56"/>
  <c r="N543" i="56" s="1"/>
  <c r="E543" i="56"/>
  <c r="M543" i="56" s="1"/>
  <c r="D543" i="56"/>
  <c r="L542" i="56"/>
  <c r="I542" i="56"/>
  <c r="G542" i="56"/>
  <c r="O542" i="56" s="1"/>
  <c r="F542" i="56"/>
  <c r="N542" i="56" s="1"/>
  <c r="E542" i="56"/>
  <c r="M542" i="56" s="1"/>
  <c r="D542" i="56"/>
  <c r="L541" i="56"/>
  <c r="I541" i="56"/>
  <c r="G541" i="56"/>
  <c r="O541" i="56" s="1"/>
  <c r="F541" i="56"/>
  <c r="N541" i="56" s="1"/>
  <c r="E541" i="56"/>
  <c r="M541" i="56" s="1"/>
  <c r="D541" i="56"/>
  <c r="L540" i="56"/>
  <c r="I540" i="56"/>
  <c r="G540" i="56"/>
  <c r="O540" i="56" s="1"/>
  <c r="F540" i="56"/>
  <c r="N540" i="56" s="1"/>
  <c r="E540" i="56"/>
  <c r="D540" i="56"/>
  <c r="L539" i="56"/>
  <c r="I539" i="56"/>
  <c r="G539" i="56"/>
  <c r="O539" i="56" s="1"/>
  <c r="F539" i="56"/>
  <c r="N539" i="56" s="1"/>
  <c r="E539" i="56"/>
  <c r="M539" i="56" s="1"/>
  <c r="D539" i="56"/>
  <c r="L538" i="56"/>
  <c r="I538" i="56"/>
  <c r="G538" i="56"/>
  <c r="O538" i="56" s="1"/>
  <c r="F538" i="56"/>
  <c r="E538" i="56"/>
  <c r="D538" i="56"/>
  <c r="G537" i="56"/>
  <c r="F537" i="56"/>
  <c r="E537" i="56"/>
  <c r="O536" i="56"/>
  <c r="N536" i="56"/>
  <c r="M536" i="56"/>
  <c r="I536" i="56"/>
  <c r="H536" i="56"/>
  <c r="E536" i="56"/>
  <c r="D536" i="56"/>
  <c r="I535" i="56"/>
  <c r="D535" i="56"/>
  <c r="D533" i="56"/>
  <c r="L533" i="56" s="1"/>
  <c r="L532" i="56"/>
  <c r="I532" i="56"/>
  <c r="G532" i="56"/>
  <c r="O532" i="56" s="1"/>
  <c r="F532" i="56"/>
  <c r="N532" i="56" s="1"/>
  <c r="E532" i="56"/>
  <c r="M532" i="56" s="1"/>
  <c r="D532" i="56"/>
  <c r="L531" i="56"/>
  <c r="I531" i="56"/>
  <c r="G531" i="56"/>
  <c r="O531" i="56" s="1"/>
  <c r="F531" i="56"/>
  <c r="N531" i="56" s="1"/>
  <c r="E531" i="56"/>
  <c r="D531" i="56"/>
  <c r="L530" i="56"/>
  <c r="I530" i="56"/>
  <c r="G530" i="56"/>
  <c r="O530" i="56" s="1"/>
  <c r="F530" i="56"/>
  <c r="N530" i="56" s="1"/>
  <c r="E530" i="56"/>
  <c r="M530" i="56" s="1"/>
  <c r="D530" i="56"/>
  <c r="L529" i="56"/>
  <c r="I529" i="56"/>
  <c r="G529" i="56"/>
  <c r="O529" i="56" s="1"/>
  <c r="F529" i="56"/>
  <c r="N529" i="56" s="1"/>
  <c r="E529" i="56"/>
  <c r="D529" i="56"/>
  <c r="L528" i="56"/>
  <c r="I528" i="56"/>
  <c r="G528" i="56"/>
  <c r="O528" i="56" s="1"/>
  <c r="F528" i="56"/>
  <c r="N528" i="56" s="1"/>
  <c r="E528" i="56"/>
  <c r="D528" i="56"/>
  <c r="L527" i="56"/>
  <c r="I527" i="56"/>
  <c r="G527" i="56"/>
  <c r="F527" i="56"/>
  <c r="E527" i="56"/>
  <c r="D527" i="56"/>
  <c r="G526" i="56"/>
  <c r="F526" i="56"/>
  <c r="E526" i="56"/>
  <c r="O525" i="56"/>
  <c r="N525" i="56"/>
  <c r="M525" i="56"/>
  <c r="I525" i="56"/>
  <c r="H525" i="56"/>
  <c r="E525" i="56"/>
  <c r="D525" i="56"/>
  <c r="I524" i="56"/>
  <c r="D524" i="56"/>
  <c r="D522" i="56"/>
  <c r="L522" i="56" s="1"/>
  <c r="L521" i="56"/>
  <c r="I521" i="56"/>
  <c r="G521" i="56"/>
  <c r="O521" i="56" s="1"/>
  <c r="F521" i="56"/>
  <c r="N521" i="56" s="1"/>
  <c r="E521" i="56"/>
  <c r="M521" i="56" s="1"/>
  <c r="D521" i="56"/>
  <c r="L520" i="56"/>
  <c r="I520" i="56"/>
  <c r="G520" i="56"/>
  <c r="O520" i="56" s="1"/>
  <c r="F520" i="56"/>
  <c r="N520" i="56" s="1"/>
  <c r="E520" i="56"/>
  <c r="M520" i="56" s="1"/>
  <c r="D520" i="56"/>
  <c r="L519" i="56"/>
  <c r="I519" i="56"/>
  <c r="G519" i="56"/>
  <c r="O519" i="56" s="1"/>
  <c r="F519" i="56"/>
  <c r="N519" i="56" s="1"/>
  <c r="E519" i="56"/>
  <c r="M519" i="56" s="1"/>
  <c r="D519" i="56"/>
  <c r="L518" i="56"/>
  <c r="I518" i="56"/>
  <c r="G518" i="56"/>
  <c r="O518" i="56" s="1"/>
  <c r="F518" i="56"/>
  <c r="N518" i="56" s="1"/>
  <c r="E518" i="56"/>
  <c r="M518" i="56" s="1"/>
  <c r="D518" i="56"/>
  <c r="L517" i="56"/>
  <c r="I517" i="56"/>
  <c r="G517" i="56"/>
  <c r="O517" i="56" s="1"/>
  <c r="F517" i="56"/>
  <c r="N517" i="56" s="1"/>
  <c r="E517" i="56"/>
  <c r="D517" i="56"/>
  <c r="L516" i="56"/>
  <c r="I516" i="56"/>
  <c r="G516" i="56"/>
  <c r="F516" i="56"/>
  <c r="E516" i="56"/>
  <c r="D516" i="56"/>
  <c r="G515" i="56"/>
  <c r="F515" i="56"/>
  <c r="E515" i="56"/>
  <c r="O514" i="56"/>
  <c r="N514" i="56"/>
  <c r="M514" i="56"/>
  <c r="I514" i="56"/>
  <c r="H514" i="56"/>
  <c r="E514" i="56"/>
  <c r="D514" i="56"/>
  <c r="I513" i="56"/>
  <c r="D513" i="56"/>
  <c r="D511" i="56"/>
  <c r="L511" i="56" s="1"/>
  <c r="L510" i="56"/>
  <c r="I510" i="56"/>
  <c r="G510" i="56"/>
  <c r="O510" i="56" s="1"/>
  <c r="F510" i="56"/>
  <c r="N510" i="56" s="1"/>
  <c r="E510" i="56"/>
  <c r="M510" i="56" s="1"/>
  <c r="D510" i="56"/>
  <c r="L509" i="56"/>
  <c r="I509" i="56"/>
  <c r="G509" i="56"/>
  <c r="O509" i="56" s="1"/>
  <c r="F509" i="56"/>
  <c r="N509" i="56" s="1"/>
  <c r="E509" i="56"/>
  <c r="M509" i="56" s="1"/>
  <c r="D509" i="56"/>
  <c r="L508" i="56"/>
  <c r="I508" i="56"/>
  <c r="G508" i="56"/>
  <c r="O508" i="56" s="1"/>
  <c r="F508" i="56"/>
  <c r="N508" i="56" s="1"/>
  <c r="E508" i="56"/>
  <c r="D508" i="56"/>
  <c r="L507" i="56"/>
  <c r="I507" i="56"/>
  <c r="G507" i="56"/>
  <c r="O507" i="56" s="1"/>
  <c r="F507" i="56"/>
  <c r="N507" i="56" s="1"/>
  <c r="E507" i="56"/>
  <c r="M507" i="56" s="1"/>
  <c r="D507" i="56"/>
  <c r="L506" i="56"/>
  <c r="I506" i="56"/>
  <c r="G506" i="56"/>
  <c r="O506" i="56" s="1"/>
  <c r="F506" i="56"/>
  <c r="N506" i="56" s="1"/>
  <c r="E506" i="56"/>
  <c r="D506" i="56"/>
  <c r="L505" i="56"/>
  <c r="I505" i="56"/>
  <c r="G505" i="56"/>
  <c r="F505" i="56"/>
  <c r="E505" i="56"/>
  <c r="D505" i="56"/>
  <c r="G504" i="56"/>
  <c r="F504" i="56"/>
  <c r="E504" i="56"/>
  <c r="O503" i="56"/>
  <c r="N503" i="56"/>
  <c r="M503" i="56"/>
  <c r="I503" i="56"/>
  <c r="H503" i="56"/>
  <c r="E503" i="56"/>
  <c r="D503" i="56"/>
  <c r="I502" i="56"/>
  <c r="D502" i="56"/>
  <c r="D500" i="56"/>
  <c r="L500" i="56" s="1"/>
  <c r="L499" i="56"/>
  <c r="I499" i="56"/>
  <c r="G499" i="56"/>
  <c r="O499" i="56" s="1"/>
  <c r="F499" i="56"/>
  <c r="N499" i="56" s="1"/>
  <c r="E499" i="56"/>
  <c r="M499" i="56" s="1"/>
  <c r="D499" i="56"/>
  <c r="L498" i="56"/>
  <c r="I498" i="56"/>
  <c r="G498" i="56"/>
  <c r="O498" i="56" s="1"/>
  <c r="F498" i="56"/>
  <c r="N498" i="56" s="1"/>
  <c r="E498" i="56"/>
  <c r="M498" i="56" s="1"/>
  <c r="D498" i="56"/>
  <c r="L497" i="56"/>
  <c r="I497" i="56"/>
  <c r="G497" i="56"/>
  <c r="O497" i="56" s="1"/>
  <c r="F497" i="56"/>
  <c r="N497" i="56" s="1"/>
  <c r="E497" i="56"/>
  <c r="M497" i="56" s="1"/>
  <c r="D497" i="56"/>
  <c r="L496" i="56"/>
  <c r="I496" i="56"/>
  <c r="G496" i="56"/>
  <c r="O496" i="56" s="1"/>
  <c r="F496" i="56"/>
  <c r="N496" i="56" s="1"/>
  <c r="E496" i="56"/>
  <c r="D496" i="56"/>
  <c r="L495" i="56"/>
  <c r="I495" i="56"/>
  <c r="G495" i="56"/>
  <c r="O495" i="56" s="1"/>
  <c r="F495" i="56"/>
  <c r="N495" i="56" s="1"/>
  <c r="E495" i="56"/>
  <c r="D495" i="56"/>
  <c r="L494" i="56"/>
  <c r="I494" i="56"/>
  <c r="G494" i="56"/>
  <c r="F494" i="56"/>
  <c r="E494" i="56"/>
  <c r="D494" i="56"/>
  <c r="G493" i="56"/>
  <c r="F493" i="56"/>
  <c r="E493" i="56"/>
  <c r="O492" i="56"/>
  <c r="N492" i="56"/>
  <c r="M492" i="56"/>
  <c r="I492" i="56"/>
  <c r="H492" i="56"/>
  <c r="E492" i="56"/>
  <c r="D492" i="56"/>
  <c r="I491" i="56"/>
  <c r="D491" i="56"/>
  <c r="D489" i="56"/>
  <c r="L489" i="56" s="1"/>
  <c r="L488" i="56"/>
  <c r="I488" i="56"/>
  <c r="G488" i="56"/>
  <c r="O488" i="56" s="1"/>
  <c r="F488" i="56"/>
  <c r="N488" i="56" s="1"/>
  <c r="E488" i="56"/>
  <c r="M488" i="56" s="1"/>
  <c r="D488" i="56"/>
  <c r="L487" i="56"/>
  <c r="I487" i="56"/>
  <c r="G487" i="56"/>
  <c r="O487" i="56" s="1"/>
  <c r="F487" i="56"/>
  <c r="N487" i="56" s="1"/>
  <c r="E487" i="56"/>
  <c r="D487" i="56"/>
  <c r="L486" i="56"/>
  <c r="I486" i="56"/>
  <c r="G486" i="56"/>
  <c r="O486" i="56" s="1"/>
  <c r="F486" i="56"/>
  <c r="N486" i="56" s="1"/>
  <c r="E486" i="56"/>
  <c r="M486" i="56" s="1"/>
  <c r="D486" i="56"/>
  <c r="L485" i="56"/>
  <c r="I485" i="56"/>
  <c r="G485" i="56"/>
  <c r="O485" i="56" s="1"/>
  <c r="F485" i="56"/>
  <c r="N485" i="56" s="1"/>
  <c r="E485" i="56"/>
  <c r="D485" i="56"/>
  <c r="L484" i="56"/>
  <c r="I484" i="56"/>
  <c r="G484" i="56"/>
  <c r="O484" i="56" s="1"/>
  <c r="F484" i="56"/>
  <c r="N484" i="56" s="1"/>
  <c r="E484" i="56"/>
  <c r="D484" i="56"/>
  <c r="L483" i="56"/>
  <c r="I483" i="56"/>
  <c r="G483" i="56"/>
  <c r="F483" i="56"/>
  <c r="E483" i="56"/>
  <c r="D483" i="56"/>
  <c r="G482" i="56"/>
  <c r="F482" i="56"/>
  <c r="E482" i="56"/>
  <c r="O481" i="56"/>
  <c r="N481" i="56"/>
  <c r="M481" i="56"/>
  <c r="I481" i="56"/>
  <c r="H481" i="56"/>
  <c r="E481" i="56"/>
  <c r="D481" i="56"/>
  <c r="I480" i="56"/>
  <c r="D480" i="56"/>
  <c r="D478" i="56"/>
  <c r="L478" i="56" s="1"/>
  <c r="L477" i="56"/>
  <c r="I477" i="56"/>
  <c r="G477" i="56"/>
  <c r="O477" i="56" s="1"/>
  <c r="F477" i="56"/>
  <c r="N477" i="56" s="1"/>
  <c r="E477" i="56"/>
  <c r="M477" i="56" s="1"/>
  <c r="D477" i="56"/>
  <c r="L476" i="56"/>
  <c r="I476" i="56"/>
  <c r="G476" i="56"/>
  <c r="O476" i="56" s="1"/>
  <c r="F476" i="56"/>
  <c r="N476" i="56" s="1"/>
  <c r="E476" i="56"/>
  <c r="D476" i="56"/>
  <c r="L475" i="56"/>
  <c r="I475" i="56"/>
  <c r="G475" i="56"/>
  <c r="O475" i="56" s="1"/>
  <c r="F475" i="56"/>
  <c r="N475" i="56" s="1"/>
  <c r="E475" i="56"/>
  <c r="M475" i="56" s="1"/>
  <c r="D475" i="56"/>
  <c r="L474" i="56"/>
  <c r="I474" i="56"/>
  <c r="G474" i="56"/>
  <c r="O474" i="56" s="1"/>
  <c r="F474" i="56"/>
  <c r="N474" i="56" s="1"/>
  <c r="E474" i="56"/>
  <c r="D474" i="56"/>
  <c r="L473" i="56"/>
  <c r="I473" i="56"/>
  <c r="G473" i="56"/>
  <c r="O473" i="56" s="1"/>
  <c r="F473" i="56"/>
  <c r="N473" i="56" s="1"/>
  <c r="E473" i="56"/>
  <c r="D473" i="56"/>
  <c r="L472" i="56"/>
  <c r="I472" i="56"/>
  <c r="G472" i="56"/>
  <c r="F472" i="56"/>
  <c r="N472" i="56" s="1"/>
  <c r="E472" i="56"/>
  <c r="D472" i="56"/>
  <c r="G471" i="56"/>
  <c r="F471" i="56"/>
  <c r="E471" i="56"/>
  <c r="O470" i="56"/>
  <c r="N470" i="56"/>
  <c r="M470" i="56"/>
  <c r="I470" i="56"/>
  <c r="H470" i="56"/>
  <c r="E470" i="56"/>
  <c r="D470" i="56"/>
  <c r="I469" i="56"/>
  <c r="D469" i="56"/>
  <c r="D467" i="56"/>
  <c r="L467" i="56" s="1"/>
  <c r="L466" i="56"/>
  <c r="I466" i="56"/>
  <c r="G466" i="56"/>
  <c r="O466" i="56" s="1"/>
  <c r="F466" i="56"/>
  <c r="N466" i="56" s="1"/>
  <c r="E466" i="56"/>
  <c r="D466" i="56"/>
  <c r="L465" i="56"/>
  <c r="I465" i="56"/>
  <c r="G465" i="56"/>
  <c r="O465" i="56" s="1"/>
  <c r="F465" i="56"/>
  <c r="N465" i="56" s="1"/>
  <c r="E465" i="56"/>
  <c r="D465" i="56"/>
  <c r="L464" i="56"/>
  <c r="I464" i="56"/>
  <c r="G464" i="56"/>
  <c r="O464" i="56" s="1"/>
  <c r="F464" i="56"/>
  <c r="N464" i="56" s="1"/>
  <c r="E464" i="56"/>
  <c r="M464" i="56" s="1"/>
  <c r="D464" i="56"/>
  <c r="L463" i="56"/>
  <c r="I463" i="56"/>
  <c r="G463" i="56"/>
  <c r="O463" i="56" s="1"/>
  <c r="F463" i="56"/>
  <c r="N463" i="56" s="1"/>
  <c r="E463" i="56"/>
  <c r="D463" i="56"/>
  <c r="L462" i="56"/>
  <c r="I462" i="56"/>
  <c r="G462" i="56"/>
  <c r="O462" i="56" s="1"/>
  <c r="F462" i="56"/>
  <c r="N462" i="56" s="1"/>
  <c r="E462" i="56"/>
  <c r="M462" i="56" s="1"/>
  <c r="D462" i="56"/>
  <c r="L461" i="56"/>
  <c r="I461" i="56"/>
  <c r="G461" i="56"/>
  <c r="O461" i="56" s="1"/>
  <c r="F461" i="56"/>
  <c r="E461" i="56"/>
  <c r="D461" i="56"/>
  <c r="G460" i="56"/>
  <c r="F460" i="56"/>
  <c r="E460" i="56"/>
  <c r="O459" i="56"/>
  <c r="N459" i="56"/>
  <c r="M459" i="56"/>
  <c r="I459" i="56"/>
  <c r="H459" i="56"/>
  <c r="E459" i="56"/>
  <c r="D459" i="56"/>
  <c r="I458" i="56"/>
  <c r="D458" i="56"/>
  <c r="D456" i="56"/>
  <c r="L456" i="56" s="1"/>
  <c r="L455" i="56"/>
  <c r="I455" i="56"/>
  <c r="G455" i="56"/>
  <c r="O455" i="56" s="1"/>
  <c r="F455" i="56"/>
  <c r="N455" i="56" s="1"/>
  <c r="E455" i="56"/>
  <c r="M455" i="56" s="1"/>
  <c r="D455" i="56"/>
  <c r="L454" i="56"/>
  <c r="I454" i="56"/>
  <c r="G454" i="56"/>
  <c r="O454" i="56" s="1"/>
  <c r="F454" i="56"/>
  <c r="N454" i="56" s="1"/>
  <c r="E454" i="56"/>
  <c r="M454" i="56" s="1"/>
  <c r="D454" i="56"/>
  <c r="L453" i="56"/>
  <c r="I453" i="56"/>
  <c r="G453" i="56"/>
  <c r="O453" i="56" s="1"/>
  <c r="F453" i="56"/>
  <c r="N453" i="56" s="1"/>
  <c r="E453" i="56"/>
  <c r="M453" i="56" s="1"/>
  <c r="D453" i="56"/>
  <c r="L452" i="56"/>
  <c r="I452" i="56"/>
  <c r="G452" i="56"/>
  <c r="O452" i="56" s="1"/>
  <c r="F452" i="56"/>
  <c r="N452" i="56" s="1"/>
  <c r="E452" i="56"/>
  <c r="D452" i="56"/>
  <c r="L451" i="56"/>
  <c r="I451" i="56"/>
  <c r="G451" i="56"/>
  <c r="O451" i="56" s="1"/>
  <c r="F451" i="56"/>
  <c r="E451" i="56"/>
  <c r="D451" i="56"/>
  <c r="L450" i="56"/>
  <c r="I450" i="56"/>
  <c r="G450" i="56"/>
  <c r="F450" i="56"/>
  <c r="N450" i="56" s="1"/>
  <c r="E450" i="56"/>
  <c r="D450" i="56"/>
  <c r="G449" i="56"/>
  <c r="F449" i="56"/>
  <c r="E449" i="56"/>
  <c r="O448" i="56"/>
  <c r="N448" i="56"/>
  <c r="M448" i="56"/>
  <c r="I448" i="56"/>
  <c r="H448" i="56"/>
  <c r="E448" i="56"/>
  <c r="D448" i="56"/>
  <c r="I447" i="56"/>
  <c r="D447" i="56"/>
  <c r="D445" i="56"/>
  <c r="L445" i="56" s="1"/>
  <c r="L444" i="56"/>
  <c r="I444" i="56"/>
  <c r="G444" i="56"/>
  <c r="O444" i="56" s="1"/>
  <c r="F444" i="56"/>
  <c r="N444" i="56" s="1"/>
  <c r="E444" i="56"/>
  <c r="M444" i="56" s="1"/>
  <c r="D444" i="56"/>
  <c r="L443" i="56"/>
  <c r="I443" i="56"/>
  <c r="G443" i="56"/>
  <c r="O443" i="56" s="1"/>
  <c r="F443" i="56"/>
  <c r="N443" i="56" s="1"/>
  <c r="E443" i="56"/>
  <c r="D443" i="56"/>
  <c r="L442" i="56"/>
  <c r="I442" i="56"/>
  <c r="G442" i="56"/>
  <c r="O442" i="56" s="1"/>
  <c r="F442" i="56"/>
  <c r="N442" i="56" s="1"/>
  <c r="E442" i="56"/>
  <c r="D442" i="56"/>
  <c r="L441" i="56"/>
  <c r="I441" i="56"/>
  <c r="G441" i="56"/>
  <c r="O441" i="56" s="1"/>
  <c r="F441" i="56"/>
  <c r="N441" i="56" s="1"/>
  <c r="E441" i="56"/>
  <c r="M441" i="56" s="1"/>
  <c r="D441" i="56"/>
  <c r="L440" i="56"/>
  <c r="I440" i="56"/>
  <c r="G440" i="56"/>
  <c r="O440" i="56" s="1"/>
  <c r="F440" i="56"/>
  <c r="N440" i="56" s="1"/>
  <c r="E440" i="56"/>
  <c r="D440" i="56"/>
  <c r="L439" i="56"/>
  <c r="I439" i="56"/>
  <c r="G439" i="56"/>
  <c r="F439" i="56"/>
  <c r="N439" i="56" s="1"/>
  <c r="E439" i="56"/>
  <c r="D439" i="56"/>
  <c r="G438" i="56"/>
  <c r="F438" i="56"/>
  <c r="E438" i="56"/>
  <c r="O437" i="56"/>
  <c r="N437" i="56"/>
  <c r="M437" i="56"/>
  <c r="I437" i="56"/>
  <c r="H437" i="56"/>
  <c r="E437" i="56"/>
  <c r="D437" i="56"/>
  <c r="I436" i="56"/>
  <c r="D436" i="56"/>
  <c r="D434" i="56"/>
  <c r="L434" i="56" s="1"/>
  <c r="L433" i="56"/>
  <c r="I433" i="56"/>
  <c r="G433" i="56"/>
  <c r="O433" i="56" s="1"/>
  <c r="F433" i="56"/>
  <c r="N433" i="56" s="1"/>
  <c r="E433" i="56"/>
  <c r="M433" i="56" s="1"/>
  <c r="D433" i="56"/>
  <c r="L432" i="56"/>
  <c r="I432" i="56"/>
  <c r="G432" i="56"/>
  <c r="O432" i="56" s="1"/>
  <c r="F432" i="56"/>
  <c r="N432" i="56" s="1"/>
  <c r="E432" i="56"/>
  <c r="D432" i="56"/>
  <c r="L431" i="56"/>
  <c r="I431" i="56"/>
  <c r="G431" i="56"/>
  <c r="O431" i="56" s="1"/>
  <c r="F431" i="56"/>
  <c r="N431" i="56" s="1"/>
  <c r="E431" i="56"/>
  <c r="M431" i="56" s="1"/>
  <c r="D431" i="56"/>
  <c r="L430" i="56"/>
  <c r="I430" i="56"/>
  <c r="G430" i="56"/>
  <c r="O430" i="56" s="1"/>
  <c r="F430" i="56"/>
  <c r="N430" i="56" s="1"/>
  <c r="E430" i="56"/>
  <c r="D430" i="56"/>
  <c r="L429" i="56"/>
  <c r="I429" i="56"/>
  <c r="G429" i="56"/>
  <c r="O429" i="56" s="1"/>
  <c r="F429" i="56"/>
  <c r="N429" i="56" s="1"/>
  <c r="E429" i="56"/>
  <c r="D429" i="56"/>
  <c r="L428" i="56"/>
  <c r="I428" i="56"/>
  <c r="G428" i="56"/>
  <c r="F428" i="56"/>
  <c r="E428" i="56"/>
  <c r="D428" i="56"/>
  <c r="G427" i="56"/>
  <c r="F427" i="56"/>
  <c r="E427" i="56"/>
  <c r="O426" i="56"/>
  <c r="N426" i="56"/>
  <c r="M426" i="56"/>
  <c r="I426" i="56"/>
  <c r="H426" i="56"/>
  <c r="E426" i="56"/>
  <c r="D426" i="56"/>
  <c r="I425" i="56"/>
  <c r="D425" i="56"/>
  <c r="D423" i="56"/>
  <c r="L423" i="56" s="1"/>
  <c r="L422" i="56"/>
  <c r="I422" i="56"/>
  <c r="G422" i="56"/>
  <c r="O422" i="56" s="1"/>
  <c r="F422" i="56"/>
  <c r="N422" i="56" s="1"/>
  <c r="E422" i="56"/>
  <c r="D422" i="56"/>
  <c r="L421" i="56"/>
  <c r="I421" i="56"/>
  <c r="G421" i="56"/>
  <c r="O421" i="56" s="1"/>
  <c r="F421" i="56"/>
  <c r="N421" i="56" s="1"/>
  <c r="E421" i="56"/>
  <c r="D421" i="56"/>
  <c r="L420" i="56"/>
  <c r="I420" i="56"/>
  <c r="G420" i="56"/>
  <c r="O420" i="56" s="1"/>
  <c r="F420" i="56"/>
  <c r="N420" i="56" s="1"/>
  <c r="E420" i="56"/>
  <c r="M420" i="56" s="1"/>
  <c r="D420" i="56"/>
  <c r="L419" i="56"/>
  <c r="I419" i="56"/>
  <c r="G419" i="56"/>
  <c r="O419" i="56" s="1"/>
  <c r="F419" i="56"/>
  <c r="N419" i="56" s="1"/>
  <c r="E419" i="56"/>
  <c r="D419" i="56"/>
  <c r="L418" i="56"/>
  <c r="I418" i="56"/>
  <c r="G418" i="56"/>
  <c r="O418" i="56" s="1"/>
  <c r="F418" i="56"/>
  <c r="N418" i="56" s="1"/>
  <c r="E418" i="56"/>
  <c r="M418" i="56" s="1"/>
  <c r="D418" i="56"/>
  <c r="L417" i="56"/>
  <c r="I417" i="56"/>
  <c r="G417" i="56"/>
  <c r="O417" i="56" s="1"/>
  <c r="F417" i="56"/>
  <c r="E417" i="56"/>
  <c r="D417" i="56"/>
  <c r="G416" i="56"/>
  <c r="F416" i="56"/>
  <c r="E416" i="56"/>
  <c r="O415" i="56"/>
  <c r="N415" i="56"/>
  <c r="M415" i="56"/>
  <c r="I415" i="56"/>
  <c r="H415" i="56"/>
  <c r="E415" i="56"/>
  <c r="D415" i="56"/>
  <c r="I414" i="56"/>
  <c r="D414" i="56"/>
  <c r="D412" i="56"/>
  <c r="L412" i="56" s="1"/>
  <c r="L411" i="56"/>
  <c r="I411" i="56"/>
  <c r="G411" i="56"/>
  <c r="O411" i="56" s="1"/>
  <c r="F411" i="56"/>
  <c r="E411" i="56"/>
  <c r="M411" i="56" s="1"/>
  <c r="D411" i="56"/>
  <c r="L410" i="56"/>
  <c r="I410" i="56"/>
  <c r="G410" i="56"/>
  <c r="O410" i="56" s="1"/>
  <c r="F410" i="56"/>
  <c r="N410" i="56" s="1"/>
  <c r="E410" i="56"/>
  <c r="M410" i="56" s="1"/>
  <c r="D410" i="56"/>
  <c r="L409" i="56"/>
  <c r="I409" i="56"/>
  <c r="G409" i="56"/>
  <c r="O409" i="56" s="1"/>
  <c r="F409" i="56"/>
  <c r="N409" i="56" s="1"/>
  <c r="E409" i="56"/>
  <c r="D409" i="56"/>
  <c r="L408" i="56"/>
  <c r="I408" i="56"/>
  <c r="G408" i="56"/>
  <c r="O408" i="56" s="1"/>
  <c r="F408" i="56"/>
  <c r="N408" i="56" s="1"/>
  <c r="E408" i="56"/>
  <c r="D408" i="56"/>
  <c r="L407" i="56"/>
  <c r="I407" i="56"/>
  <c r="G407" i="56"/>
  <c r="O407" i="56" s="1"/>
  <c r="F407" i="56"/>
  <c r="E407" i="56"/>
  <c r="M407" i="56" s="1"/>
  <c r="D407" i="56"/>
  <c r="L406" i="56"/>
  <c r="I406" i="56"/>
  <c r="G406" i="56"/>
  <c r="F406" i="56"/>
  <c r="N406" i="56" s="1"/>
  <c r="E406" i="56"/>
  <c r="D406" i="56"/>
  <c r="G405" i="56"/>
  <c r="F405" i="56"/>
  <c r="E405" i="56"/>
  <c r="O404" i="56"/>
  <c r="N404" i="56"/>
  <c r="M404" i="56"/>
  <c r="I404" i="56"/>
  <c r="H404" i="56"/>
  <c r="E404" i="56"/>
  <c r="D404" i="56"/>
  <c r="I403" i="56"/>
  <c r="D403" i="56"/>
  <c r="D401" i="56"/>
  <c r="L401" i="56" s="1"/>
  <c r="L400" i="56"/>
  <c r="I400" i="56"/>
  <c r="G400" i="56"/>
  <c r="O400" i="56" s="1"/>
  <c r="F400" i="56"/>
  <c r="N400" i="56" s="1"/>
  <c r="E400" i="56"/>
  <c r="M400" i="56" s="1"/>
  <c r="D400" i="56"/>
  <c r="L399" i="56"/>
  <c r="I399" i="56"/>
  <c r="G399" i="56"/>
  <c r="O399" i="56" s="1"/>
  <c r="F399" i="56"/>
  <c r="N399" i="56" s="1"/>
  <c r="E399" i="56"/>
  <c r="M399" i="56" s="1"/>
  <c r="D399" i="56"/>
  <c r="L398" i="56"/>
  <c r="I398" i="56"/>
  <c r="G398" i="56"/>
  <c r="O398" i="56" s="1"/>
  <c r="F398" i="56"/>
  <c r="N398" i="56" s="1"/>
  <c r="E398" i="56"/>
  <c r="D398" i="56"/>
  <c r="L397" i="56"/>
  <c r="I397" i="56"/>
  <c r="G397" i="56"/>
  <c r="O397" i="56" s="1"/>
  <c r="F397" i="56"/>
  <c r="N397" i="56" s="1"/>
  <c r="E397" i="56"/>
  <c r="M397" i="56" s="1"/>
  <c r="D397" i="56"/>
  <c r="L396" i="56"/>
  <c r="I396" i="56"/>
  <c r="G396" i="56"/>
  <c r="O396" i="56" s="1"/>
  <c r="F396" i="56"/>
  <c r="N396" i="56" s="1"/>
  <c r="E396" i="56"/>
  <c r="D396" i="56"/>
  <c r="L395" i="56"/>
  <c r="I395" i="56"/>
  <c r="G395" i="56"/>
  <c r="F395" i="56"/>
  <c r="E395" i="56"/>
  <c r="D395" i="56"/>
  <c r="G394" i="56"/>
  <c r="F394" i="56"/>
  <c r="E394" i="56"/>
  <c r="O393" i="56"/>
  <c r="N393" i="56"/>
  <c r="M393" i="56"/>
  <c r="I393" i="56"/>
  <c r="H393" i="56"/>
  <c r="E393" i="56"/>
  <c r="D393" i="56"/>
  <c r="I392" i="56"/>
  <c r="D392" i="56"/>
  <c r="D390" i="56"/>
  <c r="L390" i="56" s="1"/>
  <c r="L389" i="56"/>
  <c r="I389" i="56"/>
  <c r="G389" i="56"/>
  <c r="O389" i="56" s="1"/>
  <c r="F389" i="56"/>
  <c r="N389" i="56" s="1"/>
  <c r="E389" i="56"/>
  <c r="M389" i="56" s="1"/>
  <c r="D389" i="56"/>
  <c r="L388" i="56"/>
  <c r="I388" i="56"/>
  <c r="G388" i="56"/>
  <c r="O388" i="56" s="1"/>
  <c r="F388" i="56"/>
  <c r="N388" i="56" s="1"/>
  <c r="E388" i="56"/>
  <c r="M388" i="56" s="1"/>
  <c r="D388" i="56"/>
  <c r="L387" i="56"/>
  <c r="I387" i="56"/>
  <c r="G387" i="56"/>
  <c r="O387" i="56" s="1"/>
  <c r="F387" i="56"/>
  <c r="N387" i="56" s="1"/>
  <c r="E387" i="56"/>
  <c r="M387" i="56" s="1"/>
  <c r="D387" i="56"/>
  <c r="L386" i="56"/>
  <c r="I386" i="56"/>
  <c r="G386" i="56"/>
  <c r="O386" i="56" s="1"/>
  <c r="F386" i="56"/>
  <c r="N386" i="56" s="1"/>
  <c r="E386" i="56"/>
  <c r="M386" i="56" s="1"/>
  <c r="D386" i="56"/>
  <c r="L385" i="56"/>
  <c r="I385" i="56"/>
  <c r="G385" i="56"/>
  <c r="O385" i="56" s="1"/>
  <c r="F385" i="56"/>
  <c r="N385" i="56" s="1"/>
  <c r="E385" i="56"/>
  <c r="D385" i="56"/>
  <c r="L384" i="56"/>
  <c r="I384" i="56"/>
  <c r="G384" i="56"/>
  <c r="F384" i="56"/>
  <c r="E384" i="56"/>
  <c r="D384" i="56"/>
  <c r="G383" i="56"/>
  <c r="F383" i="56"/>
  <c r="E383" i="56"/>
  <c r="O382" i="56"/>
  <c r="N382" i="56"/>
  <c r="M382" i="56"/>
  <c r="I382" i="56"/>
  <c r="H382" i="56"/>
  <c r="E382" i="56"/>
  <c r="D382" i="56"/>
  <c r="I381" i="56"/>
  <c r="D381" i="56"/>
  <c r="D379" i="56"/>
  <c r="L379" i="56" s="1"/>
  <c r="L378" i="56"/>
  <c r="I378" i="56"/>
  <c r="G378" i="56"/>
  <c r="O378" i="56" s="1"/>
  <c r="F378" i="56"/>
  <c r="N378" i="56" s="1"/>
  <c r="E378" i="56"/>
  <c r="M378" i="56" s="1"/>
  <c r="D378" i="56"/>
  <c r="L377" i="56"/>
  <c r="I377" i="56"/>
  <c r="G377" i="56"/>
  <c r="O377" i="56" s="1"/>
  <c r="F377" i="56"/>
  <c r="N377" i="56" s="1"/>
  <c r="E377" i="56"/>
  <c r="D377" i="56"/>
  <c r="L376" i="56"/>
  <c r="I376" i="56"/>
  <c r="G376" i="56"/>
  <c r="O376" i="56" s="1"/>
  <c r="F376" i="56"/>
  <c r="N376" i="56" s="1"/>
  <c r="E376" i="56"/>
  <c r="M376" i="56" s="1"/>
  <c r="D376" i="56"/>
  <c r="L375" i="56"/>
  <c r="I375" i="56"/>
  <c r="G375" i="56"/>
  <c r="O375" i="56" s="1"/>
  <c r="F375" i="56"/>
  <c r="N375" i="56" s="1"/>
  <c r="E375" i="56"/>
  <c r="D375" i="56"/>
  <c r="L374" i="56"/>
  <c r="I374" i="56"/>
  <c r="G374" i="56"/>
  <c r="O374" i="56" s="1"/>
  <c r="F374" i="56"/>
  <c r="N374" i="56" s="1"/>
  <c r="E374" i="56"/>
  <c r="M374" i="56" s="1"/>
  <c r="D374" i="56"/>
  <c r="L373" i="56"/>
  <c r="I373" i="56"/>
  <c r="G373" i="56"/>
  <c r="F373" i="56"/>
  <c r="E373" i="56"/>
  <c r="D373" i="56"/>
  <c r="G372" i="56"/>
  <c r="F372" i="56"/>
  <c r="E372" i="56"/>
  <c r="O371" i="56"/>
  <c r="N371" i="56"/>
  <c r="M371" i="56"/>
  <c r="I371" i="56"/>
  <c r="H371" i="56"/>
  <c r="E371" i="56"/>
  <c r="D371" i="56"/>
  <c r="I370" i="56"/>
  <c r="D370" i="56"/>
  <c r="D368" i="56"/>
  <c r="L368" i="56" s="1"/>
  <c r="L367" i="56"/>
  <c r="I367" i="56"/>
  <c r="G367" i="56"/>
  <c r="O367" i="56" s="1"/>
  <c r="F367" i="56"/>
  <c r="N367" i="56" s="1"/>
  <c r="E367" i="56"/>
  <c r="M367" i="56" s="1"/>
  <c r="D367" i="56"/>
  <c r="L366" i="56"/>
  <c r="I366" i="56"/>
  <c r="G366" i="56"/>
  <c r="O366" i="56" s="1"/>
  <c r="F366" i="56"/>
  <c r="N366" i="56" s="1"/>
  <c r="E366" i="56"/>
  <c r="M366" i="56" s="1"/>
  <c r="D366" i="56"/>
  <c r="L365" i="56"/>
  <c r="I365" i="56"/>
  <c r="G365" i="56"/>
  <c r="O365" i="56" s="1"/>
  <c r="F365" i="56"/>
  <c r="N365" i="56" s="1"/>
  <c r="E365" i="56"/>
  <c r="M365" i="56" s="1"/>
  <c r="D365" i="56"/>
  <c r="L364" i="56"/>
  <c r="I364" i="56"/>
  <c r="G364" i="56"/>
  <c r="O364" i="56" s="1"/>
  <c r="F364" i="56"/>
  <c r="N364" i="56" s="1"/>
  <c r="E364" i="56"/>
  <c r="D364" i="56"/>
  <c r="L363" i="56"/>
  <c r="I363" i="56"/>
  <c r="G363" i="56"/>
  <c r="O363" i="56" s="1"/>
  <c r="F363" i="56"/>
  <c r="E363" i="56"/>
  <c r="M363" i="56" s="1"/>
  <c r="D363" i="56"/>
  <c r="L362" i="56"/>
  <c r="I362" i="56"/>
  <c r="G362" i="56"/>
  <c r="F362" i="56"/>
  <c r="N362" i="56" s="1"/>
  <c r="E362" i="56"/>
  <c r="D362" i="56"/>
  <c r="G361" i="56"/>
  <c r="F361" i="56"/>
  <c r="E361" i="56"/>
  <c r="O360" i="56"/>
  <c r="N360" i="56"/>
  <c r="M360" i="56"/>
  <c r="I360" i="56"/>
  <c r="H360" i="56"/>
  <c r="E360" i="56"/>
  <c r="D360" i="56"/>
  <c r="I359" i="56"/>
  <c r="D359" i="56"/>
  <c r="D357" i="56"/>
  <c r="L357" i="56" s="1"/>
  <c r="L356" i="56"/>
  <c r="I356" i="56"/>
  <c r="G356" i="56"/>
  <c r="O356" i="56" s="1"/>
  <c r="F356" i="56"/>
  <c r="N356" i="56" s="1"/>
  <c r="E356" i="56"/>
  <c r="D356" i="56"/>
  <c r="L355" i="56"/>
  <c r="I355" i="56"/>
  <c r="G355" i="56"/>
  <c r="O355" i="56" s="1"/>
  <c r="F355" i="56"/>
  <c r="N355" i="56" s="1"/>
  <c r="E355" i="56"/>
  <c r="M355" i="56" s="1"/>
  <c r="D355" i="56"/>
  <c r="L354" i="56"/>
  <c r="I354" i="56"/>
  <c r="G354" i="56"/>
  <c r="O354" i="56" s="1"/>
  <c r="F354" i="56"/>
  <c r="N354" i="56" s="1"/>
  <c r="E354" i="56"/>
  <c r="D354" i="56"/>
  <c r="L353" i="56"/>
  <c r="I353" i="56"/>
  <c r="G353" i="56"/>
  <c r="F353" i="56"/>
  <c r="N353" i="56" s="1"/>
  <c r="E353" i="56"/>
  <c r="M353" i="56" s="1"/>
  <c r="D353" i="56"/>
  <c r="L352" i="56"/>
  <c r="I352" i="56"/>
  <c r="G352" i="56"/>
  <c r="O352" i="56" s="1"/>
  <c r="F352" i="56"/>
  <c r="N352" i="56" s="1"/>
  <c r="E352" i="56"/>
  <c r="D352" i="56"/>
  <c r="L351" i="56"/>
  <c r="I351" i="56"/>
  <c r="G351" i="56"/>
  <c r="F351" i="56"/>
  <c r="E351" i="56"/>
  <c r="M351" i="56" s="1"/>
  <c r="D351" i="56"/>
  <c r="G350" i="56"/>
  <c r="F350" i="56"/>
  <c r="E350" i="56"/>
  <c r="O349" i="56"/>
  <c r="N349" i="56"/>
  <c r="M349" i="56"/>
  <c r="I349" i="56"/>
  <c r="H349" i="56"/>
  <c r="E349" i="56"/>
  <c r="D349" i="56"/>
  <c r="I348" i="56"/>
  <c r="D348" i="56"/>
  <c r="D346" i="56"/>
  <c r="L346" i="56" s="1"/>
  <c r="L345" i="56"/>
  <c r="I345" i="56"/>
  <c r="G345" i="56"/>
  <c r="O345" i="56" s="1"/>
  <c r="F345" i="56"/>
  <c r="N345" i="56" s="1"/>
  <c r="E345" i="56"/>
  <c r="M345" i="56" s="1"/>
  <c r="D345" i="56"/>
  <c r="L344" i="56"/>
  <c r="I344" i="56"/>
  <c r="G344" i="56"/>
  <c r="O344" i="56" s="1"/>
  <c r="F344" i="56"/>
  <c r="N344" i="56" s="1"/>
  <c r="E344" i="56"/>
  <c r="M344" i="56" s="1"/>
  <c r="D344" i="56"/>
  <c r="L343" i="56"/>
  <c r="I343" i="56"/>
  <c r="G343" i="56"/>
  <c r="O343" i="56" s="1"/>
  <c r="F343" i="56"/>
  <c r="N343" i="56" s="1"/>
  <c r="E343" i="56"/>
  <c r="M343" i="56" s="1"/>
  <c r="D343" i="56"/>
  <c r="L342" i="56"/>
  <c r="I342" i="56"/>
  <c r="G342" i="56"/>
  <c r="O342" i="56" s="1"/>
  <c r="F342" i="56"/>
  <c r="N342" i="56" s="1"/>
  <c r="E342" i="56"/>
  <c r="M342" i="56" s="1"/>
  <c r="D342" i="56"/>
  <c r="L341" i="56"/>
  <c r="I341" i="56"/>
  <c r="G341" i="56"/>
  <c r="O341" i="56" s="1"/>
  <c r="F341" i="56"/>
  <c r="N341" i="56" s="1"/>
  <c r="E341" i="56"/>
  <c r="D341" i="56"/>
  <c r="L340" i="56"/>
  <c r="I340" i="56"/>
  <c r="G340" i="56"/>
  <c r="F340" i="56"/>
  <c r="E340" i="56"/>
  <c r="D340" i="56"/>
  <c r="G339" i="56"/>
  <c r="F339" i="56"/>
  <c r="E339" i="56"/>
  <c r="O338" i="56"/>
  <c r="N338" i="56"/>
  <c r="M338" i="56"/>
  <c r="I338" i="56"/>
  <c r="H338" i="56"/>
  <c r="E338" i="56"/>
  <c r="D338" i="56"/>
  <c r="I337" i="56"/>
  <c r="D337" i="56"/>
  <c r="D335" i="56"/>
  <c r="L335" i="56" s="1"/>
  <c r="L334" i="56"/>
  <c r="I334" i="56"/>
  <c r="G334" i="56"/>
  <c r="O334" i="56" s="1"/>
  <c r="F334" i="56"/>
  <c r="N334" i="56" s="1"/>
  <c r="E334" i="56"/>
  <c r="M334" i="56" s="1"/>
  <c r="D334" i="56"/>
  <c r="L333" i="56"/>
  <c r="I333" i="56"/>
  <c r="G333" i="56"/>
  <c r="O333" i="56" s="1"/>
  <c r="F333" i="56"/>
  <c r="N333" i="56" s="1"/>
  <c r="E333" i="56"/>
  <c r="D333" i="56"/>
  <c r="L332" i="56"/>
  <c r="I332" i="56"/>
  <c r="G332" i="56"/>
  <c r="O332" i="56" s="1"/>
  <c r="F332" i="56"/>
  <c r="N332" i="56" s="1"/>
  <c r="E332" i="56"/>
  <c r="M332" i="56" s="1"/>
  <c r="D332" i="56"/>
  <c r="L331" i="56"/>
  <c r="I331" i="56"/>
  <c r="G331" i="56"/>
  <c r="O331" i="56" s="1"/>
  <c r="F331" i="56"/>
  <c r="N331" i="56" s="1"/>
  <c r="E331" i="56"/>
  <c r="D331" i="56"/>
  <c r="L330" i="56"/>
  <c r="I330" i="56"/>
  <c r="G330" i="56"/>
  <c r="O330" i="56" s="1"/>
  <c r="F330" i="56"/>
  <c r="N330" i="56" s="1"/>
  <c r="E330" i="56"/>
  <c r="M330" i="56" s="1"/>
  <c r="D330" i="56"/>
  <c r="L329" i="56"/>
  <c r="I329" i="56"/>
  <c r="G329" i="56"/>
  <c r="O329" i="56" s="1"/>
  <c r="F329" i="56"/>
  <c r="E329" i="56"/>
  <c r="D329" i="56"/>
  <c r="G328" i="56"/>
  <c r="F328" i="56"/>
  <c r="E328" i="56"/>
  <c r="O327" i="56"/>
  <c r="N327" i="56"/>
  <c r="M327" i="56"/>
  <c r="I327" i="56"/>
  <c r="H327" i="56"/>
  <c r="E327" i="56"/>
  <c r="D327" i="56"/>
  <c r="I326" i="56"/>
  <c r="D326" i="56"/>
  <c r="D324" i="56"/>
  <c r="L324" i="56" s="1"/>
  <c r="L323" i="56"/>
  <c r="I323" i="56"/>
  <c r="G323" i="56"/>
  <c r="O323" i="56" s="1"/>
  <c r="F323" i="56"/>
  <c r="N323" i="56" s="1"/>
  <c r="E323" i="56"/>
  <c r="M323" i="56" s="1"/>
  <c r="D323" i="56"/>
  <c r="L322" i="56"/>
  <c r="I322" i="56"/>
  <c r="G322" i="56"/>
  <c r="O322" i="56" s="1"/>
  <c r="F322" i="56"/>
  <c r="N322" i="56" s="1"/>
  <c r="E322" i="56"/>
  <c r="M322" i="56" s="1"/>
  <c r="D322" i="56"/>
  <c r="L321" i="56"/>
  <c r="I321" i="56"/>
  <c r="G321" i="56"/>
  <c r="O321" i="56" s="1"/>
  <c r="F321" i="56"/>
  <c r="N321" i="56" s="1"/>
  <c r="E321" i="56"/>
  <c r="M321" i="56" s="1"/>
  <c r="D321" i="56"/>
  <c r="L320" i="56"/>
  <c r="I320" i="56"/>
  <c r="G320" i="56"/>
  <c r="O320" i="56" s="1"/>
  <c r="F320" i="56"/>
  <c r="N320" i="56" s="1"/>
  <c r="E320" i="56"/>
  <c r="D320" i="56"/>
  <c r="L319" i="56"/>
  <c r="I319" i="56"/>
  <c r="G319" i="56"/>
  <c r="O319" i="56" s="1"/>
  <c r="F319" i="56"/>
  <c r="E319" i="56"/>
  <c r="M319" i="56" s="1"/>
  <c r="D319" i="56"/>
  <c r="L318" i="56"/>
  <c r="I318" i="56"/>
  <c r="G318" i="56"/>
  <c r="F318" i="56"/>
  <c r="N318" i="56" s="1"/>
  <c r="E318" i="56"/>
  <c r="D318" i="56"/>
  <c r="G317" i="56"/>
  <c r="F317" i="56"/>
  <c r="E317" i="56"/>
  <c r="O316" i="56"/>
  <c r="N316" i="56"/>
  <c r="M316" i="56"/>
  <c r="I316" i="56"/>
  <c r="H316" i="56"/>
  <c r="E316" i="56"/>
  <c r="D316" i="56"/>
  <c r="I315" i="56"/>
  <c r="D315" i="56"/>
  <c r="D313" i="56"/>
  <c r="L313" i="56" s="1"/>
  <c r="L312" i="56"/>
  <c r="I312" i="56"/>
  <c r="G312" i="56"/>
  <c r="O312" i="56" s="1"/>
  <c r="F312" i="56"/>
  <c r="N312" i="56" s="1"/>
  <c r="E312" i="56"/>
  <c r="M312" i="56" s="1"/>
  <c r="D312" i="56"/>
  <c r="L311" i="56"/>
  <c r="I311" i="56"/>
  <c r="G311" i="56"/>
  <c r="O311" i="56" s="1"/>
  <c r="F311" i="56"/>
  <c r="N311" i="56" s="1"/>
  <c r="E311" i="56"/>
  <c r="M311" i="56" s="1"/>
  <c r="D311" i="56"/>
  <c r="L310" i="56"/>
  <c r="I310" i="56"/>
  <c r="G310" i="56"/>
  <c r="O310" i="56" s="1"/>
  <c r="F310" i="56"/>
  <c r="N310" i="56" s="1"/>
  <c r="E310" i="56"/>
  <c r="D310" i="56"/>
  <c r="L309" i="56"/>
  <c r="I309" i="56"/>
  <c r="G309" i="56"/>
  <c r="O309" i="56" s="1"/>
  <c r="F309" i="56"/>
  <c r="N309" i="56" s="1"/>
  <c r="E309" i="56"/>
  <c r="M309" i="56" s="1"/>
  <c r="D309" i="56"/>
  <c r="L308" i="56"/>
  <c r="I308" i="56"/>
  <c r="G308" i="56"/>
  <c r="O308" i="56" s="1"/>
  <c r="F308" i="56"/>
  <c r="N308" i="56" s="1"/>
  <c r="E308" i="56"/>
  <c r="D308" i="56"/>
  <c r="L307" i="56"/>
  <c r="I307" i="56"/>
  <c r="G307" i="56"/>
  <c r="F307" i="56"/>
  <c r="E307" i="56"/>
  <c r="D307" i="56"/>
  <c r="G306" i="56"/>
  <c r="F306" i="56"/>
  <c r="E306" i="56"/>
  <c r="O305" i="56"/>
  <c r="N305" i="56"/>
  <c r="M305" i="56"/>
  <c r="I305" i="56"/>
  <c r="H305" i="56"/>
  <c r="E305" i="56"/>
  <c r="D305" i="56"/>
  <c r="I304" i="56"/>
  <c r="D304" i="56"/>
  <c r="D302" i="56"/>
  <c r="L302" i="56" s="1"/>
  <c r="L301" i="56"/>
  <c r="I301" i="56"/>
  <c r="G301" i="56"/>
  <c r="O301" i="56" s="1"/>
  <c r="F301" i="56"/>
  <c r="N301" i="56" s="1"/>
  <c r="E301" i="56"/>
  <c r="M301" i="56" s="1"/>
  <c r="D301" i="56"/>
  <c r="L300" i="56"/>
  <c r="I300" i="56"/>
  <c r="G300" i="56"/>
  <c r="O300" i="56" s="1"/>
  <c r="F300" i="56"/>
  <c r="N300" i="56" s="1"/>
  <c r="E300" i="56"/>
  <c r="M300" i="56" s="1"/>
  <c r="D300" i="56"/>
  <c r="L299" i="56"/>
  <c r="I299" i="56"/>
  <c r="G299" i="56"/>
  <c r="O299" i="56" s="1"/>
  <c r="F299" i="56"/>
  <c r="N299" i="56" s="1"/>
  <c r="E299" i="56"/>
  <c r="M299" i="56" s="1"/>
  <c r="D299" i="56"/>
  <c r="L298" i="56"/>
  <c r="I298" i="56"/>
  <c r="G298" i="56"/>
  <c r="O298" i="56" s="1"/>
  <c r="F298" i="56"/>
  <c r="N298" i="56" s="1"/>
  <c r="E298" i="56"/>
  <c r="M298" i="56" s="1"/>
  <c r="D298" i="56"/>
  <c r="L297" i="56"/>
  <c r="I297" i="56"/>
  <c r="G297" i="56"/>
  <c r="O297" i="56" s="1"/>
  <c r="F297" i="56"/>
  <c r="N297" i="56" s="1"/>
  <c r="E297" i="56"/>
  <c r="M297" i="56" s="1"/>
  <c r="D297" i="56"/>
  <c r="L296" i="56"/>
  <c r="I296" i="56"/>
  <c r="G296" i="56"/>
  <c r="O296" i="56" s="1"/>
  <c r="F296" i="56"/>
  <c r="E296" i="56"/>
  <c r="D296" i="56"/>
  <c r="G295" i="56"/>
  <c r="F295" i="56"/>
  <c r="E295" i="56"/>
  <c r="O294" i="56"/>
  <c r="N294" i="56"/>
  <c r="M294" i="56"/>
  <c r="I294" i="56"/>
  <c r="H294" i="56"/>
  <c r="E294" i="56"/>
  <c r="D294" i="56"/>
  <c r="I293" i="56"/>
  <c r="D293" i="56"/>
  <c r="D291" i="56"/>
  <c r="L291" i="56" s="1"/>
  <c r="L290" i="56"/>
  <c r="I290" i="56"/>
  <c r="G290" i="56"/>
  <c r="O290" i="56" s="1"/>
  <c r="F290" i="56"/>
  <c r="N290" i="56" s="1"/>
  <c r="E290" i="56"/>
  <c r="M290" i="56" s="1"/>
  <c r="D290" i="56"/>
  <c r="L289" i="56"/>
  <c r="I289" i="56"/>
  <c r="G289" i="56"/>
  <c r="O289" i="56" s="1"/>
  <c r="F289" i="56"/>
  <c r="E289" i="56"/>
  <c r="M289" i="56" s="1"/>
  <c r="D289" i="56"/>
  <c r="L288" i="56"/>
  <c r="I288" i="56"/>
  <c r="G288" i="56"/>
  <c r="O288" i="56" s="1"/>
  <c r="F288" i="56"/>
  <c r="N288" i="56" s="1"/>
  <c r="E288" i="56"/>
  <c r="M288" i="56" s="1"/>
  <c r="D288" i="56"/>
  <c r="L287" i="56"/>
  <c r="I287" i="56"/>
  <c r="G287" i="56"/>
  <c r="O287" i="56" s="1"/>
  <c r="F287" i="56"/>
  <c r="N287" i="56" s="1"/>
  <c r="E287" i="56"/>
  <c r="M287" i="56" s="1"/>
  <c r="D287" i="56"/>
  <c r="L286" i="56"/>
  <c r="I286" i="56"/>
  <c r="G286" i="56"/>
  <c r="O286" i="56" s="1"/>
  <c r="F286" i="56"/>
  <c r="N286" i="56" s="1"/>
  <c r="E286" i="56"/>
  <c r="M286" i="56" s="1"/>
  <c r="D286" i="56"/>
  <c r="L285" i="56"/>
  <c r="I285" i="56"/>
  <c r="G285" i="56"/>
  <c r="F285" i="56"/>
  <c r="E285" i="56"/>
  <c r="D285" i="56"/>
  <c r="G284" i="56"/>
  <c r="F284" i="56"/>
  <c r="E284" i="56"/>
  <c r="O283" i="56"/>
  <c r="N283" i="56"/>
  <c r="M283" i="56"/>
  <c r="I283" i="56"/>
  <c r="H283" i="56"/>
  <c r="E283" i="56"/>
  <c r="D283" i="56"/>
  <c r="I282" i="56"/>
  <c r="D282" i="56"/>
  <c r="D280" i="56"/>
  <c r="L280" i="56" s="1"/>
  <c r="L279" i="56"/>
  <c r="I279" i="56"/>
  <c r="D279" i="56"/>
  <c r="L278" i="56"/>
  <c r="I278" i="56"/>
  <c r="D278" i="56"/>
  <c r="L277" i="56"/>
  <c r="I277" i="56"/>
  <c r="D277" i="56"/>
  <c r="L276" i="56"/>
  <c r="I276" i="56"/>
  <c r="D276" i="56"/>
  <c r="L275" i="56"/>
  <c r="I275" i="56"/>
  <c r="D275" i="56"/>
  <c r="L274" i="56"/>
  <c r="I274" i="56"/>
  <c r="D274" i="56"/>
  <c r="G273" i="56"/>
  <c r="F273" i="56"/>
  <c r="E273" i="56"/>
  <c r="O272" i="56"/>
  <c r="N272" i="56"/>
  <c r="M272" i="56"/>
  <c r="I272" i="56"/>
  <c r="H272" i="56"/>
  <c r="E272" i="56"/>
  <c r="D272" i="56"/>
  <c r="I271" i="56"/>
  <c r="D271" i="56"/>
  <c r="D269" i="56"/>
  <c r="L269" i="56" s="1"/>
  <c r="L268" i="56"/>
  <c r="I268" i="56"/>
  <c r="F268" i="56"/>
  <c r="D268" i="56"/>
  <c r="L267" i="56"/>
  <c r="I267" i="56"/>
  <c r="F267" i="56"/>
  <c r="N267" i="56" s="1"/>
  <c r="D267" i="56"/>
  <c r="L266" i="56"/>
  <c r="I266" i="56"/>
  <c r="F266" i="56"/>
  <c r="N266" i="56" s="1"/>
  <c r="D266" i="56"/>
  <c r="L265" i="56"/>
  <c r="I265" i="56"/>
  <c r="F265" i="56"/>
  <c r="N265" i="56" s="1"/>
  <c r="D265" i="56"/>
  <c r="L264" i="56"/>
  <c r="I264" i="56"/>
  <c r="F264" i="56"/>
  <c r="N264" i="56" s="1"/>
  <c r="D264" i="56"/>
  <c r="L263" i="56"/>
  <c r="I263" i="56"/>
  <c r="F263" i="56"/>
  <c r="D263" i="56"/>
  <c r="G262" i="56"/>
  <c r="F262" i="56"/>
  <c r="E262" i="56"/>
  <c r="O261" i="56"/>
  <c r="N261" i="56"/>
  <c r="M261" i="56"/>
  <c r="I261" i="56"/>
  <c r="H261" i="56"/>
  <c r="E261" i="56"/>
  <c r="D261" i="56"/>
  <c r="I260" i="56"/>
  <c r="D260" i="56"/>
  <c r="D258" i="56"/>
  <c r="L258" i="56" s="1"/>
  <c r="L257" i="56"/>
  <c r="I257" i="56"/>
  <c r="D257" i="56"/>
  <c r="L256" i="56"/>
  <c r="I256" i="56"/>
  <c r="D256" i="56"/>
  <c r="L255" i="56"/>
  <c r="I255" i="56"/>
  <c r="D255" i="56"/>
  <c r="L254" i="56"/>
  <c r="I254" i="56"/>
  <c r="D254" i="56"/>
  <c r="L253" i="56"/>
  <c r="I253" i="56"/>
  <c r="D253" i="56"/>
  <c r="L252" i="56"/>
  <c r="I252" i="56"/>
  <c r="D252" i="56"/>
  <c r="G251" i="56"/>
  <c r="F251" i="56"/>
  <c r="E251" i="56"/>
  <c r="O250" i="56"/>
  <c r="N250" i="56"/>
  <c r="M250" i="56"/>
  <c r="I250" i="56"/>
  <c r="H250" i="56"/>
  <c r="E250" i="56"/>
  <c r="D250" i="56"/>
  <c r="I249" i="56"/>
  <c r="D249" i="56"/>
  <c r="D247" i="56"/>
  <c r="L247" i="56" s="1"/>
  <c r="L246" i="56"/>
  <c r="I246" i="56"/>
  <c r="G246" i="56"/>
  <c r="O246" i="56" s="1"/>
  <c r="D246" i="56"/>
  <c r="L245" i="56"/>
  <c r="I245" i="56"/>
  <c r="G245" i="56"/>
  <c r="O245" i="56" s="1"/>
  <c r="D245" i="56"/>
  <c r="L244" i="56"/>
  <c r="I244" i="56"/>
  <c r="G244" i="56"/>
  <c r="O244" i="56" s="1"/>
  <c r="D244" i="56"/>
  <c r="L243" i="56"/>
  <c r="I243" i="56"/>
  <c r="O243" i="56"/>
  <c r="D243" i="56"/>
  <c r="L242" i="56"/>
  <c r="I242" i="56"/>
  <c r="G242" i="56"/>
  <c r="O242" i="56" s="1"/>
  <c r="D242" i="56"/>
  <c r="L241" i="56"/>
  <c r="I241" i="56"/>
  <c r="G241" i="56"/>
  <c r="D241" i="56"/>
  <c r="G240" i="56"/>
  <c r="F240" i="56"/>
  <c r="E240" i="56"/>
  <c r="O239" i="56"/>
  <c r="N239" i="56"/>
  <c r="M239" i="56"/>
  <c r="I239" i="56"/>
  <c r="H239" i="56"/>
  <c r="E239" i="56"/>
  <c r="D239" i="56"/>
  <c r="I238" i="56"/>
  <c r="D238" i="56"/>
  <c r="D236" i="56"/>
  <c r="L236" i="56" s="1"/>
  <c r="L235" i="56"/>
  <c r="I235" i="56"/>
  <c r="G235" i="56"/>
  <c r="O235" i="56" s="1"/>
  <c r="D235" i="56"/>
  <c r="L234" i="56"/>
  <c r="I234" i="56"/>
  <c r="G234" i="56"/>
  <c r="O234" i="56" s="1"/>
  <c r="D234" i="56"/>
  <c r="L233" i="56"/>
  <c r="I233" i="56"/>
  <c r="G233" i="56"/>
  <c r="O233" i="56" s="1"/>
  <c r="D233" i="56"/>
  <c r="L232" i="56"/>
  <c r="I232" i="56"/>
  <c r="G232" i="56"/>
  <c r="O232" i="56" s="1"/>
  <c r="D232" i="56"/>
  <c r="L231" i="56"/>
  <c r="I231" i="56"/>
  <c r="G231" i="56"/>
  <c r="O231" i="56" s="1"/>
  <c r="D231" i="56"/>
  <c r="L230" i="56"/>
  <c r="I230" i="56"/>
  <c r="G230" i="56"/>
  <c r="D230" i="56"/>
  <c r="G229" i="56"/>
  <c r="F229" i="56"/>
  <c r="E229" i="56"/>
  <c r="O228" i="56"/>
  <c r="N228" i="56"/>
  <c r="M228" i="56"/>
  <c r="I228" i="56"/>
  <c r="H228" i="56"/>
  <c r="E228" i="56"/>
  <c r="D228" i="56"/>
  <c r="I227" i="56"/>
  <c r="D227" i="56"/>
  <c r="D225" i="56"/>
  <c r="L225" i="56" s="1"/>
  <c r="L224" i="56"/>
  <c r="I224" i="56"/>
  <c r="D224" i="56"/>
  <c r="L223" i="56"/>
  <c r="I223" i="56"/>
  <c r="D223" i="56"/>
  <c r="L222" i="56"/>
  <c r="I222" i="56"/>
  <c r="D222" i="56"/>
  <c r="L221" i="56"/>
  <c r="I221" i="56"/>
  <c r="D221" i="56"/>
  <c r="L220" i="56"/>
  <c r="I220" i="56"/>
  <c r="D220" i="56"/>
  <c r="L219" i="56"/>
  <c r="I219" i="56"/>
  <c r="D219" i="56"/>
  <c r="G218" i="56"/>
  <c r="F218" i="56"/>
  <c r="E218" i="56"/>
  <c r="O217" i="56"/>
  <c r="N217" i="56"/>
  <c r="M217" i="56"/>
  <c r="I217" i="56"/>
  <c r="H217" i="56"/>
  <c r="E217" i="56"/>
  <c r="D217" i="56"/>
  <c r="I216" i="56"/>
  <c r="D216" i="56"/>
  <c r="D214" i="56"/>
  <c r="L214" i="56" s="1"/>
  <c r="L213" i="56"/>
  <c r="I213" i="56"/>
  <c r="G213" i="56"/>
  <c r="O213" i="56" s="1"/>
  <c r="D213" i="56"/>
  <c r="L212" i="56"/>
  <c r="I212" i="56"/>
  <c r="G212" i="56"/>
  <c r="O212" i="56" s="1"/>
  <c r="D212" i="56"/>
  <c r="L211" i="56"/>
  <c r="I211" i="56"/>
  <c r="G211" i="56"/>
  <c r="O211" i="56" s="1"/>
  <c r="D211" i="56"/>
  <c r="L210" i="56"/>
  <c r="I210" i="56"/>
  <c r="G210" i="56"/>
  <c r="O210" i="56" s="1"/>
  <c r="D210" i="56"/>
  <c r="L209" i="56"/>
  <c r="I209" i="56"/>
  <c r="G209" i="56"/>
  <c r="O209" i="56" s="1"/>
  <c r="D209" i="56"/>
  <c r="L208" i="56"/>
  <c r="I208" i="56"/>
  <c r="G208" i="56"/>
  <c r="D208" i="56"/>
  <c r="G207" i="56"/>
  <c r="F207" i="56"/>
  <c r="E207" i="56"/>
  <c r="O206" i="56"/>
  <c r="N206" i="56"/>
  <c r="M206" i="56"/>
  <c r="I206" i="56"/>
  <c r="H206" i="56"/>
  <c r="E206" i="56"/>
  <c r="D206" i="56"/>
  <c r="I205" i="56"/>
  <c r="D205" i="56"/>
  <c r="D203" i="56"/>
  <c r="L203" i="56" s="1"/>
  <c r="L202" i="56"/>
  <c r="I202" i="56"/>
  <c r="G202" i="56"/>
  <c r="O202" i="56" s="1"/>
  <c r="F202" i="56"/>
  <c r="N202" i="56" s="1"/>
  <c r="D202" i="56"/>
  <c r="L201" i="56"/>
  <c r="I201" i="56"/>
  <c r="G201" i="56"/>
  <c r="O201" i="56" s="1"/>
  <c r="F201" i="56"/>
  <c r="N201" i="56" s="1"/>
  <c r="D201" i="56"/>
  <c r="L200" i="56"/>
  <c r="I200" i="56"/>
  <c r="G200" i="56"/>
  <c r="O200" i="56" s="1"/>
  <c r="F200" i="56"/>
  <c r="N200" i="56" s="1"/>
  <c r="D200" i="56"/>
  <c r="L199" i="56"/>
  <c r="I199" i="56"/>
  <c r="G199" i="56"/>
  <c r="O199" i="56" s="1"/>
  <c r="F199" i="56"/>
  <c r="N199" i="56" s="1"/>
  <c r="D199" i="56"/>
  <c r="L198" i="56"/>
  <c r="I198" i="56"/>
  <c r="G198" i="56"/>
  <c r="O198" i="56" s="1"/>
  <c r="F198" i="56"/>
  <c r="N198" i="56" s="1"/>
  <c r="D198" i="56"/>
  <c r="L197" i="56"/>
  <c r="I197" i="56"/>
  <c r="G197" i="56"/>
  <c r="F197" i="56"/>
  <c r="D197" i="56"/>
  <c r="G196" i="56"/>
  <c r="F196" i="56"/>
  <c r="E196" i="56"/>
  <c r="O195" i="56"/>
  <c r="N195" i="56"/>
  <c r="M195" i="56"/>
  <c r="I195" i="56"/>
  <c r="H195" i="56"/>
  <c r="E195" i="56"/>
  <c r="D195" i="56"/>
  <c r="I194" i="56"/>
  <c r="D194" i="56"/>
  <c r="D192" i="56"/>
  <c r="L192" i="56" s="1"/>
  <c r="L191" i="56"/>
  <c r="I191" i="56"/>
  <c r="G191" i="56"/>
  <c r="O191" i="56" s="1"/>
  <c r="D191" i="56"/>
  <c r="L190" i="56"/>
  <c r="I190" i="56"/>
  <c r="G190" i="56"/>
  <c r="O190" i="56" s="1"/>
  <c r="D190" i="56"/>
  <c r="L189" i="56"/>
  <c r="I189" i="56"/>
  <c r="G189" i="56"/>
  <c r="O189" i="56" s="1"/>
  <c r="D189" i="56"/>
  <c r="L188" i="56"/>
  <c r="I188" i="56"/>
  <c r="G188" i="56"/>
  <c r="O188" i="56" s="1"/>
  <c r="D188" i="56"/>
  <c r="L187" i="56"/>
  <c r="I187" i="56"/>
  <c r="G187" i="56"/>
  <c r="O187" i="56" s="1"/>
  <c r="D187" i="56"/>
  <c r="L186" i="56"/>
  <c r="I186" i="56"/>
  <c r="G186" i="56"/>
  <c r="O186" i="56" s="1"/>
  <c r="D186" i="56"/>
  <c r="G185" i="56"/>
  <c r="F185" i="56"/>
  <c r="E185" i="56"/>
  <c r="O184" i="56"/>
  <c r="N184" i="56"/>
  <c r="M184" i="56"/>
  <c r="I184" i="56"/>
  <c r="H184" i="56"/>
  <c r="E184" i="56"/>
  <c r="D184" i="56"/>
  <c r="I183" i="56"/>
  <c r="D183" i="56"/>
  <c r="D181" i="56"/>
  <c r="L181" i="56" s="1"/>
  <c r="L180" i="56"/>
  <c r="I180" i="56"/>
  <c r="G180" i="56"/>
  <c r="O180" i="56" s="1"/>
  <c r="D180" i="56"/>
  <c r="L179" i="56"/>
  <c r="I179" i="56"/>
  <c r="G179" i="56"/>
  <c r="O179" i="56" s="1"/>
  <c r="D179" i="56"/>
  <c r="L178" i="56"/>
  <c r="I178" i="56"/>
  <c r="G178" i="56"/>
  <c r="O178" i="56" s="1"/>
  <c r="D178" i="56"/>
  <c r="L177" i="56"/>
  <c r="I177" i="56"/>
  <c r="G177" i="56"/>
  <c r="O177" i="56" s="1"/>
  <c r="D177" i="56"/>
  <c r="L176" i="56"/>
  <c r="I176" i="56"/>
  <c r="G176" i="56"/>
  <c r="O176" i="56" s="1"/>
  <c r="D176" i="56"/>
  <c r="L175" i="56"/>
  <c r="I175" i="56"/>
  <c r="G175" i="56"/>
  <c r="D175" i="56"/>
  <c r="G174" i="56"/>
  <c r="F174" i="56"/>
  <c r="E174" i="56"/>
  <c r="O173" i="56"/>
  <c r="N173" i="56"/>
  <c r="M173" i="56"/>
  <c r="I173" i="56"/>
  <c r="H173" i="56"/>
  <c r="E173" i="56"/>
  <c r="D173" i="56"/>
  <c r="I172" i="56"/>
  <c r="D172" i="56"/>
  <c r="D170" i="56"/>
  <c r="L170" i="56" s="1"/>
  <c r="L169" i="56"/>
  <c r="I169" i="56"/>
  <c r="D169" i="56"/>
  <c r="L168" i="56"/>
  <c r="I168" i="56"/>
  <c r="D168" i="56"/>
  <c r="L167" i="56"/>
  <c r="I167" i="56"/>
  <c r="D167" i="56"/>
  <c r="L166" i="56"/>
  <c r="I166" i="56"/>
  <c r="D166" i="56"/>
  <c r="L165" i="56"/>
  <c r="I165" i="56"/>
  <c r="D165" i="56"/>
  <c r="L164" i="56"/>
  <c r="I164" i="56"/>
  <c r="D164" i="56"/>
  <c r="G163" i="56"/>
  <c r="F163" i="56"/>
  <c r="E163" i="56"/>
  <c r="O162" i="56"/>
  <c r="N162" i="56"/>
  <c r="M162" i="56"/>
  <c r="I162" i="56"/>
  <c r="H162" i="56"/>
  <c r="E162" i="56"/>
  <c r="D162" i="56"/>
  <c r="I161" i="56"/>
  <c r="D161" i="56"/>
  <c r="D159" i="56"/>
  <c r="L159" i="56" s="1"/>
  <c r="L158" i="56"/>
  <c r="I158" i="56"/>
  <c r="D158" i="56"/>
  <c r="L157" i="56"/>
  <c r="I157" i="56"/>
  <c r="D157" i="56"/>
  <c r="L156" i="56"/>
  <c r="I156" i="56"/>
  <c r="D156" i="56"/>
  <c r="L155" i="56"/>
  <c r="I155" i="56"/>
  <c r="D155" i="56"/>
  <c r="L154" i="56"/>
  <c r="I154" i="56"/>
  <c r="D154" i="56"/>
  <c r="L153" i="56"/>
  <c r="I153" i="56"/>
  <c r="D153" i="56"/>
  <c r="G152" i="56"/>
  <c r="F152" i="56"/>
  <c r="E152" i="56"/>
  <c r="O151" i="56"/>
  <c r="N151" i="56"/>
  <c r="M151" i="56"/>
  <c r="I151" i="56"/>
  <c r="H151" i="56"/>
  <c r="E151" i="56"/>
  <c r="D151" i="56"/>
  <c r="I150" i="56"/>
  <c r="D150" i="56"/>
  <c r="D148" i="56"/>
  <c r="L148" i="56" s="1"/>
  <c r="L147" i="56"/>
  <c r="I147" i="56"/>
  <c r="D147" i="56"/>
  <c r="L146" i="56"/>
  <c r="I146" i="56"/>
  <c r="D146" i="56"/>
  <c r="L145" i="56"/>
  <c r="I145" i="56"/>
  <c r="D145" i="56"/>
  <c r="L144" i="56"/>
  <c r="I144" i="56"/>
  <c r="D144" i="56"/>
  <c r="L143" i="56"/>
  <c r="I143" i="56"/>
  <c r="D143" i="56"/>
  <c r="L142" i="56"/>
  <c r="I142" i="56"/>
  <c r="D142" i="56"/>
  <c r="G141" i="56"/>
  <c r="F141" i="56"/>
  <c r="E141" i="56"/>
  <c r="O140" i="56"/>
  <c r="N140" i="56"/>
  <c r="M140" i="56"/>
  <c r="I140" i="56"/>
  <c r="H140" i="56"/>
  <c r="E140" i="56"/>
  <c r="D140" i="56"/>
  <c r="I139" i="56"/>
  <c r="D139" i="56"/>
  <c r="D137" i="56"/>
  <c r="L137" i="56" s="1"/>
  <c r="L136" i="56"/>
  <c r="I136" i="56"/>
  <c r="G136" i="56"/>
  <c r="O136" i="56" s="1"/>
  <c r="D136" i="56"/>
  <c r="L135" i="56"/>
  <c r="I135" i="56"/>
  <c r="G135" i="56"/>
  <c r="O135" i="56" s="1"/>
  <c r="D135" i="56"/>
  <c r="L134" i="56"/>
  <c r="I134" i="56"/>
  <c r="G134" i="56"/>
  <c r="O134" i="56" s="1"/>
  <c r="D134" i="56"/>
  <c r="L133" i="56"/>
  <c r="I133" i="56"/>
  <c r="G133" i="56"/>
  <c r="O133" i="56" s="1"/>
  <c r="D133" i="56"/>
  <c r="L132" i="56"/>
  <c r="I132" i="56"/>
  <c r="G132" i="56"/>
  <c r="O132" i="56" s="1"/>
  <c r="D132" i="56"/>
  <c r="L131" i="56"/>
  <c r="I131" i="56"/>
  <c r="G131" i="56"/>
  <c r="O131" i="56" s="1"/>
  <c r="D131" i="56"/>
  <c r="G130" i="56"/>
  <c r="F130" i="56"/>
  <c r="E130" i="56"/>
  <c r="O129" i="56"/>
  <c r="N129" i="56"/>
  <c r="M129" i="56"/>
  <c r="I129" i="56"/>
  <c r="H129" i="56"/>
  <c r="E129" i="56"/>
  <c r="D129" i="56"/>
  <c r="I128" i="56"/>
  <c r="D128" i="56"/>
  <c r="D126" i="56"/>
  <c r="L126" i="56" s="1"/>
  <c r="L125" i="56"/>
  <c r="I125" i="56"/>
  <c r="G125" i="56"/>
  <c r="O125" i="56" s="1"/>
  <c r="D125" i="56"/>
  <c r="L124" i="56"/>
  <c r="I124" i="56"/>
  <c r="G124" i="56"/>
  <c r="O124" i="56" s="1"/>
  <c r="D124" i="56"/>
  <c r="L123" i="56"/>
  <c r="I123" i="56"/>
  <c r="G123" i="56"/>
  <c r="O123" i="56" s="1"/>
  <c r="D123" i="56"/>
  <c r="L122" i="56"/>
  <c r="I122" i="56"/>
  <c r="G122" i="56"/>
  <c r="O122" i="56" s="1"/>
  <c r="D122" i="56"/>
  <c r="L121" i="56"/>
  <c r="I121" i="56"/>
  <c r="G121" i="56"/>
  <c r="O121" i="56" s="1"/>
  <c r="D121" i="56"/>
  <c r="L120" i="56"/>
  <c r="I120" i="56"/>
  <c r="G120" i="56"/>
  <c r="D120" i="56"/>
  <c r="G119" i="56"/>
  <c r="F119" i="56"/>
  <c r="E119" i="56"/>
  <c r="O118" i="56"/>
  <c r="N118" i="56"/>
  <c r="M118" i="56"/>
  <c r="I118" i="56"/>
  <c r="H118" i="56"/>
  <c r="E118" i="56"/>
  <c r="D118" i="56"/>
  <c r="I117" i="56"/>
  <c r="D117" i="56"/>
  <c r="D115" i="56"/>
  <c r="L115" i="56" s="1"/>
  <c r="L114" i="56"/>
  <c r="I114" i="56"/>
  <c r="D114" i="56"/>
  <c r="L113" i="56"/>
  <c r="I113" i="56"/>
  <c r="D113" i="56"/>
  <c r="L112" i="56"/>
  <c r="I112" i="56"/>
  <c r="D112" i="56"/>
  <c r="L111" i="56"/>
  <c r="I111" i="56"/>
  <c r="D111" i="56"/>
  <c r="L110" i="56"/>
  <c r="I110" i="56"/>
  <c r="D110" i="56"/>
  <c r="L109" i="56"/>
  <c r="I109" i="56"/>
  <c r="D109" i="56"/>
  <c r="G108" i="56"/>
  <c r="F108" i="56"/>
  <c r="E108" i="56"/>
  <c r="O107" i="56"/>
  <c r="N107" i="56"/>
  <c r="M107" i="56"/>
  <c r="I107" i="56"/>
  <c r="H107" i="56"/>
  <c r="E107" i="56"/>
  <c r="D107" i="56"/>
  <c r="I106" i="56"/>
  <c r="D106" i="56"/>
  <c r="D104" i="56"/>
  <c r="L104" i="56" s="1"/>
  <c r="L103" i="56"/>
  <c r="I103" i="56"/>
  <c r="D103" i="56"/>
  <c r="L102" i="56"/>
  <c r="I102" i="56"/>
  <c r="D102" i="56"/>
  <c r="L101" i="56"/>
  <c r="I101" i="56"/>
  <c r="D101" i="56"/>
  <c r="L100" i="56"/>
  <c r="I100" i="56"/>
  <c r="D100" i="56"/>
  <c r="L99" i="56"/>
  <c r="I99" i="56"/>
  <c r="D99" i="56"/>
  <c r="L98" i="56"/>
  <c r="I98" i="56"/>
  <c r="D98" i="56"/>
  <c r="G97" i="56"/>
  <c r="F97" i="56"/>
  <c r="E97" i="56"/>
  <c r="O96" i="56"/>
  <c r="N96" i="56"/>
  <c r="M96" i="56"/>
  <c r="H96" i="56"/>
  <c r="E96" i="56"/>
  <c r="D96" i="56"/>
  <c r="I95" i="56"/>
  <c r="D95" i="56"/>
  <c r="L93" i="56"/>
  <c r="L92" i="56"/>
  <c r="I92" i="56"/>
  <c r="D92" i="56"/>
  <c r="L91" i="56"/>
  <c r="I91" i="56"/>
  <c r="D91" i="56"/>
  <c r="L90" i="56"/>
  <c r="I90" i="56"/>
  <c r="D90" i="56"/>
  <c r="L89" i="56"/>
  <c r="I89" i="56"/>
  <c r="D89" i="56"/>
  <c r="L88" i="56"/>
  <c r="I88" i="56"/>
  <c r="D88" i="56"/>
  <c r="L87" i="56"/>
  <c r="I87" i="56"/>
  <c r="D87" i="56"/>
  <c r="G86" i="56"/>
  <c r="F86" i="56"/>
  <c r="E86" i="56"/>
  <c r="O85" i="56"/>
  <c r="N85" i="56"/>
  <c r="M85" i="56"/>
  <c r="D84" i="56"/>
  <c r="F82" i="56"/>
  <c r="E82" i="56"/>
  <c r="D82" i="56"/>
  <c r="F81" i="56"/>
  <c r="E81" i="56"/>
  <c r="D81" i="56"/>
  <c r="F80" i="56"/>
  <c r="E80" i="56"/>
  <c r="D80" i="56"/>
  <c r="F79" i="56"/>
  <c r="E79" i="56"/>
  <c r="D79" i="56"/>
  <c r="F78" i="56"/>
  <c r="E78" i="56"/>
  <c r="D78" i="56"/>
  <c r="F77" i="56"/>
  <c r="E77" i="56"/>
  <c r="D77" i="56"/>
  <c r="E73" i="56"/>
  <c r="D73" i="56"/>
  <c r="E72" i="56"/>
  <c r="D72" i="56"/>
  <c r="E71" i="56"/>
  <c r="D71" i="56"/>
  <c r="D64" i="56"/>
  <c r="E63" i="56"/>
  <c r="E272" i="55" s="1"/>
  <c r="D63" i="56"/>
  <c r="E62" i="56"/>
  <c r="E271" i="55" s="1"/>
  <c r="D62" i="56"/>
  <c r="E61" i="56"/>
  <c r="E270" i="55" s="1"/>
  <c r="D61" i="56"/>
  <c r="E60" i="56"/>
  <c r="E269" i="55" s="1"/>
  <c r="D60" i="56"/>
  <c r="E59" i="56"/>
  <c r="E268" i="55" s="1"/>
  <c r="D59" i="56"/>
  <c r="E58" i="56"/>
  <c r="E267" i="55" s="1"/>
  <c r="D58" i="56"/>
  <c r="E57" i="56"/>
  <c r="E266" i="55" s="1"/>
  <c r="D57" i="56"/>
  <c r="E56" i="56"/>
  <c r="E265" i="55" s="1"/>
  <c r="D56" i="56"/>
  <c r="E55" i="56"/>
  <c r="E264" i="55" s="1"/>
  <c r="D55" i="56"/>
  <c r="E54" i="56"/>
  <c r="E263" i="55" s="1"/>
  <c r="D54" i="56"/>
  <c r="E53" i="56"/>
  <c r="E262" i="55" s="1"/>
  <c r="D53" i="56"/>
  <c r="E52" i="56"/>
  <c r="E261" i="55" s="1"/>
  <c r="D52" i="56"/>
  <c r="E51" i="56"/>
  <c r="E260" i="55" s="1"/>
  <c r="D51" i="56"/>
  <c r="E50" i="56"/>
  <c r="E259" i="55" s="1"/>
  <c r="D50" i="56"/>
  <c r="E49" i="56"/>
  <c r="E258" i="55" s="1"/>
  <c r="D49" i="56"/>
  <c r="E48" i="56"/>
  <c r="E257" i="55" s="1"/>
  <c r="D48" i="56"/>
  <c r="E47" i="56"/>
  <c r="E256" i="55" s="1"/>
  <c r="D47" i="56"/>
  <c r="E46" i="56"/>
  <c r="E255" i="55" s="1"/>
  <c r="D46" i="56"/>
  <c r="E45" i="56"/>
  <c r="E254" i="55" s="1"/>
  <c r="D45" i="56"/>
  <c r="E44" i="56"/>
  <c r="E253" i="55" s="1"/>
  <c r="D44" i="56"/>
  <c r="E43" i="56"/>
  <c r="E252" i="55" s="1"/>
  <c r="D43" i="56"/>
  <c r="E42" i="56"/>
  <c r="E251" i="55" s="1"/>
  <c r="D42" i="56"/>
  <c r="E41" i="56"/>
  <c r="E250" i="55" s="1"/>
  <c r="D41" i="56"/>
  <c r="E40" i="56"/>
  <c r="E249" i="55" s="1"/>
  <c r="D40" i="56"/>
  <c r="E39" i="56"/>
  <c r="E248" i="55" s="1"/>
  <c r="D39" i="56"/>
  <c r="E38" i="56"/>
  <c r="E247" i="55" s="1"/>
  <c r="D38" i="56"/>
  <c r="E37" i="56"/>
  <c r="E246" i="55" s="1"/>
  <c r="D37" i="56"/>
  <c r="E36" i="56"/>
  <c r="E245" i="55" s="1"/>
  <c r="D36" i="56"/>
  <c r="E35" i="56"/>
  <c r="E244" i="55" s="1"/>
  <c r="D35" i="56"/>
  <c r="E34" i="56"/>
  <c r="E243" i="55" s="1"/>
  <c r="D34" i="56"/>
  <c r="E33" i="56"/>
  <c r="E242" i="55" s="1"/>
  <c r="D33" i="56"/>
  <c r="E32" i="56"/>
  <c r="E241" i="55" s="1"/>
  <c r="D32" i="56"/>
  <c r="E31" i="56"/>
  <c r="E240" i="55" s="1"/>
  <c r="D31" i="56"/>
  <c r="E30" i="56"/>
  <c r="E239" i="55" s="1"/>
  <c r="D30" i="56"/>
  <c r="E29" i="56"/>
  <c r="E238" i="55" s="1"/>
  <c r="D29" i="56"/>
  <c r="E28" i="56"/>
  <c r="E237" i="55" s="1"/>
  <c r="D28" i="56"/>
  <c r="E27" i="56"/>
  <c r="E236" i="55" s="1"/>
  <c r="D27" i="56"/>
  <c r="E26" i="56"/>
  <c r="E235" i="55" s="1"/>
  <c r="D26" i="56"/>
  <c r="E25" i="56"/>
  <c r="E234" i="55" s="1"/>
  <c r="D25" i="56"/>
  <c r="E24" i="56"/>
  <c r="E233" i="55" s="1"/>
  <c r="D24" i="56"/>
  <c r="E23" i="56"/>
  <c r="E232" i="55" s="1"/>
  <c r="D23" i="56"/>
  <c r="E22" i="56"/>
  <c r="E231" i="55" s="1"/>
  <c r="D22" i="56"/>
  <c r="E21" i="56"/>
  <c r="E230" i="55" s="1"/>
  <c r="D21" i="56"/>
  <c r="E20" i="56"/>
  <c r="E229" i="55" s="1"/>
  <c r="D20" i="56"/>
  <c r="E19" i="56"/>
  <c r="E228" i="55" s="1"/>
  <c r="D19" i="56"/>
  <c r="E18" i="56"/>
  <c r="E227" i="55" s="1"/>
  <c r="D18" i="56"/>
  <c r="E17" i="56"/>
  <c r="E226" i="55" s="1"/>
  <c r="D17" i="56"/>
  <c r="E16" i="56"/>
  <c r="E225" i="55" s="1"/>
  <c r="D16" i="56"/>
  <c r="E15" i="56"/>
  <c r="E224" i="55" s="1"/>
  <c r="D15" i="56"/>
  <c r="D14" i="56"/>
  <c r="D11" i="56"/>
  <c r="H10" i="56"/>
  <c r="D10" i="56"/>
  <c r="H9" i="56"/>
  <c r="D9" i="56"/>
  <c r="A10" i="54"/>
  <c r="A10" i="53"/>
  <c r="A10" i="52"/>
  <c r="A10" i="51"/>
  <c r="A10" i="50"/>
  <c r="A10" i="49"/>
  <c r="A10" i="48"/>
  <c r="A10" i="47"/>
  <c r="A10" i="46"/>
  <c r="A10" i="45"/>
  <c r="A10" i="44"/>
  <c r="A10" i="43"/>
  <c r="A10" i="41"/>
  <c r="A10" i="42"/>
  <c r="A10" i="40"/>
  <c r="A10" i="39"/>
  <c r="A10" i="38"/>
  <c r="A10" i="37"/>
  <c r="A10" i="36"/>
  <c r="A10" i="35"/>
  <c r="A10" i="33"/>
  <c r="A10" i="32"/>
  <c r="A10" i="31"/>
  <c r="A10" i="30"/>
  <c r="A10" i="29"/>
  <c r="A10" i="28"/>
  <c r="A10" i="27"/>
  <c r="A10" i="26"/>
  <c r="A10" i="25"/>
  <c r="A10" i="24"/>
  <c r="A10" i="23"/>
  <c r="A10" i="22"/>
  <c r="A10" i="21"/>
  <c r="A10" i="20"/>
  <c r="A10" i="19"/>
  <c r="A10" i="18"/>
  <c r="A10" i="17"/>
  <c r="A10" i="16"/>
  <c r="A10" i="15"/>
  <c r="A10" i="14"/>
  <c r="A10" i="11"/>
  <c r="A10" i="10"/>
  <c r="A10" i="9"/>
  <c r="A10" i="8"/>
  <c r="A10" i="7"/>
  <c r="A10" i="6"/>
  <c r="A10" i="5"/>
  <c r="A10" i="4"/>
  <c r="A10" i="3"/>
  <c r="A10" i="2"/>
  <c r="I555" i="56" l="1"/>
  <c r="I599" i="56"/>
  <c r="F544" i="56"/>
  <c r="N537" i="56" s="1"/>
  <c r="N545" i="56" s="1"/>
  <c r="F434" i="56"/>
  <c r="N427" i="56" s="1"/>
  <c r="N435" i="56" s="1"/>
  <c r="F511" i="56"/>
  <c r="N504" i="56" s="1"/>
  <c r="N512" i="56" s="1"/>
  <c r="H587" i="56"/>
  <c r="H604" i="56"/>
  <c r="G621" i="56"/>
  <c r="O614" i="56" s="1"/>
  <c r="O622" i="56" s="1"/>
  <c r="H618" i="56"/>
  <c r="G577" i="56"/>
  <c r="O570" i="56" s="1"/>
  <c r="O578" i="56" s="1"/>
  <c r="H582" i="56"/>
  <c r="H594" i="56"/>
  <c r="I445" i="56"/>
  <c r="F533" i="56"/>
  <c r="N526" i="56" s="1"/>
  <c r="N534" i="56" s="1"/>
  <c r="G511" i="56"/>
  <c r="O504" i="56" s="1"/>
  <c r="O512" i="56" s="1"/>
  <c r="H506" i="56"/>
  <c r="H508" i="56"/>
  <c r="H355" i="56"/>
  <c r="I423" i="56"/>
  <c r="E489" i="56"/>
  <c r="M482" i="56" s="1"/>
  <c r="M490" i="56" s="1"/>
  <c r="H485" i="56"/>
  <c r="G500" i="56"/>
  <c r="O493" i="56" s="1"/>
  <c r="O501" i="56" s="1"/>
  <c r="H495" i="56"/>
  <c r="F522" i="56"/>
  <c r="N515" i="56" s="1"/>
  <c r="N523" i="56" s="1"/>
  <c r="H532" i="56"/>
  <c r="I566" i="56"/>
  <c r="H576" i="56"/>
  <c r="H584" i="56"/>
  <c r="H593" i="56"/>
  <c r="G368" i="56"/>
  <c r="O361" i="56" s="1"/>
  <c r="O369" i="56" s="1"/>
  <c r="I401" i="56"/>
  <c r="I478" i="56"/>
  <c r="F489" i="56"/>
  <c r="N482" i="56" s="1"/>
  <c r="N490" i="56" s="1"/>
  <c r="I500" i="56"/>
  <c r="I533" i="56"/>
  <c r="H560" i="56"/>
  <c r="I610" i="56"/>
  <c r="F621" i="56"/>
  <c r="N614" i="56" s="1"/>
  <c r="N622" i="56" s="1"/>
  <c r="H619" i="56"/>
  <c r="H466" i="56"/>
  <c r="H476" i="56"/>
  <c r="H510" i="56"/>
  <c r="G346" i="56"/>
  <c r="O339" i="56" s="1"/>
  <c r="O347" i="56" s="1"/>
  <c r="H341" i="56"/>
  <c r="H352" i="56"/>
  <c r="N627" i="56"/>
  <c r="O627" i="56"/>
  <c r="H629" i="56"/>
  <c r="N629" i="56"/>
  <c r="M631" i="56"/>
  <c r="I357" i="56"/>
  <c r="H385" i="56"/>
  <c r="H408" i="56"/>
  <c r="H411" i="56"/>
  <c r="H443" i="56"/>
  <c r="H461" i="56"/>
  <c r="I489" i="56"/>
  <c r="H488" i="56"/>
  <c r="F500" i="56"/>
  <c r="N493" i="56" s="1"/>
  <c r="N501" i="56" s="1"/>
  <c r="O494" i="56"/>
  <c r="O500" i="56" s="1"/>
  <c r="E511" i="56"/>
  <c r="M504" i="56" s="1"/>
  <c r="M512" i="56" s="1"/>
  <c r="H516" i="56"/>
  <c r="H518" i="56"/>
  <c r="H529" i="56"/>
  <c r="H530" i="56"/>
  <c r="I544" i="56"/>
  <c r="G555" i="56"/>
  <c r="O548" i="56" s="1"/>
  <c r="O556" i="56" s="1"/>
  <c r="H550" i="56"/>
  <c r="H552" i="56"/>
  <c r="G588" i="56"/>
  <c r="O581" i="56" s="1"/>
  <c r="O589" i="56" s="1"/>
  <c r="M582" i="56"/>
  <c r="H586" i="56"/>
  <c r="H595" i="56"/>
  <c r="H596" i="56"/>
  <c r="H605" i="56"/>
  <c r="H606" i="56"/>
  <c r="H608" i="56"/>
  <c r="H620" i="56"/>
  <c r="H440" i="56"/>
  <c r="H452" i="56"/>
  <c r="H455" i="56"/>
  <c r="G478" i="56"/>
  <c r="O471" i="56" s="1"/>
  <c r="O479" i="56" s="1"/>
  <c r="H473" i="56"/>
  <c r="H475" i="56"/>
  <c r="H487" i="56"/>
  <c r="H496" i="56"/>
  <c r="H499" i="56"/>
  <c r="N516" i="56"/>
  <c r="N522" i="56" s="1"/>
  <c r="H527" i="56"/>
  <c r="H528" i="56"/>
  <c r="H538" i="56"/>
  <c r="H564" i="56"/>
  <c r="H572" i="56"/>
  <c r="H573" i="56"/>
  <c r="N483" i="56"/>
  <c r="N489" i="56" s="1"/>
  <c r="G522" i="56"/>
  <c r="O515" i="56" s="1"/>
  <c r="O523" i="56" s="1"/>
  <c r="H520" i="56"/>
  <c r="H521" i="56"/>
  <c r="N527" i="56"/>
  <c r="N533" i="56" s="1"/>
  <c r="M528" i="56"/>
  <c r="M572" i="56"/>
  <c r="I588" i="56"/>
  <c r="F599" i="56"/>
  <c r="N592" i="56" s="1"/>
  <c r="N600" i="56" s="1"/>
  <c r="M594" i="56"/>
  <c r="F610" i="56"/>
  <c r="N603" i="56" s="1"/>
  <c r="N611" i="56" s="1"/>
  <c r="G610" i="56"/>
  <c r="O603" i="56" s="1"/>
  <c r="O611" i="56" s="1"/>
  <c r="H607" i="56"/>
  <c r="I621" i="56"/>
  <c r="H616" i="56"/>
  <c r="H617" i="56"/>
  <c r="M619" i="56"/>
  <c r="H627" i="56"/>
  <c r="H395" i="56"/>
  <c r="G489" i="56"/>
  <c r="O482" i="56" s="1"/>
  <c r="O490" i="56" s="1"/>
  <c r="H494" i="56"/>
  <c r="M495" i="56"/>
  <c r="I511" i="56"/>
  <c r="I522" i="56"/>
  <c r="H517" i="56"/>
  <c r="G533" i="56"/>
  <c r="O526" i="56" s="1"/>
  <c r="O534" i="56" s="1"/>
  <c r="O527" i="56"/>
  <c r="O533" i="56" s="1"/>
  <c r="H531" i="56"/>
  <c r="G544" i="56"/>
  <c r="O537" i="56" s="1"/>
  <c r="O545" i="56" s="1"/>
  <c r="H540" i="56"/>
  <c r="H543" i="56"/>
  <c r="F555" i="56"/>
  <c r="N548" i="56" s="1"/>
  <c r="N556" i="56" s="1"/>
  <c r="H565" i="56"/>
  <c r="H571" i="56"/>
  <c r="H574" i="56"/>
  <c r="M576" i="56"/>
  <c r="E588" i="56"/>
  <c r="M581" i="56" s="1"/>
  <c r="M589" i="56" s="1"/>
  <c r="M584" i="56"/>
  <c r="G599" i="56"/>
  <c r="O592" i="56" s="1"/>
  <c r="O600" i="56" s="1"/>
  <c r="O593" i="56"/>
  <c r="O599" i="56" s="1"/>
  <c r="H597" i="56"/>
  <c r="H598" i="56"/>
  <c r="H615" i="56"/>
  <c r="M617" i="56"/>
  <c r="H285" i="56"/>
  <c r="E302" i="56"/>
  <c r="M295" i="56" s="1"/>
  <c r="M303" i="56" s="1"/>
  <c r="H307" i="56"/>
  <c r="H318" i="56"/>
  <c r="H320" i="56"/>
  <c r="H343" i="56"/>
  <c r="F390" i="56"/>
  <c r="N383" i="56" s="1"/>
  <c r="N391" i="56" s="1"/>
  <c r="H406" i="56"/>
  <c r="H428" i="56"/>
  <c r="H430" i="56"/>
  <c r="H444" i="56"/>
  <c r="H450" i="56"/>
  <c r="H453" i="56"/>
  <c r="I467" i="56"/>
  <c r="H463" i="56"/>
  <c r="H474" i="56"/>
  <c r="F335" i="56"/>
  <c r="N328" i="56" s="1"/>
  <c r="N336" i="56" s="1"/>
  <c r="H353" i="56"/>
  <c r="I379" i="56"/>
  <c r="I390" i="56"/>
  <c r="G412" i="56"/>
  <c r="O405" i="56" s="1"/>
  <c r="O413" i="56" s="1"/>
  <c r="N411" i="56"/>
  <c r="M443" i="56"/>
  <c r="F467" i="56"/>
  <c r="N460" i="56" s="1"/>
  <c r="N468" i="56" s="1"/>
  <c r="G247" i="56"/>
  <c r="O240" i="56" s="1"/>
  <c r="H323" i="56"/>
  <c r="H331" i="56"/>
  <c r="F357" i="56"/>
  <c r="N350" i="56" s="1"/>
  <c r="N358" i="56" s="1"/>
  <c r="H356" i="56"/>
  <c r="H362" i="56"/>
  <c r="H373" i="56"/>
  <c r="H384" i="56"/>
  <c r="F401" i="56"/>
  <c r="N394" i="56" s="1"/>
  <c r="N402" i="56" s="1"/>
  <c r="H400" i="56"/>
  <c r="I412" i="56"/>
  <c r="H409" i="56"/>
  <c r="H417" i="56"/>
  <c r="H420" i="56"/>
  <c r="I456" i="56"/>
  <c r="H451" i="56"/>
  <c r="G467" i="56"/>
  <c r="O460" i="56" s="1"/>
  <c r="O468" i="56" s="1"/>
  <c r="H465" i="56"/>
  <c r="E478" i="56"/>
  <c r="M471" i="56" s="1"/>
  <c r="M479" i="56" s="1"/>
  <c r="G214" i="56"/>
  <c r="O207" i="56" s="1"/>
  <c r="O215" i="56" s="1"/>
  <c r="G236" i="56"/>
  <c r="O229" i="56" s="1"/>
  <c r="O237" i="56" s="1"/>
  <c r="H289" i="56"/>
  <c r="H297" i="56"/>
  <c r="I291" i="56"/>
  <c r="I170" i="56"/>
  <c r="E445" i="56"/>
  <c r="M438" i="56" s="1"/>
  <c r="M446" i="56" s="1"/>
  <c r="H439" i="56"/>
  <c r="E555" i="56"/>
  <c r="M548" i="56" s="1"/>
  <c r="M556" i="56" s="1"/>
  <c r="H549" i="56"/>
  <c r="M562" i="56"/>
  <c r="H562" i="56"/>
  <c r="O192" i="56"/>
  <c r="I192" i="56"/>
  <c r="G203" i="56"/>
  <c r="O196" i="56" s="1"/>
  <c r="O204" i="56" s="1"/>
  <c r="I236" i="56"/>
  <c r="I269" i="56"/>
  <c r="N268" i="56"/>
  <c r="I280" i="56"/>
  <c r="N289" i="56"/>
  <c r="G126" i="56"/>
  <c r="O119" i="56" s="1"/>
  <c r="O127" i="56" s="1"/>
  <c r="G181" i="56"/>
  <c r="O174" i="56" s="1"/>
  <c r="O182" i="56" s="1"/>
  <c r="I203" i="56"/>
  <c r="I258" i="56"/>
  <c r="F291" i="56"/>
  <c r="N284" i="56" s="1"/>
  <c r="N292" i="56" s="1"/>
  <c r="F302" i="56"/>
  <c r="N295" i="56" s="1"/>
  <c r="N303" i="56" s="1"/>
  <c r="O120" i="56"/>
  <c r="O126" i="56" s="1"/>
  <c r="O175" i="56"/>
  <c r="O181" i="56" s="1"/>
  <c r="I104" i="56"/>
  <c r="I126" i="56"/>
  <c r="O137" i="56"/>
  <c r="I148" i="56"/>
  <c r="I181" i="56"/>
  <c r="I214" i="56"/>
  <c r="G137" i="56"/>
  <c r="O130" i="56" s="1"/>
  <c r="O138" i="56" s="1"/>
  <c r="I115" i="56"/>
  <c r="I137" i="56"/>
  <c r="I159" i="56"/>
  <c r="G192" i="56"/>
  <c r="O185" i="56" s="1"/>
  <c r="O193" i="56" s="1"/>
  <c r="F203" i="56"/>
  <c r="N196" i="56" s="1"/>
  <c r="N204" i="56" s="1"/>
  <c r="I313" i="56"/>
  <c r="H308" i="56"/>
  <c r="H312" i="56"/>
  <c r="F324" i="56"/>
  <c r="N317" i="56" s="1"/>
  <c r="N325" i="56" s="1"/>
  <c r="H321" i="56"/>
  <c r="H329" i="56"/>
  <c r="H333" i="56"/>
  <c r="F346" i="56"/>
  <c r="N339" i="56" s="1"/>
  <c r="N347" i="56" s="1"/>
  <c r="H351" i="56"/>
  <c r="F368" i="56"/>
  <c r="N361" i="56" s="1"/>
  <c r="N369" i="56" s="1"/>
  <c r="H366" i="56"/>
  <c r="G379" i="56"/>
  <c r="O372" i="56" s="1"/>
  <c r="O380" i="56" s="1"/>
  <c r="H375" i="56"/>
  <c r="G390" i="56"/>
  <c r="O383" i="56" s="1"/>
  <c r="O391" i="56" s="1"/>
  <c r="G401" i="56"/>
  <c r="O394" i="56" s="1"/>
  <c r="O402" i="56" s="1"/>
  <c r="H399" i="56"/>
  <c r="O406" i="56"/>
  <c r="O412" i="56" s="1"/>
  <c r="H419" i="56"/>
  <c r="H442" i="56"/>
  <c r="N285" i="56"/>
  <c r="O335" i="56"/>
  <c r="O362" i="56"/>
  <c r="O368" i="56" s="1"/>
  <c r="I225" i="56"/>
  <c r="I247" i="56"/>
  <c r="G291" i="56"/>
  <c r="O284" i="56" s="1"/>
  <c r="O292" i="56" s="1"/>
  <c r="O285" i="56"/>
  <c r="O291" i="56" s="1"/>
  <c r="G302" i="56"/>
  <c r="O295" i="56" s="1"/>
  <c r="O303" i="56" s="1"/>
  <c r="F313" i="56"/>
  <c r="N306" i="56" s="1"/>
  <c r="N314" i="56" s="1"/>
  <c r="M307" i="56"/>
  <c r="H310" i="56"/>
  <c r="G324" i="56"/>
  <c r="O317" i="56" s="1"/>
  <c r="O325" i="56" s="1"/>
  <c r="H322" i="56"/>
  <c r="G335" i="56"/>
  <c r="O328" i="56" s="1"/>
  <c r="O336" i="56" s="1"/>
  <c r="I346" i="56"/>
  <c r="G357" i="56"/>
  <c r="O350" i="56" s="1"/>
  <c r="O358" i="56" s="1"/>
  <c r="N351" i="56"/>
  <c r="N357" i="56" s="1"/>
  <c r="M356" i="56"/>
  <c r="I368" i="56"/>
  <c r="H364" i="56"/>
  <c r="H365" i="56"/>
  <c r="H377" i="56"/>
  <c r="H378" i="56"/>
  <c r="E390" i="56"/>
  <c r="M383" i="56" s="1"/>
  <c r="M391" i="56" s="1"/>
  <c r="M385" i="56"/>
  <c r="H387" i="56"/>
  <c r="E401" i="56"/>
  <c r="M394" i="56" s="1"/>
  <c r="M402" i="56" s="1"/>
  <c r="H407" i="56"/>
  <c r="M409" i="56"/>
  <c r="F423" i="56"/>
  <c r="N416" i="56" s="1"/>
  <c r="N424" i="56" s="1"/>
  <c r="G434" i="56"/>
  <c r="O427" i="56" s="1"/>
  <c r="O435" i="56" s="1"/>
  <c r="H429" i="56"/>
  <c r="H431" i="56"/>
  <c r="F445" i="56"/>
  <c r="N438" i="56" s="1"/>
  <c r="N446" i="56" s="1"/>
  <c r="M439" i="56"/>
  <c r="F456" i="56"/>
  <c r="N449" i="56" s="1"/>
  <c r="N457" i="56" s="1"/>
  <c r="M451" i="56"/>
  <c r="H454" i="56"/>
  <c r="O230" i="56"/>
  <c r="O236" i="56" s="1"/>
  <c r="F269" i="56"/>
  <c r="N262" i="56" s="1"/>
  <c r="N270" i="56" s="1"/>
  <c r="N263" i="56"/>
  <c r="H290" i="56"/>
  <c r="I302" i="56"/>
  <c r="G313" i="56"/>
  <c r="O306" i="56" s="1"/>
  <c r="O314" i="56" s="1"/>
  <c r="I324" i="56"/>
  <c r="I335" i="56"/>
  <c r="H334" i="56"/>
  <c r="E346" i="56"/>
  <c r="M339" i="56" s="1"/>
  <c r="M347" i="56" s="1"/>
  <c r="H354" i="56"/>
  <c r="H363" i="56"/>
  <c r="H367" i="56"/>
  <c r="F379" i="56"/>
  <c r="N372" i="56" s="1"/>
  <c r="N380" i="56" s="1"/>
  <c r="O373" i="56"/>
  <c r="O379" i="56" s="1"/>
  <c r="O384" i="56"/>
  <c r="O390" i="56" s="1"/>
  <c r="N395" i="56"/>
  <c r="N401" i="56" s="1"/>
  <c r="H398" i="56"/>
  <c r="F412" i="56"/>
  <c r="N405" i="56" s="1"/>
  <c r="N413" i="56" s="1"/>
  <c r="H410" i="56"/>
  <c r="G423" i="56"/>
  <c r="O416" i="56" s="1"/>
  <c r="O424" i="56" s="1"/>
  <c r="H421" i="56"/>
  <c r="H422" i="56"/>
  <c r="I434" i="56"/>
  <c r="H432" i="56"/>
  <c r="G445" i="56"/>
  <c r="O438" i="56" s="1"/>
  <c r="O446" i="56" s="1"/>
  <c r="G456" i="56"/>
  <c r="O449" i="56" s="1"/>
  <c r="O457" i="56" s="1"/>
  <c r="O450" i="56"/>
  <c r="O456" i="56" s="1"/>
  <c r="O566" i="56"/>
  <c r="I93" i="56"/>
  <c r="H287" i="56"/>
  <c r="H288" i="56"/>
  <c r="N197" i="56"/>
  <c r="N203" i="56" s="1"/>
  <c r="O208" i="56"/>
  <c r="O214" i="56" s="1"/>
  <c r="O197" i="56"/>
  <c r="O203" i="56" s="1"/>
  <c r="O241" i="56"/>
  <c r="O247" i="56" s="1"/>
  <c r="E291" i="56"/>
  <c r="M284" i="56" s="1"/>
  <c r="M292" i="56" s="1"/>
  <c r="M285" i="56"/>
  <c r="M291" i="56" s="1"/>
  <c r="H286" i="56"/>
  <c r="O302" i="56"/>
  <c r="H296" i="56"/>
  <c r="N296" i="56"/>
  <c r="N302" i="56" s="1"/>
  <c r="H298" i="56"/>
  <c r="H300" i="56"/>
  <c r="H301" i="56"/>
  <c r="O307" i="56"/>
  <c r="O313" i="56" s="1"/>
  <c r="M308" i="56"/>
  <c r="M310" i="56"/>
  <c r="H319" i="56"/>
  <c r="N319" i="56"/>
  <c r="N324" i="56" s="1"/>
  <c r="M329" i="56"/>
  <c r="M331" i="56"/>
  <c r="M333" i="56"/>
  <c r="E335" i="56"/>
  <c r="M328" i="56" s="1"/>
  <c r="M336" i="56" s="1"/>
  <c r="H340" i="56"/>
  <c r="N340" i="56"/>
  <c r="N346" i="56" s="1"/>
  <c r="H342" i="56"/>
  <c r="H344" i="56"/>
  <c r="H345" i="56"/>
  <c r="O351" i="56"/>
  <c r="M352" i="56"/>
  <c r="O353" i="56"/>
  <c r="M354" i="56"/>
  <c r="N363" i="56"/>
  <c r="N368" i="56" s="1"/>
  <c r="M373" i="56"/>
  <c r="M375" i="56"/>
  <c r="M377" i="56"/>
  <c r="E379" i="56"/>
  <c r="M372" i="56" s="1"/>
  <c r="M380" i="56" s="1"/>
  <c r="N384" i="56"/>
  <c r="N390" i="56" s="1"/>
  <c r="H386" i="56"/>
  <c r="H388" i="56"/>
  <c r="H389" i="56"/>
  <c r="M395" i="56"/>
  <c r="H396" i="56"/>
  <c r="O423" i="56"/>
  <c r="M318" i="56"/>
  <c r="M320" i="56"/>
  <c r="E324" i="56"/>
  <c r="M317" i="56" s="1"/>
  <c r="M325" i="56" s="1"/>
  <c r="N329" i="56"/>
  <c r="N335" i="56" s="1"/>
  <c r="O340" i="56"/>
  <c r="O346" i="56" s="1"/>
  <c r="M341" i="56"/>
  <c r="M362" i="56"/>
  <c r="M364" i="56"/>
  <c r="E368" i="56"/>
  <c r="M361" i="56" s="1"/>
  <c r="M369" i="56" s="1"/>
  <c r="N373" i="56"/>
  <c r="N379" i="56" s="1"/>
  <c r="M396" i="56"/>
  <c r="N445" i="56"/>
  <c r="H299" i="56"/>
  <c r="E313" i="56"/>
  <c r="M306" i="56" s="1"/>
  <c r="M314" i="56" s="1"/>
  <c r="E357" i="56"/>
  <c r="M350" i="56" s="1"/>
  <c r="M358" i="56" s="1"/>
  <c r="O395" i="56"/>
  <c r="O401" i="56" s="1"/>
  <c r="N478" i="56"/>
  <c r="M296" i="56"/>
  <c r="M302" i="56" s="1"/>
  <c r="N307" i="56"/>
  <c r="N313" i="56" s="1"/>
  <c r="H309" i="56"/>
  <c r="H311" i="56"/>
  <c r="O318" i="56"/>
  <c r="O324" i="56" s="1"/>
  <c r="H330" i="56"/>
  <c r="H332" i="56"/>
  <c r="M340" i="56"/>
  <c r="H374" i="56"/>
  <c r="H376" i="56"/>
  <c r="M384" i="56"/>
  <c r="H397" i="56"/>
  <c r="O467" i="56"/>
  <c r="H418" i="56"/>
  <c r="M428" i="56"/>
  <c r="M430" i="56"/>
  <c r="M432" i="56"/>
  <c r="E434" i="56"/>
  <c r="M427" i="56" s="1"/>
  <c r="M435" i="56" s="1"/>
  <c r="H441" i="56"/>
  <c r="H462" i="56"/>
  <c r="H464" i="56"/>
  <c r="M472" i="56"/>
  <c r="M474" i="56"/>
  <c r="M476" i="56"/>
  <c r="F478" i="56"/>
  <c r="N471" i="56" s="1"/>
  <c r="N479" i="56" s="1"/>
  <c r="M398" i="56"/>
  <c r="N407" i="56"/>
  <c r="M417" i="56"/>
  <c r="M419" i="56"/>
  <c r="M421" i="56"/>
  <c r="M422" i="56"/>
  <c r="E423" i="56"/>
  <c r="M416" i="56" s="1"/>
  <c r="M424" i="56" s="1"/>
  <c r="N428" i="56"/>
  <c r="N434" i="56" s="1"/>
  <c r="H433" i="56"/>
  <c r="O439" i="56"/>
  <c r="O445" i="56" s="1"/>
  <c r="M440" i="56"/>
  <c r="M442" i="56"/>
  <c r="N451" i="56"/>
  <c r="N456" i="56" s="1"/>
  <c r="M461" i="56"/>
  <c r="M463" i="56"/>
  <c r="M465" i="56"/>
  <c r="M466" i="56"/>
  <c r="E467" i="56"/>
  <c r="M460" i="56" s="1"/>
  <c r="M468" i="56" s="1"/>
  <c r="H472" i="56"/>
  <c r="H477" i="56"/>
  <c r="M483" i="56"/>
  <c r="H484" i="56"/>
  <c r="M485" i="56"/>
  <c r="H486" i="56"/>
  <c r="M406" i="56"/>
  <c r="M408" i="56"/>
  <c r="E412" i="56"/>
  <c r="M405" i="56" s="1"/>
  <c r="M413" i="56" s="1"/>
  <c r="N417" i="56"/>
  <c r="N423" i="56" s="1"/>
  <c r="O428" i="56"/>
  <c r="O434" i="56" s="1"/>
  <c r="M429" i="56"/>
  <c r="M450" i="56"/>
  <c r="M452" i="56"/>
  <c r="E456" i="56"/>
  <c r="M449" i="56" s="1"/>
  <c r="M457" i="56" s="1"/>
  <c r="N461" i="56"/>
  <c r="N467" i="56" s="1"/>
  <c r="O472" i="56"/>
  <c r="O478" i="56" s="1"/>
  <c r="M473" i="56"/>
  <c r="H483" i="56"/>
  <c r="M484" i="56"/>
  <c r="O544" i="56"/>
  <c r="O483" i="56"/>
  <c r="O489" i="56" s="1"/>
  <c r="M494" i="56"/>
  <c r="M496" i="56"/>
  <c r="E500" i="56"/>
  <c r="M493" i="56" s="1"/>
  <c r="M501" i="56" s="1"/>
  <c r="H505" i="56"/>
  <c r="N505" i="56"/>
  <c r="N511" i="56" s="1"/>
  <c r="H507" i="56"/>
  <c r="H509" i="56"/>
  <c r="O516" i="56"/>
  <c r="O522" i="56" s="1"/>
  <c r="M517" i="56"/>
  <c r="M538" i="56"/>
  <c r="M540" i="56"/>
  <c r="E544" i="56"/>
  <c r="M537" i="56" s="1"/>
  <c r="M545" i="56" s="1"/>
  <c r="N549" i="56"/>
  <c r="N555" i="56" s="1"/>
  <c r="H551" i="56"/>
  <c r="H553" i="56"/>
  <c r="H554" i="56"/>
  <c r="F566" i="56"/>
  <c r="N559" i="56" s="1"/>
  <c r="N567" i="56" s="1"/>
  <c r="O571" i="56"/>
  <c r="O577" i="56" s="1"/>
  <c r="I640" i="56"/>
  <c r="M487" i="56"/>
  <c r="N494" i="56"/>
  <c r="N500" i="56" s="1"/>
  <c r="H498" i="56"/>
  <c r="O505" i="56"/>
  <c r="O511" i="56" s="1"/>
  <c r="M506" i="56"/>
  <c r="M508" i="56"/>
  <c r="H519" i="56"/>
  <c r="M527" i="56"/>
  <c r="M529" i="56"/>
  <c r="M531" i="56"/>
  <c r="E533" i="56"/>
  <c r="M526" i="56" s="1"/>
  <c r="M534" i="56" s="1"/>
  <c r="N538" i="56"/>
  <c r="N544" i="56" s="1"/>
  <c r="H542" i="56"/>
  <c r="O549" i="56"/>
  <c r="O555" i="56" s="1"/>
  <c r="M550" i="56"/>
  <c r="M552" i="56"/>
  <c r="E566" i="56"/>
  <c r="M559" i="56" s="1"/>
  <c r="M567" i="56" s="1"/>
  <c r="M560" i="56"/>
  <c r="H561" i="56"/>
  <c r="N562" i="56"/>
  <c r="N565" i="56"/>
  <c r="G566" i="56"/>
  <c r="O559" i="56" s="1"/>
  <c r="O567" i="56" s="1"/>
  <c r="I577" i="56"/>
  <c r="M573" i="56"/>
  <c r="I638" i="56"/>
  <c r="I639" i="56"/>
  <c r="M516" i="56"/>
  <c r="E522" i="56"/>
  <c r="M515" i="56" s="1"/>
  <c r="M523" i="56" s="1"/>
  <c r="E577" i="56"/>
  <c r="M570" i="56" s="1"/>
  <c r="M578" i="56" s="1"/>
  <c r="M574" i="56"/>
  <c r="H575" i="56"/>
  <c r="N588" i="56"/>
  <c r="I637" i="56"/>
  <c r="I642" i="56"/>
  <c r="H497" i="56"/>
  <c r="M505" i="56"/>
  <c r="H539" i="56"/>
  <c r="H541" i="56"/>
  <c r="M549" i="56"/>
  <c r="H563" i="56"/>
  <c r="F577" i="56"/>
  <c r="N570" i="56" s="1"/>
  <c r="N578" i="56" s="1"/>
  <c r="N571" i="56"/>
  <c r="N577" i="56" s="1"/>
  <c r="M571" i="56"/>
  <c r="I641" i="56"/>
  <c r="F588" i="56"/>
  <c r="N581" i="56" s="1"/>
  <c r="N589" i="56" s="1"/>
  <c r="M620" i="56"/>
  <c r="E621" i="56"/>
  <c r="M614" i="56" s="1"/>
  <c r="M622" i="56" s="1"/>
  <c r="H626" i="56"/>
  <c r="N626" i="56"/>
  <c r="H628" i="56"/>
  <c r="N628" i="56"/>
  <c r="H630" i="56"/>
  <c r="N630" i="56"/>
  <c r="H631" i="56"/>
  <c r="N631" i="56"/>
  <c r="F632" i="56"/>
  <c r="O582" i="56"/>
  <c r="O588" i="56" s="1"/>
  <c r="M583" i="56"/>
  <c r="N594" i="56"/>
  <c r="N599" i="56" s="1"/>
  <c r="M604" i="56"/>
  <c r="O605" i="56"/>
  <c r="O610" i="56" s="1"/>
  <c r="M606" i="56"/>
  <c r="M608" i="56"/>
  <c r="E610" i="56"/>
  <c r="M603" i="56" s="1"/>
  <c r="M611" i="56" s="1"/>
  <c r="N615" i="56"/>
  <c r="N621" i="56" s="1"/>
  <c r="O626" i="56"/>
  <c r="M627" i="56"/>
  <c r="O628" i="56"/>
  <c r="M629" i="56"/>
  <c r="O630" i="56"/>
  <c r="O631" i="56"/>
  <c r="G632" i="56"/>
  <c r="H583" i="56"/>
  <c r="H585" i="56"/>
  <c r="M593" i="56"/>
  <c r="M595" i="56"/>
  <c r="M597" i="56"/>
  <c r="M598" i="56"/>
  <c r="E599" i="56"/>
  <c r="M592" i="56" s="1"/>
  <c r="M600" i="56" s="1"/>
  <c r="N604" i="56"/>
  <c r="N610" i="56" s="1"/>
  <c r="H609" i="56"/>
  <c r="O615" i="56"/>
  <c r="O621" i="56" s="1"/>
  <c r="M616" i="56"/>
  <c r="M618" i="56"/>
  <c r="M628" i="56"/>
  <c r="O629" i="56"/>
  <c r="M630" i="56"/>
  <c r="E632" i="56"/>
  <c r="I632" i="56"/>
  <c r="H12" i="55"/>
  <c r="F12" i="55"/>
  <c r="H8" i="55"/>
  <c r="F8" i="55"/>
  <c r="N412" i="56" l="1"/>
  <c r="O248" i="56"/>
  <c r="M346" i="56"/>
  <c r="H599" i="56"/>
  <c r="M566" i="56"/>
  <c r="N291" i="56"/>
  <c r="J282" i="56" s="1"/>
  <c r="H621" i="56"/>
  <c r="M588" i="56"/>
  <c r="J579" i="56" s="1"/>
  <c r="H456" i="56"/>
  <c r="H533" i="56"/>
  <c r="H522" i="56"/>
  <c r="M625" i="56"/>
  <c r="M633" i="56" s="1"/>
  <c r="O625" i="56"/>
  <c r="O633" i="56" s="1"/>
  <c r="N625" i="56"/>
  <c r="N633" i="56" s="1"/>
  <c r="H368" i="56"/>
  <c r="M390" i="56"/>
  <c r="J381" i="56" s="1"/>
  <c r="N269" i="56"/>
  <c r="H489" i="56"/>
  <c r="M621" i="56"/>
  <c r="J612" i="56" s="1"/>
  <c r="M577" i="56"/>
  <c r="J568" i="56" s="1"/>
  <c r="N566" i="56"/>
  <c r="M555" i="56"/>
  <c r="J546" i="56" s="1"/>
  <c r="M533" i="56"/>
  <c r="J524" i="56" s="1"/>
  <c r="M522" i="56"/>
  <c r="J513" i="56" s="1"/>
  <c r="M511" i="56"/>
  <c r="J502" i="56" s="1"/>
  <c r="M500" i="56"/>
  <c r="J491" i="56" s="1"/>
  <c r="H478" i="56"/>
  <c r="M445" i="56"/>
  <c r="J436" i="56" s="1"/>
  <c r="H445" i="56"/>
  <c r="H434" i="56"/>
  <c r="M412" i="56"/>
  <c r="H379" i="56"/>
  <c r="J337" i="56"/>
  <c r="H324" i="56"/>
  <c r="J293" i="56"/>
  <c r="H291" i="56"/>
  <c r="H588" i="56"/>
  <c r="H544" i="56"/>
  <c r="M632" i="56"/>
  <c r="H577" i="56"/>
  <c r="H412" i="56"/>
  <c r="M313" i="56"/>
  <c r="J304" i="56" s="1"/>
  <c r="H610" i="56"/>
  <c r="H500" i="56"/>
  <c r="H566" i="56"/>
  <c r="H467" i="56"/>
  <c r="H423" i="56"/>
  <c r="H313" i="56"/>
  <c r="H357" i="56"/>
  <c r="H335" i="56"/>
  <c r="M357" i="56"/>
  <c r="H555" i="56"/>
  <c r="M423" i="56"/>
  <c r="J414" i="56" s="1"/>
  <c r="M324" i="56"/>
  <c r="J315" i="56" s="1"/>
  <c r="H346" i="56"/>
  <c r="M335" i="56"/>
  <c r="J326" i="56" s="1"/>
  <c r="O632" i="56"/>
  <c r="I643" i="56"/>
  <c r="H511" i="56"/>
  <c r="M467" i="56"/>
  <c r="J458" i="56" s="1"/>
  <c r="M478" i="56"/>
  <c r="J469" i="56" s="1"/>
  <c r="M434" i="56"/>
  <c r="J425" i="56" s="1"/>
  <c r="M401" i="56"/>
  <c r="J392" i="56" s="1"/>
  <c r="N632" i="56"/>
  <c r="M456" i="56"/>
  <c r="J447" i="56" s="1"/>
  <c r="M489" i="56"/>
  <c r="J480" i="56" s="1"/>
  <c r="H401" i="56"/>
  <c r="M368" i="56"/>
  <c r="J359" i="56" s="1"/>
  <c r="H390" i="56"/>
  <c r="M379" i="56"/>
  <c r="J370" i="56" s="1"/>
  <c r="H302" i="56"/>
  <c r="M599" i="56"/>
  <c r="J590" i="56" s="1"/>
  <c r="M610" i="56"/>
  <c r="J601" i="56" s="1"/>
  <c r="H632" i="56"/>
  <c r="M544" i="56"/>
  <c r="J535" i="56" s="1"/>
  <c r="O357" i="56"/>
  <c r="C10" i="55"/>
  <c r="H11" i="55"/>
  <c r="F11" i="55"/>
  <c r="H9" i="55"/>
  <c r="F9" i="55"/>
  <c r="J557" i="56" l="1"/>
  <c r="H57" i="56" s="1"/>
  <c r="F266" i="55" s="1"/>
  <c r="J403" i="56"/>
  <c r="H43" i="56" s="1"/>
  <c r="F252" i="55" s="1"/>
  <c r="J623" i="56"/>
  <c r="H63" i="56" s="1"/>
  <c r="F272" i="55" s="1"/>
  <c r="J348" i="56"/>
  <c r="H38" i="56" s="1"/>
  <c r="F247" i="55" s="1"/>
  <c r="H55" i="56"/>
  <c r="F264" i="55" s="1"/>
  <c r="H61" i="56"/>
  <c r="H60" i="56"/>
  <c r="F269" i="55" s="1"/>
  <c r="H40" i="56"/>
  <c r="F249" i="55" s="1"/>
  <c r="H39" i="56"/>
  <c r="F248" i="55" s="1"/>
  <c r="H50" i="56"/>
  <c r="F259" i="55" s="1"/>
  <c r="H47" i="56"/>
  <c r="F256" i="55" s="1"/>
  <c r="H42" i="56"/>
  <c r="F251" i="55" s="1"/>
  <c r="H45" i="56"/>
  <c r="F254" i="55" s="1"/>
  <c r="H49" i="56"/>
  <c r="F258" i="55" s="1"/>
  <c r="H48" i="56"/>
  <c r="H36" i="56"/>
  <c r="H35" i="56"/>
  <c r="M35" i="56" s="1"/>
  <c r="H44" i="56"/>
  <c r="H34" i="56"/>
  <c r="F243" i="55" s="1"/>
  <c r="H32" i="56"/>
  <c r="F241" i="55" s="1"/>
  <c r="H33" i="56"/>
  <c r="F242" i="55" s="1"/>
  <c r="H37" i="56"/>
  <c r="F246" i="55" s="1"/>
  <c r="H46" i="56"/>
  <c r="F255" i="55" s="1"/>
  <c r="H51" i="56"/>
  <c r="H52" i="56"/>
  <c r="F261" i="55" s="1"/>
  <c r="H53" i="56"/>
  <c r="F262" i="55" s="1"/>
  <c r="H54" i="56"/>
  <c r="F263" i="55" s="1"/>
  <c r="H56" i="56"/>
  <c r="F265" i="55" s="1"/>
  <c r="H58" i="56"/>
  <c r="F267" i="55" s="1"/>
  <c r="H62" i="56"/>
  <c r="F271" i="55" s="1"/>
  <c r="H41" i="56"/>
  <c r="F250" i="55" s="1"/>
  <c r="H59" i="56"/>
  <c r="F268" i="55" s="1"/>
  <c r="H7" i="55"/>
  <c r="F7" i="55"/>
  <c r="L50" i="56" l="1"/>
  <c r="L60" i="56"/>
  <c r="L55" i="56"/>
  <c r="M42" i="56"/>
  <c r="N55" i="56"/>
  <c r="N47" i="56"/>
  <c r="N51" i="56"/>
  <c r="F260" i="55"/>
  <c r="M44" i="56"/>
  <c r="F253" i="55"/>
  <c r="L35" i="56"/>
  <c r="F244" i="55"/>
  <c r="L48" i="56"/>
  <c r="F257" i="55"/>
  <c r="L61" i="56"/>
  <c r="F270" i="55"/>
  <c r="M36" i="56"/>
  <c r="F245" i="55"/>
  <c r="L63" i="56"/>
  <c r="N63" i="56"/>
  <c r="L45" i="56"/>
  <c r="N45" i="56"/>
  <c r="M40" i="56"/>
  <c r="M45" i="56"/>
  <c r="L40" i="56"/>
  <c r="N40" i="56"/>
  <c r="M55" i="56"/>
  <c r="N62" i="56"/>
  <c r="N58" i="56"/>
  <c r="M57" i="56"/>
  <c r="N56" i="56"/>
  <c r="L54" i="56"/>
  <c r="L53" i="56"/>
  <c r="M52" i="56"/>
  <c r="M51" i="56"/>
  <c r="L46" i="56"/>
  <c r="M37" i="56"/>
  <c r="L33" i="56"/>
  <c r="M32" i="56"/>
  <c r="L34" i="56"/>
  <c r="L43" i="56"/>
  <c r="N44" i="56"/>
  <c r="N35" i="56"/>
  <c r="L36" i="56"/>
  <c r="N48" i="56"/>
  <c r="N49" i="56"/>
  <c r="N42" i="56"/>
  <c r="M63" i="56"/>
  <c r="M47" i="56"/>
  <c r="N50" i="56"/>
  <c r="N39" i="56"/>
  <c r="N60" i="56"/>
  <c r="N61" i="56"/>
  <c r="M60" i="56"/>
  <c r="M50" i="56"/>
  <c r="M48" i="56"/>
  <c r="L47" i="56"/>
  <c r="L51" i="56"/>
  <c r="L44" i="56"/>
  <c r="L42" i="56"/>
  <c r="M61" i="56"/>
  <c r="N36" i="56"/>
  <c r="M43" i="56"/>
  <c r="M34" i="56"/>
  <c r="N57" i="56"/>
  <c r="N52" i="56"/>
  <c r="L58" i="56"/>
  <c r="N43" i="56"/>
  <c r="L49" i="56"/>
  <c r="M54" i="56"/>
  <c r="N32" i="56"/>
  <c r="L57" i="56"/>
  <c r="L62" i="56"/>
  <c r="N54" i="56"/>
  <c r="L37" i="56"/>
  <c r="N37" i="56"/>
  <c r="L52" i="56"/>
  <c r="M58" i="56"/>
  <c r="M49" i="56"/>
  <c r="L39" i="56"/>
  <c r="M46" i="56"/>
  <c r="M39" i="56"/>
  <c r="N46" i="56"/>
  <c r="M56" i="56"/>
  <c r="M33" i="56"/>
  <c r="M53" i="56"/>
  <c r="M38" i="56"/>
  <c r="L38" i="56"/>
  <c r="N38" i="56"/>
  <c r="M62" i="56"/>
  <c r="N41" i="56"/>
  <c r="M41" i="56"/>
  <c r="L41" i="56"/>
  <c r="N53" i="56"/>
  <c r="L32" i="56"/>
  <c r="N33" i="56"/>
  <c r="L56" i="56"/>
  <c r="M59" i="56"/>
  <c r="L59" i="56"/>
  <c r="N59" i="56"/>
  <c r="N34" i="56"/>
  <c r="H6" i="55"/>
  <c r="F6" i="55"/>
  <c r="H5" i="55" l="1"/>
  <c r="F5" i="55"/>
  <c r="G203" i="55" l="1"/>
  <c r="G202" i="55"/>
  <c r="G201" i="55"/>
  <c r="G200" i="55"/>
  <c r="G199" i="55"/>
  <c r="G198" i="55"/>
  <c r="G197" i="55"/>
  <c r="G196" i="55"/>
  <c r="G195" i="55"/>
  <c r="G194" i="55"/>
  <c r="G193" i="55"/>
  <c r="G192" i="55"/>
  <c r="G191" i="55"/>
  <c r="G190" i="55"/>
  <c r="G189" i="55"/>
  <c r="G188" i="55"/>
  <c r="G187" i="55"/>
  <c r="G186" i="55"/>
  <c r="G185" i="55"/>
  <c r="G184" i="55"/>
  <c r="G183" i="55"/>
  <c r="G182" i="55"/>
  <c r="G181" i="55"/>
  <c r="G180" i="55"/>
  <c r="G179" i="55"/>
  <c r="G178" i="55"/>
  <c r="G177" i="55"/>
  <c r="G176" i="55"/>
  <c r="G175" i="55"/>
  <c r="G174" i="55"/>
  <c r="G173" i="55"/>
  <c r="G172" i="55"/>
  <c r="G171" i="55"/>
  <c r="G170" i="55"/>
  <c r="G169" i="55"/>
  <c r="G168" i="55"/>
  <c r="G167" i="55"/>
  <c r="G166" i="55"/>
  <c r="G165" i="55"/>
  <c r="G164" i="55"/>
  <c r="G163" i="55"/>
  <c r="G162" i="55"/>
  <c r="G161" i="55"/>
  <c r="G160" i="55"/>
  <c r="G159" i="55"/>
  <c r="G158" i="55"/>
  <c r="G157" i="55"/>
  <c r="G156" i="55"/>
  <c r="G155" i="55"/>
  <c r="G154" i="55"/>
  <c r="I14" i="56" l="1"/>
  <c r="I15" i="56"/>
  <c r="I16" i="56"/>
  <c r="I17" i="56"/>
  <c r="I18" i="56"/>
  <c r="I19" i="56"/>
  <c r="I20" i="56"/>
  <c r="I21" i="56"/>
  <c r="I22" i="56"/>
  <c r="I23" i="56"/>
  <c r="I24" i="56"/>
  <c r="I25" i="56"/>
  <c r="I26" i="56"/>
  <c r="I27" i="56"/>
  <c r="I28" i="56"/>
  <c r="I29" i="56"/>
  <c r="I30" i="56"/>
  <c r="I31" i="56"/>
  <c r="I32" i="56"/>
  <c r="I33" i="56"/>
  <c r="I34" i="56"/>
  <c r="I35" i="56"/>
  <c r="I36" i="56"/>
  <c r="I37" i="56"/>
  <c r="I38" i="56"/>
  <c r="I39" i="56"/>
  <c r="I40" i="56"/>
  <c r="I41" i="56"/>
  <c r="I42" i="56"/>
  <c r="I43" i="56"/>
  <c r="I44" i="56"/>
  <c r="I45" i="56"/>
  <c r="I46" i="56"/>
  <c r="I47" i="56"/>
  <c r="I48" i="56"/>
  <c r="I49" i="56"/>
  <c r="I50" i="56"/>
  <c r="I51" i="56"/>
  <c r="I52" i="56"/>
  <c r="I53" i="56"/>
  <c r="I54" i="56"/>
  <c r="I55" i="56"/>
  <c r="I56" i="56"/>
  <c r="I57" i="56"/>
  <c r="I58" i="56"/>
  <c r="I59" i="56"/>
  <c r="I60" i="56"/>
  <c r="I61" i="56"/>
  <c r="I62" i="56"/>
  <c r="I63" i="56"/>
  <c r="AA37" i="2"/>
  <c r="AB37" i="2" s="1"/>
  <c r="AA38" i="2"/>
  <c r="AB38" i="2" s="1"/>
  <c r="AA39" i="2"/>
  <c r="AB39" i="2" s="1"/>
  <c r="AA40" i="2"/>
  <c r="AB40" i="2" s="1"/>
  <c r="AA41" i="2"/>
  <c r="AB41" i="2" s="1"/>
  <c r="AA42" i="2"/>
  <c r="AB42" i="2" s="1"/>
  <c r="AA43" i="2"/>
  <c r="AB43" i="2" s="1"/>
  <c r="AA44" i="2"/>
  <c r="AB44" i="2" s="1"/>
  <c r="AA45" i="2"/>
  <c r="AB45" i="2" s="1"/>
  <c r="AA46" i="2"/>
  <c r="AB46" i="2" s="1"/>
  <c r="AA47" i="2"/>
  <c r="AB47" i="2" s="1"/>
  <c r="AA48" i="2"/>
  <c r="AB48" i="2" s="1"/>
  <c r="AA49" i="2"/>
  <c r="AB49" i="2" s="1"/>
  <c r="AA50" i="2"/>
  <c r="AB50" i="2" s="1"/>
  <c r="AA51" i="2"/>
  <c r="AB51" i="2" s="1"/>
  <c r="AA52" i="2"/>
  <c r="AB52" i="2" s="1"/>
  <c r="AA53" i="2"/>
  <c r="AB53" i="2" s="1"/>
  <c r="AA54" i="2"/>
  <c r="AB54" i="2" s="1"/>
  <c r="AA55" i="2"/>
  <c r="AB55" i="2" s="1"/>
  <c r="AA56" i="2"/>
  <c r="AB56" i="2" s="1"/>
  <c r="AA57" i="2"/>
  <c r="AB57" i="2" s="1"/>
  <c r="AA58" i="2"/>
  <c r="AB58" i="2" s="1"/>
  <c r="AA59" i="2"/>
  <c r="AB59" i="2" s="1"/>
  <c r="AA60" i="2"/>
  <c r="AB60" i="2" s="1"/>
  <c r="AA61" i="2"/>
  <c r="AB61" i="2" s="1"/>
  <c r="AA62" i="2"/>
  <c r="AB62" i="2" s="1"/>
  <c r="AA63" i="2"/>
  <c r="AB63" i="2" s="1"/>
  <c r="AA64" i="2"/>
  <c r="AB64" i="2" s="1"/>
  <c r="AA65" i="2"/>
  <c r="AB65" i="2" s="1"/>
  <c r="AA66" i="2"/>
  <c r="AB66" i="2" s="1"/>
  <c r="AA67" i="2"/>
  <c r="AB67" i="2" s="1"/>
  <c r="AA68" i="2"/>
  <c r="AB68" i="2" s="1"/>
  <c r="AA69" i="2"/>
  <c r="AB69" i="2" s="1"/>
  <c r="AA70" i="2"/>
  <c r="AB70" i="2" s="1"/>
  <c r="AA71" i="2"/>
  <c r="AB71" i="2" s="1"/>
  <c r="AA72" i="2"/>
  <c r="AB72" i="2" s="1"/>
  <c r="AA73" i="2"/>
  <c r="AB73" i="2" s="1"/>
  <c r="AA74" i="2"/>
  <c r="AB74" i="2" s="1"/>
  <c r="AA75" i="2"/>
  <c r="AB75" i="2" s="1"/>
  <c r="AA76" i="2"/>
  <c r="AB76" i="2" s="1"/>
  <c r="AA77" i="2"/>
  <c r="AB77" i="2" s="1"/>
  <c r="AA78" i="2"/>
  <c r="AB78" i="2" s="1"/>
  <c r="AA79" i="2"/>
  <c r="AB79" i="2" s="1"/>
  <c r="AA80" i="2"/>
  <c r="AB80" i="2" s="1"/>
  <c r="AA81" i="2"/>
  <c r="AB81" i="2" s="1"/>
  <c r="AA82" i="2"/>
  <c r="AB82" i="2" s="1"/>
  <c r="AA83" i="2"/>
  <c r="AB83" i="2" s="1"/>
  <c r="AA84" i="2"/>
  <c r="AB84" i="2" s="1"/>
  <c r="AA85" i="2"/>
  <c r="AB85" i="2" s="1"/>
  <c r="AA86" i="2"/>
  <c r="AB86" i="2" s="1"/>
  <c r="I64" i="56" l="1"/>
  <c r="AA1012" i="23"/>
  <c r="AB1012" i="23" s="1"/>
  <c r="AA1011" i="23"/>
  <c r="AB1011" i="23" s="1"/>
  <c r="AA1010" i="23"/>
  <c r="AB1010" i="23" s="1"/>
  <c r="AA1009" i="23"/>
  <c r="AB1009" i="23" s="1"/>
  <c r="AA1008" i="23"/>
  <c r="AB1008" i="23" s="1"/>
  <c r="AA1007" i="23"/>
  <c r="AB1007" i="23" s="1"/>
  <c r="AA1006" i="23"/>
  <c r="AB1006" i="23" s="1"/>
  <c r="AA1005" i="23"/>
  <c r="AB1005" i="23" s="1"/>
  <c r="AA1004" i="23"/>
  <c r="AB1004" i="23" s="1"/>
  <c r="AA1003" i="23"/>
  <c r="AB1003" i="23" s="1"/>
  <c r="AA1002" i="23"/>
  <c r="AB1002" i="23" s="1"/>
  <c r="AA1001" i="23"/>
  <c r="AB1001" i="23" s="1"/>
  <c r="AA1000" i="23"/>
  <c r="AB1000" i="23" s="1"/>
  <c r="AA999" i="23"/>
  <c r="AB999" i="23" s="1"/>
  <c r="AA998" i="23"/>
  <c r="AB998" i="23" s="1"/>
  <c r="AA997" i="23"/>
  <c r="AB997" i="23" s="1"/>
  <c r="AA996" i="23"/>
  <c r="AB996" i="23" s="1"/>
  <c r="AA995" i="23"/>
  <c r="AB995" i="23" s="1"/>
  <c r="AA994" i="23"/>
  <c r="AB994" i="23" s="1"/>
  <c r="AA993" i="23"/>
  <c r="AB993" i="23" s="1"/>
  <c r="AA992" i="23"/>
  <c r="AB992" i="23" s="1"/>
  <c r="AA991" i="23"/>
  <c r="AB991" i="23" s="1"/>
  <c r="AA990" i="23"/>
  <c r="AB990" i="23" s="1"/>
  <c r="AA989" i="23"/>
  <c r="AB989" i="23" s="1"/>
  <c r="AA988" i="23"/>
  <c r="AB988" i="23" s="1"/>
  <c r="AA987" i="23"/>
  <c r="AB987" i="23" s="1"/>
  <c r="AA986" i="23"/>
  <c r="AB986" i="23" s="1"/>
  <c r="AA985" i="23"/>
  <c r="AB985" i="23" s="1"/>
  <c r="AA984" i="23"/>
  <c r="AB984" i="23" s="1"/>
  <c r="AA983" i="23"/>
  <c r="AB983" i="23" s="1"/>
  <c r="AA982" i="23"/>
  <c r="AB982" i="23" s="1"/>
  <c r="AA981" i="23"/>
  <c r="AB981" i="23" s="1"/>
  <c r="AA980" i="23"/>
  <c r="AB980" i="23" s="1"/>
  <c r="AA979" i="23"/>
  <c r="AB979" i="23" s="1"/>
  <c r="AA978" i="23"/>
  <c r="AB978" i="23" s="1"/>
  <c r="AA977" i="23"/>
  <c r="AB977" i="23" s="1"/>
  <c r="AA976" i="23"/>
  <c r="AB976" i="23" s="1"/>
  <c r="AA975" i="23"/>
  <c r="AB975" i="23" s="1"/>
  <c r="AA974" i="23"/>
  <c r="AB974" i="23" s="1"/>
  <c r="AA973" i="23"/>
  <c r="AB973" i="23" s="1"/>
  <c r="AA972" i="23"/>
  <c r="AB972" i="23" s="1"/>
  <c r="AA971" i="23"/>
  <c r="AB971" i="23" s="1"/>
  <c r="AA970" i="23"/>
  <c r="AB970" i="23" s="1"/>
  <c r="AA969" i="23"/>
  <c r="AB969" i="23" s="1"/>
  <c r="AA968" i="23"/>
  <c r="AB968" i="23" s="1"/>
  <c r="AA967" i="23"/>
  <c r="AB967" i="23" s="1"/>
  <c r="AA966" i="23"/>
  <c r="AB966" i="23" s="1"/>
  <c r="AA965" i="23"/>
  <c r="AB965" i="23" s="1"/>
  <c r="AA964" i="23"/>
  <c r="AB964" i="23" s="1"/>
  <c r="AA963" i="23"/>
  <c r="AB963" i="23" s="1"/>
  <c r="AA962" i="23"/>
  <c r="AB962" i="23" s="1"/>
  <c r="AA961" i="23"/>
  <c r="AB961" i="23" s="1"/>
  <c r="AA960" i="23"/>
  <c r="AB960" i="23" s="1"/>
  <c r="AA959" i="23"/>
  <c r="AB959" i="23" s="1"/>
  <c r="AA958" i="23"/>
  <c r="AB958" i="23" s="1"/>
  <c r="AA957" i="23"/>
  <c r="AB957" i="23" s="1"/>
  <c r="AA956" i="23"/>
  <c r="AB956" i="23" s="1"/>
  <c r="AA955" i="23"/>
  <c r="AB955" i="23" s="1"/>
  <c r="AA954" i="23"/>
  <c r="AB954" i="23" s="1"/>
  <c r="AA953" i="23"/>
  <c r="AB953" i="23" s="1"/>
  <c r="AA952" i="23"/>
  <c r="AB952" i="23" s="1"/>
  <c r="AA951" i="23"/>
  <c r="AB951" i="23" s="1"/>
  <c r="AA950" i="23"/>
  <c r="AB950" i="23" s="1"/>
  <c r="AA949" i="23"/>
  <c r="AB949" i="23" s="1"/>
  <c r="AA948" i="23"/>
  <c r="AB948" i="23" s="1"/>
  <c r="AA947" i="23"/>
  <c r="AB947" i="23" s="1"/>
  <c r="AA946" i="23"/>
  <c r="AB946" i="23" s="1"/>
  <c r="AA945" i="23"/>
  <c r="AB945" i="23" s="1"/>
  <c r="AA944" i="23"/>
  <c r="AB944" i="23" s="1"/>
  <c r="AA943" i="23"/>
  <c r="AB943" i="23" s="1"/>
  <c r="AA942" i="23"/>
  <c r="AB942" i="23" s="1"/>
  <c r="AA941" i="23"/>
  <c r="AB941" i="23" s="1"/>
  <c r="AA940" i="23"/>
  <c r="AB940" i="23" s="1"/>
  <c r="AA939" i="23"/>
  <c r="AB939" i="23" s="1"/>
  <c r="AA938" i="23"/>
  <c r="AB938" i="23" s="1"/>
  <c r="AA937" i="23"/>
  <c r="AB937" i="23" s="1"/>
  <c r="AA936" i="23"/>
  <c r="AB936" i="23" s="1"/>
  <c r="AA935" i="23"/>
  <c r="AB935" i="23" s="1"/>
  <c r="AA934" i="23"/>
  <c r="AB934" i="23" s="1"/>
  <c r="AA933" i="23"/>
  <c r="AB933" i="23" s="1"/>
  <c r="AA932" i="23"/>
  <c r="AB932" i="23" s="1"/>
  <c r="AA931" i="23"/>
  <c r="AB931" i="23" s="1"/>
  <c r="AA930" i="23"/>
  <c r="AB930" i="23" s="1"/>
  <c r="AA929" i="23"/>
  <c r="AB929" i="23" s="1"/>
  <c r="AA928" i="23"/>
  <c r="AB928" i="23" s="1"/>
  <c r="AA927" i="23"/>
  <c r="AB927" i="23" s="1"/>
  <c r="AA926" i="23"/>
  <c r="AB926" i="23" s="1"/>
  <c r="AA925" i="23"/>
  <c r="AB925" i="23" s="1"/>
  <c r="AA924" i="23"/>
  <c r="AB924" i="23" s="1"/>
  <c r="AA923" i="23"/>
  <c r="AB923" i="23" s="1"/>
  <c r="AA922" i="23"/>
  <c r="AB922" i="23" s="1"/>
  <c r="AA921" i="23"/>
  <c r="AB921" i="23" s="1"/>
  <c r="AA920" i="23"/>
  <c r="AB920" i="23" s="1"/>
  <c r="AA919" i="23"/>
  <c r="AB919" i="23" s="1"/>
  <c r="AA918" i="23"/>
  <c r="AB918" i="23" s="1"/>
  <c r="AA917" i="23"/>
  <c r="AB917" i="23" s="1"/>
  <c r="AA916" i="23"/>
  <c r="AB916" i="23" s="1"/>
  <c r="AA915" i="23"/>
  <c r="AB915" i="23" s="1"/>
  <c r="AA914" i="23"/>
  <c r="AB914" i="23" s="1"/>
  <c r="AA913" i="23"/>
  <c r="AB913" i="23" s="1"/>
  <c r="AA912" i="23"/>
  <c r="AB912" i="23" s="1"/>
  <c r="AA911" i="23"/>
  <c r="AB911" i="23" s="1"/>
  <c r="AA910" i="23"/>
  <c r="AB910" i="23" s="1"/>
  <c r="AA909" i="23"/>
  <c r="AB909" i="23" s="1"/>
  <c r="AA908" i="23"/>
  <c r="AB908" i="23" s="1"/>
  <c r="AA907" i="23"/>
  <c r="AB907" i="23" s="1"/>
  <c r="AA906" i="23"/>
  <c r="AB906" i="23" s="1"/>
  <c r="AA905" i="23"/>
  <c r="AB905" i="23" s="1"/>
  <c r="AA904" i="23"/>
  <c r="AB904" i="23" s="1"/>
  <c r="AA903" i="23"/>
  <c r="AB903" i="23" s="1"/>
  <c r="AA902" i="23"/>
  <c r="AB902" i="23" s="1"/>
  <c r="AA901" i="23"/>
  <c r="AB901" i="23" s="1"/>
  <c r="AA900" i="23"/>
  <c r="AB900" i="23" s="1"/>
  <c r="AA899" i="23"/>
  <c r="AB899" i="23" s="1"/>
  <c r="AA898" i="23"/>
  <c r="AB898" i="23" s="1"/>
  <c r="AA897" i="23"/>
  <c r="AB897" i="23" s="1"/>
  <c r="AA896" i="23"/>
  <c r="AB896" i="23" s="1"/>
  <c r="AA895" i="23"/>
  <c r="AB895" i="23" s="1"/>
  <c r="AA894" i="23"/>
  <c r="AB894" i="23" s="1"/>
  <c r="AA893" i="23"/>
  <c r="AB893" i="23" s="1"/>
  <c r="AA892" i="23"/>
  <c r="AB892" i="23" s="1"/>
  <c r="AA891" i="23"/>
  <c r="AB891" i="23" s="1"/>
  <c r="AA890" i="23"/>
  <c r="AB890" i="23" s="1"/>
  <c r="AA889" i="23"/>
  <c r="AB889" i="23" s="1"/>
  <c r="AA888" i="23"/>
  <c r="AB888" i="23" s="1"/>
  <c r="AA887" i="23"/>
  <c r="AB887" i="23" s="1"/>
  <c r="AA886" i="23"/>
  <c r="AB886" i="23" s="1"/>
  <c r="AA885" i="23"/>
  <c r="AB885" i="23" s="1"/>
  <c r="AA884" i="23"/>
  <c r="AB884" i="23" s="1"/>
  <c r="AA883" i="23"/>
  <c r="AB883" i="23" s="1"/>
  <c r="AA882" i="23"/>
  <c r="AB882" i="23" s="1"/>
  <c r="AA881" i="23"/>
  <c r="AB881" i="23" s="1"/>
  <c r="AA880" i="23"/>
  <c r="AB880" i="23" s="1"/>
  <c r="AA879" i="23"/>
  <c r="AB879" i="23" s="1"/>
  <c r="AA878" i="23"/>
  <c r="AB878" i="23" s="1"/>
  <c r="AA877" i="23"/>
  <c r="AB877" i="23" s="1"/>
  <c r="AA876" i="23"/>
  <c r="AB876" i="23" s="1"/>
  <c r="AA875" i="23"/>
  <c r="AB875" i="23" s="1"/>
  <c r="AA874" i="23"/>
  <c r="AB874" i="23" s="1"/>
  <c r="AA873" i="23"/>
  <c r="AB873" i="23" s="1"/>
  <c r="AA872" i="23"/>
  <c r="AB872" i="23" s="1"/>
  <c r="AA871" i="23"/>
  <c r="AB871" i="23" s="1"/>
  <c r="AA870" i="23"/>
  <c r="AB870" i="23" s="1"/>
  <c r="AA869" i="23"/>
  <c r="AB869" i="23" s="1"/>
  <c r="AA868" i="23"/>
  <c r="AB868" i="23" s="1"/>
  <c r="AA867" i="23"/>
  <c r="AB867" i="23" s="1"/>
  <c r="AA866" i="23"/>
  <c r="AB866" i="23" s="1"/>
  <c r="AA865" i="23"/>
  <c r="AB865" i="23" s="1"/>
  <c r="AA864" i="23"/>
  <c r="AB864" i="23" s="1"/>
  <c r="AA863" i="23"/>
  <c r="AB863" i="23" s="1"/>
  <c r="AA862" i="23"/>
  <c r="AB862" i="23" s="1"/>
  <c r="AA861" i="23"/>
  <c r="AB861" i="23" s="1"/>
  <c r="AA860" i="23"/>
  <c r="AB860" i="23" s="1"/>
  <c r="AA859" i="23"/>
  <c r="AB859" i="23" s="1"/>
  <c r="AA858" i="23"/>
  <c r="AB858" i="23" s="1"/>
  <c r="AA857" i="23"/>
  <c r="AB857" i="23" s="1"/>
  <c r="AA856" i="23"/>
  <c r="AB856" i="23" s="1"/>
  <c r="AA855" i="23"/>
  <c r="AB855" i="23" s="1"/>
  <c r="AA854" i="23"/>
  <c r="AB854" i="23" s="1"/>
  <c r="AA853" i="23"/>
  <c r="AB853" i="23" s="1"/>
  <c r="AA852" i="23"/>
  <c r="AB852" i="23" s="1"/>
  <c r="AA851" i="23"/>
  <c r="AB851" i="23" s="1"/>
  <c r="AA850" i="23"/>
  <c r="AB850" i="23" s="1"/>
  <c r="AA849" i="23"/>
  <c r="AB849" i="23" s="1"/>
  <c r="AA848" i="23"/>
  <c r="AB848" i="23" s="1"/>
  <c r="AA847" i="23"/>
  <c r="AB847" i="23" s="1"/>
  <c r="AA846" i="23"/>
  <c r="AB846" i="23" s="1"/>
  <c r="AA845" i="23"/>
  <c r="AB845" i="23" s="1"/>
  <c r="AA844" i="23"/>
  <c r="AB844" i="23" s="1"/>
  <c r="AA843" i="23"/>
  <c r="AB843" i="23" s="1"/>
  <c r="AA842" i="23"/>
  <c r="AB842" i="23" s="1"/>
  <c r="AA841" i="23"/>
  <c r="AB841" i="23" s="1"/>
  <c r="AA840" i="23"/>
  <c r="AB840" i="23" s="1"/>
  <c r="AA839" i="23"/>
  <c r="AB839" i="23" s="1"/>
  <c r="AA838" i="23"/>
  <c r="AB838" i="23" s="1"/>
  <c r="AA837" i="23"/>
  <c r="AB837" i="23" s="1"/>
  <c r="AA836" i="23"/>
  <c r="AB836" i="23" s="1"/>
  <c r="AA835" i="23"/>
  <c r="AB835" i="23" s="1"/>
  <c r="AA834" i="23"/>
  <c r="AB834" i="23" s="1"/>
  <c r="AA833" i="23"/>
  <c r="AB833" i="23" s="1"/>
  <c r="AA832" i="23"/>
  <c r="AB832" i="23" s="1"/>
  <c r="AA831" i="23"/>
  <c r="AB831" i="23" s="1"/>
  <c r="AA830" i="23"/>
  <c r="AB830" i="23" s="1"/>
  <c r="AA829" i="23"/>
  <c r="AB829" i="23" s="1"/>
  <c r="AA828" i="23"/>
  <c r="AB828" i="23" s="1"/>
  <c r="AA827" i="23"/>
  <c r="AB827" i="23" s="1"/>
  <c r="AA826" i="23"/>
  <c r="AB826" i="23" s="1"/>
  <c r="AA825" i="23"/>
  <c r="AB825" i="23" s="1"/>
  <c r="AA824" i="23"/>
  <c r="AB824" i="23" s="1"/>
  <c r="AA823" i="23"/>
  <c r="AB823" i="23" s="1"/>
  <c r="AA822" i="23"/>
  <c r="AB822" i="23" s="1"/>
  <c r="AA821" i="23"/>
  <c r="AB821" i="23" s="1"/>
  <c r="AA820" i="23"/>
  <c r="AB820" i="23" s="1"/>
  <c r="AA819" i="23"/>
  <c r="AB819" i="23" s="1"/>
  <c r="AA818" i="23"/>
  <c r="AB818" i="23" s="1"/>
  <c r="AA817" i="23"/>
  <c r="AB817" i="23" s="1"/>
  <c r="AA816" i="23"/>
  <c r="AB816" i="23" s="1"/>
  <c r="AA815" i="23"/>
  <c r="AB815" i="23" s="1"/>
  <c r="AA814" i="23"/>
  <c r="AB814" i="23" s="1"/>
  <c r="AA813" i="23"/>
  <c r="AB813" i="23" s="1"/>
  <c r="AA812" i="23"/>
  <c r="AB812" i="23" s="1"/>
  <c r="AA811" i="23"/>
  <c r="AB811" i="23" s="1"/>
  <c r="AA810" i="23"/>
  <c r="AB810" i="23" s="1"/>
  <c r="AA809" i="23"/>
  <c r="AB809" i="23" s="1"/>
  <c r="AA808" i="23"/>
  <c r="AB808" i="23" s="1"/>
  <c r="AA807" i="23"/>
  <c r="AB807" i="23" s="1"/>
  <c r="AA806" i="23"/>
  <c r="AB806" i="23" s="1"/>
  <c r="AA805" i="23"/>
  <c r="AB805" i="23" s="1"/>
  <c r="AA804" i="23"/>
  <c r="AB804" i="23" s="1"/>
  <c r="AA803" i="23"/>
  <c r="AB803" i="23" s="1"/>
  <c r="AA802" i="23"/>
  <c r="AB802" i="23" s="1"/>
  <c r="AA801" i="23"/>
  <c r="AB801" i="23" s="1"/>
  <c r="AA800" i="23"/>
  <c r="AB800" i="23" s="1"/>
  <c r="AA799" i="23"/>
  <c r="AB799" i="23" s="1"/>
  <c r="AA798" i="23"/>
  <c r="AB798" i="23" s="1"/>
  <c r="AA797" i="23"/>
  <c r="AB797" i="23" s="1"/>
  <c r="AA796" i="23"/>
  <c r="AB796" i="23" s="1"/>
  <c r="AA795" i="23"/>
  <c r="AB795" i="23" s="1"/>
  <c r="AA794" i="23"/>
  <c r="AB794" i="23" s="1"/>
  <c r="AA793" i="23"/>
  <c r="AB793" i="23" s="1"/>
  <c r="AA792" i="23"/>
  <c r="AB792" i="23" s="1"/>
  <c r="AA791" i="23"/>
  <c r="AB791" i="23" s="1"/>
  <c r="AA790" i="23"/>
  <c r="AB790" i="23" s="1"/>
  <c r="AA789" i="23"/>
  <c r="AB789" i="23" s="1"/>
  <c r="AA788" i="23"/>
  <c r="AB788" i="23" s="1"/>
  <c r="AA787" i="23"/>
  <c r="AB787" i="23" s="1"/>
  <c r="AA786" i="23"/>
  <c r="AB786" i="23" s="1"/>
  <c r="AA785" i="23"/>
  <c r="AB785" i="23" s="1"/>
  <c r="AA784" i="23"/>
  <c r="AB784" i="23" s="1"/>
  <c r="AA783" i="23"/>
  <c r="AB783" i="23" s="1"/>
  <c r="AA782" i="23"/>
  <c r="AB782" i="23" s="1"/>
  <c r="AA781" i="23"/>
  <c r="AB781" i="23" s="1"/>
  <c r="AA780" i="23"/>
  <c r="AB780" i="23" s="1"/>
  <c r="AA779" i="23"/>
  <c r="AB779" i="23" s="1"/>
  <c r="AA778" i="23"/>
  <c r="AB778" i="23" s="1"/>
  <c r="AA777" i="23"/>
  <c r="AB777" i="23" s="1"/>
  <c r="AA776" i="23"/>
  <c r="AB776" i="23" s="1"/>
  <c r="AA775" i="23"/>
  <c r="AB775" i="23" s="1"/>
  <c r="AA774" i="23"/>
  <c r="AB774" i="23" s="1"/>
  <c r="AA773" i="23"/>
  <c r="AB773" i="23" s="1"/>
  <c r="AA772" i="23"/>
  <c r="AB772" i="23" s="1"/>
  <c r="AA771" i="23"/>
  <c r="AB771" i="23" s="1"/>
  <c r="AA770" i="23"/>
  <c r="AB770" i="23" s="1"/>
  <c r="AA769" i="23"/>
  <c r="AB769" i="23" s="1"/>
  <c r="AA768" i="23"/>
  <c r="AB768" i="23" s="1"/>
  <c r="AA767" i="23"/>
  <c r="AB767" i="23" s="1"/>
  <c r="AA766" i="23"/>
  <c r="AB766" i="23" s="1"/>
  <c r="AA765" i="23"/>
  <c r="AB765" i="23" s="1"/>
  <c r="AA764" i="23"/>
  <c r="AB764" i="23" s="1"/>
  <c r="AA763" i="23"/>
  <c r="AB763" i="23" s="1"/>
  <c r="AA762" i="23"/>
  <c r="AB762" i="23" s="1"/>
  <c r="AA761" i="23"/>
  <c r="AB761" i="23" s="1"/>
  <c r="AA760" i="23"/>
  <c r="AB760" i="23" s="1"/>
  <c r="AA759" i="23"/>
  <c r="AB759" i="23" s="1"/>
  <c r="AA758" i="23"/>
  <c r="AB758" i="23" s="1"/>
  <c r="AA757" i="23"/>
  <c r="AB757" i="23" s="1"/>
  <c r="AA756" i="23"/>
  <c r="AB756" i="23" s="1"/>
  <c r="AA755" i="23"/>
  <c r="AB755" i="23" s="1"/>
  <c r="AA754" i="23"/>
  <c r="AB754" i="23" s="1"/>
  <c r="AA753" i="23"/>
  <c r="AB753" i="23" s="1"/>
  <c r="AA752" i="23"/>
  <c r="AB752" i="23" s="1"/>
  <c r="AA751" i="23"/>
  <c r="AB751" i="23" s="1"/>
  <c r="AA750" i="23"/>
  <c r="AB750" i="23" s="1"/>
  <c r="AA749" i="23"/>
  <c r="AB749" i="23" s="1"/>
  <c r="AA748" i="23"/>
  <c r="AB748" i="23" s="1"/>
  <c r="AA747" i="23"/>
  <c r="AB747" i="23" s="1"/>
  <c r="AA746" i="23"/>
  <c r="AB746" i="23" s="1"/>
  <c r="AA745" i="23"/>
  <c r="AB745" i="23" s="1"/>
  <c r="AA744" i="23"/>
  <c r="AB744" i="23" s="1"/>
  <c r="AA743" i="23"/>
  <c r="AB743" i="23" s="1"/>
  <c r="AA742" i="23"/>
  <c r="AB742" i="23" s="1"/>
  <c r="AA741" i="23"/>
  <c r="AB741" i="23" s="1"/>
  <c r="AA740" i="23"/>
  <c r="AB740" i="23" s="1"/>
  <c r="AA739" i="23"/>
  <c r="AB739" i="23" s="1"/>
  <c r="AA738" i="23"/>
  <c r="AB738" i="23" s="1"/>
  <c r="AA737" i="23"/>
  <c r="AB737" i="23" s="1"/>
  <c r="AA736" i="23"/>
  <c r="AB736" i="23" s="1"/>
  <c r="AA735" i="23"/>
  <c r="AB735" i="23" s="1"/>
  <c r="AA734" i="23"/>
  <c r="AB734" i="23" s="1"/>
  <c r="AA733" i="23"/>
  <c r="AB733" i="23" s="1"/>
  <c r="AA732" i="23"/>
  <c r="AB732" i="23" s="1"/>
  <c r="AA731" i="23"/>
  <c r="AB731" i="23" s="1"/>
  <c r="AA730" i="23"/>
  <c r="AB730" i="23" s="1"/>
  <c r="AA729" i="23"/>
  <c r="AB729" i="23" s="1"/>
  <c r="AA728" i="23"/>
  <c r="AB728" i="23" s="1"/>
  <c r="AA727" i="23"/>
  <c r="AB727" i="23" s="1"/>
  <c r="AA726" i="23"/>
  <c r="AB726" i="23" s="1"/>
  <c r="AA725" i="23"/>
  <c r="AB725" i="23" s="1"/>
  <c r="AA724" i="23"/>
  <c r="AB724" i="23" s="1"/>
  <c r="AA723" i="23"/>
  <c r="AB723" i="23" s="1"/>
  <c r="AA722" i="23"/>
  <c r="AB722" i="23" s="1"/>
  <c r="AA721" i="23"/>
  <c r="AB721" i="23" s="1"/>
  <c r="AA720" i="23"/>
  <c r="AB720" i="23" s="1"/>
  <c r="AA719" i="23"/>
  <c r="AB719" i="23" s="1"/>
  <c r="AA718" i="23"/>
  <c r="AB718" i="23" s="1"/>
  <c r="AA717" i="23"/>
  <c r="AB717" i="23" s="1"/>
  <c r="AA716" i="23"/>
  <c r="AB716" i="23" s="1"/>
  <c r="AA715" i="23"/>
  <c r="AB715" i="23" s="1"/>
  <c r="AA714" i="23"/>
  <c r="AB714" i="23" s="1"/>
  <c r="AA713" i="23"/>
  <c r="AB713" i="23" s="1"/>
  <c r="AA712" i="23"/>
  <c r="AB712" i="23" s="1"/>
  <c r="AA711" i="23"/>
  <c r="AB711" i="23" s="1"/>
  <c r="AA710" i="23"/>
  <c r="AB710" i="23" s="1"/>
  <c r="AA709" i="23"/>
  <c r="AB709" i="23" s="1"/>
  <c r="AA708" i="23"/>
  <c r="AB708" i="23" s="1"/>
  <c r="AA707" i="23"/>
  <c r="AB707" i="23" s="1"/>
  <c r="AA706" i="23"/>
  <c r="AB706" i="23" s="1"/>
  <c r="AA705" i="23"/>
  <c r="AB705" i="23" s="1"/>
  <c r="AA704" i="23"/>
  <c r="AB704" i="23" s="1"/>
  <c r="AA703" i="23"/>
  <c r="AB703" i="23" s="1"/>
  <c r="AA702" i="23"/>
  <c r="AB702" i="23" s="1"/>
  <c r="AA701" i="23"/>
  <c r="AB701" i="23" s="1"/>
  <c r="AA700" i="23"/>
  <c r="AB700" i="23" s="1"/>
  <c r="AA699" i="23"/>
  <c r="AB699" i="23" s="1"/>
  <c r="AA698" i="23"/>
  <c r="AB698" i="23" s="1"/>
  <c r="AA697" i="23"/>
  <c r="AB697" i="23" s="1"/>
  <c r="AA696" i="23"/>
  <c r="AB696" i="23" s="1"/>
  <c r="AA695" i="23"/>
  <c r="AB695" i="23" s="1"/>
  <c r="AA694" i="23"/>
  <c r="AB694" i="23" s="1"/>
  <c r="AA693" i="23"/>
  <c r="AB693" i="23" s="1"/>
  <c r="AA692" i="23"/>
  <c r="AB692" i="23" s="1"/>
  <c r="AA691" i="23"/>
  <c r="AB691" i="23" s="1"/>
  <c r="AA690" i="23"/>
  <c r="AB690" i="23" s="1"/>
  <c r="AA689" i="23"/>
  <c r="AB689" i="23" s="1"/>
  <c r="AA688" i="23"/>
  <c r="AB688" i="23" s="1"/>
  <c r="AA687" i="23"/>
  <c r="AB687" i="23" s="1"/>
  <c r="AA686" i="23"/>
  <c r="AB686" i="23" s="1"/>
  <c r="AA685" i="23"/>
  <c r="AB685" i="23" s="1"/>
  <c r="AA684" i="23"/>
  <c r="AB684" i="23" s="1"/>
  <c r="AA683" i="23"/>
  <c r="AB683" i="23" s="1"/>
  <c r="AA682" i="23"/>
  <c r="AB682" i="23" s="1"/>
  <c r="AA681" i="23"/>
  <c r="AB681" i="23" s="1"/>
  <c r="AA680" i="23"/>
  <c r="AB680" i="23" s="1"/>
  <c r="AA679" i="23"/>
  <c r="AB679" i="23" s="1"/>
  <c r="AA678" i="23"/>
  <c r="AB678" i="23" s="1"/>
  <c r="AA677" i="23"/>
  <c r="AB677" i="23" s="1"/>
  <c r="AA676" i="23"/>
  <c r="AB676" i="23" s="1"/>
  <c r="AA675" i="23"/>
  <c r="AB675" i="23" s="1"/>
  <c r="AA674" i="23"/>
  <c r="AB674" i="23" s="1"/>
  <c r="AA673" i="23"/>
  <c r="AB673" i="23" s="1"/>
  <c r="AA672" i="23"/>
  <c r="AB672" i="23" s="1"/>
  <c r="AA671" i="23"/>
  <c r="AB671" i="23" s="1"/>
  <c r="AA670" i="23"/>
  <c r="AB670" i="23" s="1"/>
  <c r="AA669" i="23"/>
  <c r="AB669" i="23" s="1"/>
  <c r="AA668" i="23"/>
  <c r="AB668" i="23" s="1"/>
  <c r="AA667" i="23"/>
  <c r="AB667" i="23" s="1"/>
  <c r="AA666" i="23"/>
  <c r="AB666" i="23" s="1"/>
  <c r="AA665" i="23"/>
  <c r="AB665" i="23" s="1"/>
  <c r="AA664" i="23"/>
  <c r="AB664" i="23" s="1"/>
  <c r="AA663" i="23"/>
  <c r="AB663" i="23" s="1"/>
  <c r="AA662" i="23"/>
  <c r="AB662" i="23" s="1"/>
  <c r="AA661" i="23"/>
  <c r="AB661" i="23" s="1"/>
  <c r="AA660" i="23"/>
  <c r="AB660" i="23" s="1"/>
  <c r="AA659" i="23"/>
  <c r="AB659" i="23" s="1"/>
  <c r="AA658" i="23"/>
  <c r="AB658" i="23" s="1"/>
  <c r="AA657" i="23"/>
  <c r="AB657" i="23" s="1"/>
  <c r="AA656" i="23"/>
  <c r="AB656" i="23" s="1"/>
  <c r="AA655" i="23"/>
  <c r="AB655" i="23" s="1"/>
  <c r="AA654" i="23"/>
  <c r="AB654" i="23" s="1"/>
  <c r="AA653" i="23"/>
  <c r="AB653" i="23" s="1"/>
  <c r="AA652" i="23"/>
  <c r="AB652" i="23" s="1"/>
  <c r="AA651" i="23"/>
  <c r="AB651" i="23" s="1"/>
  <c r="AA650" i="23"/>
  <c r="AB650" i="23" s="1"/>
  <c r="AA649" i="23"/>
  <c r="AB649" i="23" s="1"/>
  <c r="AA648" i="23"/>
  <c r="AB648" i="23" s="1"/>
  <c r="AA647" i="23"/>
  <c r="AB647" i="23" s="1"/>
  <c r="AA646" i="23"/>
  <c r="AB646" i="23" s="1"/>
  <c r="AA645" i="23"/>
  <c r="AB645" i="23" s="1"/>
  <c r="AA644" i="23"/>
  <c r="AB644" i="23" s="1"/>
  <c r="AA643" i="23"/>
  <c r="AB643" i="23" s="1"/>
  <c r="AA642" i="23"/>
  <c r="AB642" i="23" s="1"/>
  <c r="AA641" i="23"/>
  <c r="AB641" i="23" s="1"/>
  <c r="AA640" i="23"/>
  <c r="AB640" i="23" s="1"/>
  <c r="AA639" i="23"/>
  <c r="AB639" i="23" s="1"/>
  <c r="AA638" i="23"/>
  <c r="AB638" i="23" s="1"/>
  <c r="AA637" i="23"/>
  <c r="AB637" i="23" s="1"/>
  <c r="AA636" i="23"/>
  <c r="AB636" i="23" s="1"/>
  <c r="AA635" i="23"/>
  <c r="AB635" i="23" s="1"/>
  <c r="AA634" i="23"/>
  <c r="AB634" i="23" s="1"/>
  <c r="AA633" i="23"/>
  <c r="AB633" i="23" s="1"/>
  <c r="AA632" i="23"/>
  <c r="AB632" i="23" s="1"/>
  <c r="AA631" i="23"/>
  <c r="AB631" i="23" s="1"/>
  <c r="AA630" i="23"/>
  <c r="AB630" i="23" s="1"/>
  <c r="AA629" i="23"/>
  <c r="AB629" i="23" s="1"/>
  <c r="AA628" i="23"/>
  <c r="AB628" i="23" s="1"/>
  <c r="AA627" i="23"/>
  <c r="AB627" i="23" s="1"/>
  <c r="AA626" i="23"/>
  <c r="AB626" i="23" s="1"/>
  <c r="AA625" i="23"/>
  <c r="AB625" i="23" s="1"/>
  <c r="AA624" i="23"/>
  <c r="AB624" i="23" s="1"/>
  <c r="AA623" i="23"/>
  <c r="AB623" i="23" s="1"/>
  <c r="AA622" i="23"/>
  <c r="AB622" i="23" s="1"/>
  <c r="AA621" i="23"/>
  <c r="AB621" i="23" s="1"/>
  <c r="AA620" i="23"/>
  <c r="AB620" i="23" s="1"/>
  <c r="AA619" i="23"/>
  <c r="AB619" i="23" s="1"/>
  <c r="AA618" i="23"/>
  <c r="AB618" i="23" s="1"/>
  <c r="AA617" i="23"/>
  <c r="AB617" i="23" s="1"/>
  <c r="AA616" i="23"/>
  <c r="AB616" i="23" s="1"/>
  <c r="AA615" i="23"/>
  <c r="AB615" i="23" s="1"/>
  <c r="AA614" i="23"/>
  <c r="AB614" i="23" s="1"/>
  <c r="AA613" i="23"/>
  <c r="AB613" i="23" s="1"/>
  <c r="AA612" i="23"/>
  <c r="AB612" i="23" s="1"/>
  <c r="AA611" i="23"/>
  <c r="AB611" i="23" s="1"/>
  <c r="AA610" i="23"/>
  <c r="AB610" i="23" s="1"/>
  <c r="AA609" i="23"/>
  <c r="AB609" i="23" s="1"/>
  <c r="AA608" i="23"/>
  <c r="AB608" i="23" s="1"/>
  <c r="AA607" i="23"/>
  <c r="AB607" i="23" s="1"/>
  <c r="AA606" i="23"/>
  <c r="AB606" i="23" s="1"/>
  <c r="AA605" i="23"/>
  <c r="AB605" i="23" s="1"/>
  <c r="AA604" i="23"/>
  <c r="AB604" i="23" s="1"/>
  <c r="AA603" i="23"/>
  <c r="AB603" i="23" s="1"/>
  <c r="AA602" i="23"/>
  <c r="AB602" i="23" s="1"/>
  <c r="AA601" i="23"/>
  <c r="AB601" i="23" s="1"/>
  <c r="AA600" i="23"/>
  <c r="AB600" i="23" s="1"/>
  <c r="AA599" i="23"/>
  <c r="AB599" i="23" s="1"/>
  <c r="AA598" i="23"/>
  <c r="AB598" i="23" s="1"/>
  <c r="AA597" i="23"/>
  <c r="AB597" i="23" s="1"/>
  <c r="AA596" i="23"/>
  <c r="AB596" i="23" s="1"/>
  <c r="AA595" i="23"/>
  <c r="AB595" i="23" s="1"/>
  <c r="AA594" i="23"/>
  <c r="AB594" i="23" s="1"/>
  <c r="AA593" i="23"/>
  <c r="AB593" i="23" s="1"/>
  <c r="AA592" i="23"/>
  <c r="AB592" i="23" s="1"/>
  <c r="AA591" i="23"/>
  <c r="AB591" i="23" s="1"/>
  <c r="AA590" i="23"/>
  <c r="AB590" i="23" s="1"/>
  <c r="AA589" i="23"/>
  <c r="AB589" i="23" s="1"/>
  <c r="AA588" i="23"/>
  <c r="AB588" i="23" s="1"/>
  <c r="AA587" i="23"/>
  <c r="AB587" i="23" s="1"/>
  <c r="AA586" i="23"/>
  <c r="AB586" i="23" s="1"/>
  <c r="AA585" i="23"/>
  <c r="AB585" i="23" s="1"/>
  <c r="AA584" i="23"/>
  <c r="AB584" i="23" s="1"/>
  <c r="AA583" i="23"/>
  <c r="AB583" i="23" s="1"/>
  <c r="AA582" i="23"/>
  <c r="AB582" i="23" s="1"/>
  <c r="AA581" i="23"/>
  <c r="AB581" i="23" s="1"/>
  <c r="AA580" i="23"/>
  <c r="AB580" i="23" s="1"/>
  <c r="AA579" i="23"/>
  <c r="AB579" i="23" s="1"/>
  <c r="AA578" i="23"/>
  <c r="AB578" i="23" s="1"/>
  <c r="AA577" i="23"/>
  <c r="AB577" i="23" s="1"/>
  <c r="AA576" i="23"/>
  <c r="AB576" i="23" s="1"/>
  <c r="AA575" i="23"/>
  <c r="AB575" i="23" s="1"/>
  <c r="AA574" i="23"/>
  <c r="AB574" i="23" s="1"/>
  <c r="AA573" i="23"/>
  <c r="AB573" i="23" s="1"/>
  <c r="AA572" i="23"/>
  <c r="AB572" i="23" s="1"/>
  <c r="AA571" i="23"/>
  <c r="AB571" i="23" s="1"/>
  <c r="AA570" i="23"/>
  <c r="AB570" i="23" s="1"/>
  <c r="AA569" i="23"/>
  <c r="AB569" i="23" s="1"/>
  <c r="AA568" i="23"/>
  <c r="AB568" i="23" s="1"/>
  <c r="AA567" i="23"/>
  <c r="AB567" i="23" s="1"/>
  <c r="AA566" i="23"/>
  <c r="AB566" i="23" s="1"/>
  <c r="AA565" i="23"/>
  <c r="AB565" i="23" s="1"/>
  <c r="AA564" i="23"/>
  <c r="AB564" i="23" s="1"/>
  <c r="AA563" i="23"/>
  <c r="AB563" i="23" s="1"/>
  <c r="AA562" i="23"/>
  <c r="AB562" i="23" s="1"/>
  <c r="AA561" i="23"/>
  <c r="AB561" i="23" s="1"/>
  <c r="AA560" i="23"/>
  <c r="AB560" i="23" s="1"/>
  <c r="AA559" i="23"/>
  <c r="AB559" i="23" s="1"/>
  <c r="AA558" i="23"/>
  <c r="AB558" i="23" s="1"/>
  <c r="AA557" i="23"/>
  <c r="AB557" i="23" s="1"/>
  <c r="AA556" i="23"/>
  <c r="AB556" i="23" s="1"/>
  <c r="AA555" i="23"/>
  <c r="AB555" i="23" s="1"/>
  <c r="AA554" i="23"/>
  <c r="AB554" i="23" s="1"/>
  <c r="AA553" i="23"/>
  <c r="AB553" i="23" s="1"/>
  <c r="AA552" i="23"/>
  <c r="AB552" i="23" s="1"/>
  <c r="AA551" i="23"/>
  <c r="AB551" i="23" s="1"/>
  <c r="AA550" i="23"/>
  <c r="AB550" i="23" s="1"/>
  <c r="AA549" i="23"/>
  <c r="AB549" i="23" s="1"/>
  <c r="AA548" i="23"/>
  <c r="AB548" i="23" s="1"/>
  <c r="AA547" i="23"/>
  <c r="AB547" i="23" s="1"/>
  <c r="AA546" i="23"/>
  <c r="AB546" i="23" s="1"/>
  <c r="AA545" i="23"/>
  <c r="AB545" i="23" s="1"/>
  <c r="AA544" i="23"/>
  <c r="AB544" i="23" s="1"/>
  <c r="AA543" i="23"/>
  <c r="AB543" i="23" s="1"/>
  <c r="AA542" i="23"/>
  <c r="AB542" i="23" s="1"/>
  <c r="AA541" i="23"/>
  <c r="AB541" i="23" s="1"/>
  <c r="AA540" i="23"/>
  <c r="AB540" i="23" s="1"/>
  <c r="AA539" i="23"/>
  <c r="AB539" i="23" s="1"/>
  <c r="AA538" i="23"/>
  <c r="AB538" i="23" s="1"/>
  <c r="AA537" i="23"/>
  <c r="AB537" i="23" s="1"/>
  <c r="AA536" i="23"/>
  <c r="AB536" i="23" s="1"/>
  <c r="AA535" i="23"/>
  <c r="AB535" i="23" s="1"/>
  <c r="AA534" i="23"/>
  <c r="AB534" i="23" s="1"/>
  <c r="AA533" i="23"/>
  <c r="AB533" i="23" s="1"/>
  <c r="AA532" i="23"/>
  <c r="AB532" i="23" s="1"/>
  <c r="AA531" i="23"/>
  <c r="AB531" i="23" s="1"/>
  <c r="AA530" i="23"/>
  <c r="AB530" i="23" s="1"/>
  <c r="AA529" i="23"/>
  <c r="AB529" i="23" s="1"/>
  <c r="AA528" i="23"/>
  <c r="AB528" i="23" s="1"/>
  <c r="AA527" i="23"/>
  <c r="AB527" i="23" s="1"/>
  <c r="AA526" i="23"/>
  <c r="AB526" i="23" s="1"/>
  <c r="AA525" i="23"/>
  <c r="AB525" i="23" s="1"/>
  <c r="AA524" i="23"/>
  <c r="AB524" i="23" s="1"/>
  <c r="AA523" i="23"/>
  <c r="AB523" i="23" s="1"/>
  <c r="AA522" i="23"/>
  <c r="AB522" i="23" s="1"/>
  <c r="AA521" i="23"/>
  <c r="AB521" i="23" s="1"/>
  <c r="AA520" i="23"/>
  <c r="AB520" i="23" s="1"/>
  <c r="AA519" i="23"/>
  <c r="AB519" i="23" s="1"/>
  <c r="AA518" i="23"/>
  <c r="AB518" i="23" s="1"/>
  <c r="AA517" i="23"/>
  <c r="AB517" i="23" s="1"/>
  <c r="AA516" i="23"/>
  <c r="AB516" i="23" s="1"/>
  <c r="AA515" i="23"/>
  <c r="AB515" i="23" s="1"/>
  <c r="AA514" i="23"/>
  <c r="AB514" i="23" s="1"/>
  <c r="AA513" i="23"/>
  <c r="AB513" i="23" s="1"/>
  <c r="AA512" i="23"/>
  <c r="AB512" i="23" s="1"/>
  <c r="AA511" i="23"/>
  <c r="AB511" i="23" s="1"/>
  <c r="AA510" i="23"/>
  <c r="AB510" i="23" s="1"/>
  <c r="AA509" i="23"/>
  <c r="AB509" i="23" s="1"/>
  <c r="AA508" i="23"/>
  <c r="AB508" i="23" s="1"/>
  <c r="AA507" i="23"/>
  <c r="AB507" i="23" s="1"/>
  <c r="AA506" i="23"/>
  <c r="AB506" i="23" s="1"/>
  <c r="AA505" i="23"/>
  <c r="AB505" i="23" s="1"/>
  <c r="AA504" i="23"/>
  <c r="AB504" i="23" s="1"/>
  <c r="AA503" i="23"/>
  <c r="AB503" i="23" s="1"/>
  <c r="AA502" i="23"/>
  <c r="AB502" i="23" s="1"/>
  <c r="AA501" i="23"/>
  <c r="AB501" i="23" s="1"/>
  <c r="AA500" i="23"/>
  <c r="AB500" i="23" s="1"/>
  <c r="AA499" i="23"/>
  <c r="AB499" i="23" s="1"/>
  <c r="AA498" i="23"/>
  <c r="AB498" i="23" s="1"/>
  <c r="AA497" i="23"/>
  <c r="AB497" i="23" s="1"/>
  <c r="AA496" i="23"/>
  <c r="AB496" i="23" s="1"/>
  <c r="AA495" i="23"/>
  <c r="AB495" i="23" s="1"/>
  <c r="AA494" i="23"/>
  <c r="AB494" i="23" s="1"/>
  <c r="AA493" i="23"/>
  <c r="AB493" i="23" s="1"/>
  <c r="AA492" i="23"/>
  <c r="AB492" i="23" s="1"/>
  <c r="AA491" i="23"/>
  <c r="AB491" i="23" s="1"/>
  <c r="AA490" i="23"/>
  <c r="AB490" i="23" s="1"/>
  <c r="AA489" i="23"/>
  <c r="AB489" i="23" s="1"/>
  <c r="AA488" i="23"/>
  <c r="AB488" i="23" s="1"/>
  <c r="AA487" i="23"/>
  <c r="AB487" i="23" s="1"/>
  <c r="AA486" i="23"/>
  <c r="AB486" i="23" s="1"/>
  <c r="AA485" i="23"/>
  <c r="AB485" i="23" s="1"/>
  <c r="AA484" i="23"/>
  <c r="AB484" i="23" s="1"/>
  <c r="AA483" i="23"/>
  <c r="AB483" i="23" s="1"/>
  <c r="AA482" i="23"/>
  <c r="AB482" i="23" s="1"/>
  <c r="AA481" i="23"/>
  <c r="AB481" i="23" s="1"/>
  <c r="AA480" i="23"/>
  <c r="AB480" i="23" s="1"/>
  <c r="AA479" i="23"/>
  <c r="AB479" i="23" s="1"/>
  <c r="AA478" i="23"/>
  <c r="AB478" i="23" s="1"/>
  <c r="AA477" i="23"/>
  <c r="AB477" i="23" s="1"/>
  <c r="AA476" i="23"/>
  <c r="AB476" i="23" s="1"/>
  <c r="AA475" i="23"/>
  <c r="AB475" i="23" s="1"/>
  <c r="AA474" i="23"/>
  <c r="AB474" i="23" s="1"/>
  <c r="AA473" i="23"/>
  <c r="AB473" i="23" s="1"/>
  <c r="AA472" i="23"/>
  <c r="AB472" i="23" s="1"/>
  <c r="AA471" i="23"/>
  <c r="AB471" i="23" s="1"/>
  <c r="AA470" i="23"/>
  <c r="AB470" i="23" s="1"/>
  <c r="AA469" i="23"/>
  <c r="AB469" i="23" s="1"/>
  <c r="AA468" i="23"/>
  <c r="AB468" i="23" s="1"/>
  <c r="AA467" i="23"/>
  <c r="AB467" i="23" s="1"/>
  <c r="AA466" i="23"/>
  <c r="AB466" i="23" s="1"/>
  <c r="AA465" i="23"/>
  <c r="AB465" i="23" s="1"/>
  <c r="AA464" i="23"/>
  <c r="AB464" i="23" s="1"/>
  <c r="AA463" i="23"/>
  <c r="AB463" i="23" s="1"/>
  <c r="AA462" i="23"/>
  <c r="AB462" i="23" s="1"/>
  <c r="AA461" i="23"/>
  <c r="AB461" i="23" s="1"/>
  <c r="AA460" i="23"/>
  <c r="AB460" i="23" s="1"/>
  <c r="AA459" i="23"/>
  <c r="AB459" i="23" s="1"/>
  <c r="AA458" i="23"/>
  <c r="AB458" i="23" s="1"/>
  <c r="AA457" i="23"/>
  <c r="AB457" i="23" s="1"/>
  <c r="AA456" i="23"/>
  <c r="AB456" i="23" s="1"/>
  <c r="AA455" i="23"/>
  <c r="AB455" i="23" s="1"/>
  <c r="AA454" i="23"/>
  <c r="AB454" i="23" s="1"/>
  <c r="AA453" i="23"/>
  <c r="AB453" i="23" s="1"/>
  <c r="AA452" i="23"/>
  <c r="AB452" i="23" s="1"/>
  <c r="AA451" i="23"/>
  <c r="AB451" i="23" s="1"/>
  <c r="AA450" i="23"/>
  <c r="AB450" i="23" s="1"/>
  <c r="AA449" i="23"/>
  <c r="AB449" i="23" s="1"/>
  <c r="AA448" i="23"/>
  <c r="AB448" i="23" s="1"/>
  <c r="AA447" i="23"/>
  <c r="AB447" i="23" s="1"/>
  <c r="AA446" i="23"/>
  <c r="AB446" i="23" s="1"/>
  <c r="AA445" i="23"/>
  <c r="AB445" i="23" s="1"/>
  <c r="AA444" i="23"/>
  <c r="AB444" i="23" s="1"/>
  <c r="AA443" i="23"/>
  <c r="AB443" i="23" s="1"/>
  <c r="AA442" i="23"/>
  <c r="AB442" i="23" s="1"/>
  <c r="AA441" i="23"/>
  <c r="AB441" i="23" s="1"/>
  <c r="AA440" i="23"/>
  <c r="AB440" i="23" s="1"/>
  <c r="AA439" i="23"/>
  <c r="AB439" i="23" s="1"/>
  <c r="AA438" i="23"/>
  <c r="AB438" i="23" s="1"/>
  <c r="AA437" i="23"/>
  <c r="AB437" i="23" s="1"/>
  <c r="AA436" i="23"/>
  <c r="AB436" i="23" s="1"/>
  <c r="AA435" i="23"/>
  <c r="AB435" i="23" s="1"/>
  <c r="AA434" i="23"/>
  <c r="AB434" i="23" s="1"/>
  <c r="AA433" i="23"/>
  <c r="AB433" i="23" s="1"/>
  <c r="AA432" i="23"/>
  <c r="AB432" i="23" s="1"/>
  <c r="AA431" i="23"/>
  <c r="AB431" i="23" s="1"/>
  <c r="AA430" i="23"/>
  <c r="AB430" i="23" s="1"/>
  <c r="AA429" i="23"/>
  <c r="AB429" i="23" s="1"/>
  <c r="AA428" i="23"/>
  <c r="AB428" i="23" s="1"/>
  <c r="AA427" i="23"/>
  <c r="AB427" i="23" s="1"/>
  <c r="AA426" i="23"/>
  <c r="AB426" i="23" s="1"/>
  <c r="AA425" i="23"/>
  <c r="AB425" i="23" s="1"/>
  <c r="AA424" i="23"/>
  <c r="AB424" i="23" s="1"/>
  <c r="AA423" i="23"/>
  <c r="AB423" i="23" s="1"/>
  <c r="AA422" i="23"/>
  <c r="AB422" i="23" s="1"/>
  <c r="AA421" i="23"/>
  <c r="AB421" i="23" s="1"/>
  <c r="AA420" i="23"/>
  <c r="AB420" i="23" s="1"/>
  <c r="AA419" i="23"/>
  <c r="AB419" i="23" s="1"/>
  <c r="AA418" i="23"/>
  <c r="AB418" i="23" s="1"/>
  <c r="AA417" i="23"/>
  <c r="AB417" i="23" s="1"/>
  <c r="AA416" i="23"/>
  <c r="AB416" i="23" s="1"/>
  <c r="AA415" i="23"/>
  <c r="AB415" i="23" s="1"/>
  <c r="AA414" i="23"/>
  <c r="AB414" i="23" s="1"/>
  <c r="AA413" i="23"/>
  <c r="AB413" i="23" s="1"/>
  <c r="AA412" i="23"/>
  <c r="AB412" i="23" s="1"/>
  <c r="AA411" i="23"/>
  <c r="AB411" i="23" s="1"/>
  <c r="AA410" i="23"/>
  <c r="AB410" i="23" s="1"/>
  <c r="AA409" i="23"/>
  <c r="AB409" i="23" s="1"/>
  <c r="AA408" i="23"/>
  <c r="AB408" i="23" s="1"/>
  <c r="AA407" i="23"/>
  <c r="AB407" i="23" s="1"/>
  <c r="AA406" i="23"/>
  <c r="AB406" i="23" s="1"/>
  <c r="AA405" i="23"/>
  <c r="AB405" i="23" s="1"/>
  <c r="AA404" i="23"/>
  <c r="AB404" i="23" s="1"/>
  <c r="AA403" i="23"/>
  <c r="AB403" i="23" s="1"/>
  <c r="AA402" i="23"/>
  <c r="AB402" i="23" s="1"/>
  <c r="AA401" i="23"/>
  <c r="AB401" i="23" s="1"/>
  <c r="AA400" i="23"/>
  <c r="AB400" i="23" s="1"/>
  <c r="AA399" i="23"/>
  <c r="AB399" i="23" s="1"/>
  <c r="AA398" i="23"/>
  <c r="AB398" i="23" s="1"/>
  <c r="AA397" i="23"/>
  <c r="AB397" i="23" s="1"/>
  <c r="AA396" i="23"/>
  <c r="AB396" i="23" s="1"/>
  <c r="AA395" i="23"/>
  <c r="AB395" i="23" s="1"/>
  <c r="AA394" i="23"/>
  <c r="AB394" i="23" s="1"/>
  <c r="AA393" i="23"/>
  <c r="AB393" i="23" s="1"/>
  <c r="AA392" i="23"/>
  <c r="AB392" i="23" s="1"/>
  <c r="AA391" i="23"/>
  <c r="AB391" i="23" s="1"/>
  <c r="AA390" i="23"/>
  <c r="AB390" i="23" s="1"/>
  <c r="AA389" i="23"/>
  <c r="AB389" i="23" s="1"/>
  <c r="AA388" i="23"/>
  <c r="AB388" i="23" s="1"/>
  <c r="AA387" i="23"/>
  <c r="AB387" i="23" s="1"/>
  <c r="AA386" i="23"/>
  <c r="AB386" i="23" s="1"/>
  <c r="AA385" i="23"/>
  <c r="AB385" i="23" s="1"/>
  <c r="AA384" i="23"/>
  <c r="AB384" i="23" s="1"/>
  <c r="AA383" i="23"/>
  <c r="AB383" i="23" s="1"/>
  <c r="AA382" i="23"/>
  <c r="AB382" i="23" s="1"/>
  <c r="AA381" i="23"/>
  <c r="AB381" i="23" s="1"/>
  <c r="AA380" i="23"/>
  <c r="AB380" i="23" s="1"/>
  <c r="AA379" i="23"/>
  <c r="AB379" i="23" s="1"/>
  <c r="AA378" i="23"/>
  <c r="AB378" i="23" s="1"/>
  <c r="AA377" i="23"/>
  <c r="AB377" i="23" s="1"/>
  <c r="AA376" i="23"/>
  <c r="AB376" i="23" s="1"/>
  <c r="AA375" i="23"/>
  <c r="AB375" i="23" s="1"/>
  <c r="AA374" i="23"/>
  <c r="AB374" i="23" s="1"/>
  <c r="AA373" i="23"/>
  <c r="AB373" i="23" s="1"/>
  <c r="AA372" i="23"/>
  <c r="AB372" i="23" s="1"/>
  <c r="AA371" i="23"/>
  <c r="AB371" i="23" s="1"/>
  <c r="AA370" i="23"/>
  <c r="AB370" i="23" s="1"/>
  <c r="AA369" i="23"/>
  <c r="AB369" i="23" s="1"/>
  <c r="AA368" i="23"/>
  <c r="AB368" i="23" s="1"/>
  <c r="AA367" i="23"/>
  <c r="AB367" i="23" s="1"/>
  <c r="AA366" i="23"/>
  <c r="AB366" i="23" s="1"/>
  <c r="AA365" i="23"/>
  <c r="AB365" i="23" s="1"/>
  <c r="AA364" i="23"/>
  <c r="AB364" i="23" s="1"/>
  <c r="AA363" i="23"/>
  <c r="AB363" i="23" s="1"/>
  <c r="AA362" i="23"/>
  <c r="AB362" i="23" s="1"/>
  <c r="AA361" i="23"/>
  <c r="AB361" i="23" s="1"/>
  <c r="AA360" i="23"/>
  <c r="AB360" i="23" s="1"/>
  <c r="AA359" i="23"/>
  <c r="AB359" i="23" s="1"/>
  <c r="AA358" i="23"/>
  <c r="AB358" i="23" s="1"/>
  <c r="AA357" i="23"/>
  <c r="AB357" i="23" s="1"/>
  <c r="AA356" i="23"/>
  <c r="AB356" i="23" s="1"/>
  <c r="AA355" i="23"/>
  <c r="AB355" i="23" s="1"/>
  <c r="AA354" i="23"/>
  <c r="AB354" i="23" s="1"/>
  <c r="AA353" i="23"/>
  <c r="AB353" i="23" s="1"/>
  <c r="AA352" i="23"/>
  <c r="AB352" i="23" s="1"/>
  <c r="AA351" i="23"/>
  <c r="AB351" i="23" s="1"/>
  <c r="AA350" i="23"/>
  <c r="AB350" i="23" s="1"/>
  <c r="AA349" i="23"/>
  <c r="AB349" i="23" s="1"/>
  <c r="AA348" i="23"/>
  <c r="AB348" i="23" s="1"/>
  <c r="AA347" i="23"/>
  <c r="AB347" i="23" s="1"/>
  <c r="AA346" i="23"/>
  <c r="AB346" i="23" s="1"/>
  <c r="AA345" i="23"/>
  <c r="AB345" i="23" s="1"/>
  <c r="AA344" i="23"/>
  <c r="AB344" i="23" s="1"/>
  <c r="AA343" i="23"/>
  <c r="AB343" i="23" s="1"/>
  <c r="AA342" i="23"/>
  <c r="AB342" i="23" s="1"/>
  <c r="AA341" i="23"/>
  <c r="AB341" i="23" s="1"/>
  <c r="AA340" i="23"/>
  <c r="AB340" i="23" s="1"/>
  <c r="AA339" i="23"/>
  <c r="AB339" i="23" s="1"/>
  <c r="AA338" i="23"/>
  <c r="AB338" i="23" s="1"/>
  <c r="AA337" i="23"/>
  <c r="AB337" i="23" s="1"/>
  <c r="AA336" i="23"/>
  <c r="AB336" i="23" s="1"/>
  <c r="AA335" i="23"/>
  <c r="AB335" i="23" s="1"/>
  <c r="AA334" i="23"/>
  <c r="AB334" i="23" s="1"/>
  <c r="AA333" i="23"/>
  <c r="AB333" i="23" s="1"/>
  <c r="AA332" i="23"/>
  <c r="AB332" i="23" s="1"/>
  <c r="AA331" i="23"/>
  <c r="AB331" i="23" s="1"/>
  <c r="AA330" i="23"/>
  <c r="AB330" i="23" s="1"/>
  <c r="AA329" i="23"/>
  <c r="AB329" i="23" s="1"/>
  <c r="AA328" i="23"/>
  <c r="AB328" i="23" s="1"/>
  <c r="AA327" i="23"/>
  <c r="AB327" i="23" s="1"/>
  <c r="AA326" i="23"/>
  <c r="AB326" i="23" s="1"/>
  <c r="AA325" i="23"/>
  <c r="AB325" i="23" s="1"/>
  <c r="AA324" i="23"/>
  <c r="AB324" i="23" s="1"/>
  <c r="AA323" i="23"/>
  <c r="AB323" i="23" s="1"/>
  <c r="AA322" i="23"/>
  <c r="AB322" i="23" s="1"/>
  <c r="AA321" i="23"/>
  <c r="AB321" i="23" s="1"/>
  <c r="AA320" i="23"/>
  <c r="AB320" i="23" s="1"/>
  <c r="AA319" i="23"/>
  <c r="AB319" i="23" s="1"/>
  <c r="AA318" i="23"/>
  <c r="AB318" i="23" s="1"/>
  <c r="AA317" i="23"/>
  <c r="AB317" i="23" s="1"/>
  <c r="AA316" i="23"/>
  <c r="AB316" i="23" s="1"/>
  <c r="AA315" i="23"/>
  <c r="AB315" i="23" s="1"/>
  <c r="AA314" i="23"/>
  <c r="AB314" i="23" s="1"/>
  <c r="AA313" i="23"/>
  <c r="AB313" i="23" s="1"/>
  <c r="AA312" i="23"/>
  <c r="AB312" i="23" s="1"/>
  <c r="AA311" i="23"/>
  <c r="AB311" i="23" s="1"/>
  <c r="AA310" i="23"/>
  <c r="AB310" i="23" s="1"/>
  <c r="AA309" i="23"/>
  <c r="AB309" i="23" s="1"/>
  <c r="AA308" i="23"/>
  <c r="AB308" i="23" s="1"/>
  <c r="AA307" i="23"/>
  <c r="AB307" i="23" s="1"/>
  <c r="AA306" i="23"/>
  <c r="AB306" i="23" s="1"/>
  <c r="AA305" i="23"/>
  <c r="AB305" i="23" s="1"/>
  <c r="AA304" i="23"/>
  <c r="AB304" i="23" s="1"/>
  <c r="AA303" i="23"/>
  <c r="AB303" i="23" s="1"/>
  <c r="AA302" i="23"/>
  <c r="AB302" i="23" s="1"/>
  <c r="AA301" i="23"/>
  <c r="AB301" i="23" s="1"/>
  <c r="AA300" i="23"/>
  <c r="AB300" i="23" s="1"/>
  <c r="AA299" i="23"/>
  <c r="AB299" i="23" s="1"/>
  <c r="AA298" i="23"/>
  <c r="AB298" i="23" s="1"/>
  <c r="AA297" i="23"/>
  <c r="AB297" i="23" s="1"/>
  <c r="AA296" i="23"/>
  <c r="AB296" i="23" s="1"/>
  <c r="AA295" i="23"/>
  <c r="AB295" i="23" s="1"/>
  <c r="AA294" i="23"/>
  <c r="AB294" i="23" s="1"/>
  <c r="AA293" i="23"/>
  <c r="AB293" i="23" s="1"/>
  <c r="AA292" i="23"/>
  <c r="AB292" i="23" s="1"/>
  <c r="AA291" i="23"/>
  <c r="AB291" i="23" s="1"/>
  <c r="AA290" i="23"/>
  <c r="AB290" i="23" s="1"/>
  <c r="AA289" i="23"/>
  <c r="AB289" i="23" s="1"/>
  <c r="AA288" i="23"/>
  <c r="AB288" i="23" s="1"/>
  <c r="AA287" i="23"/>
  <c r="AB287" i="23" s="1"/>
  <c r="AA286" i="23"/>
  <c r="AB286" i="23" s="1"/>
  <c r="AA285" i="23"/>
  <c r="AB285" i="23" s="1"/>
  <c r="AA284" i="23"/>
  <c r="AB284" i="23" s="1"/>
  <c r="AA283" i="23"/>
  <c r="AB283" i="23" s="1"/>
  <c r="AA282" i="23"/>
  <c r="AB282" i="23" s="1"/>
  <c r="AA281" i="23"/>
  <c r="AB281" i="23" s="1"/>
  <c r="AA280" i="23"/>
  <c r="AB280" i="23" s="1"/>
  <c r="AA279" i="23"/>
  <c r="AB279" i="23" s="1"/>
  <c r="AA278" i="23"/>
  <c r="AB278" i="23" s="1"/>
  <c r="AA277" i="23"/>
  <c r="AB277" i="23" s="1"/>
  <c r="AA276" i="23"/>
  <c r="AB276" i="23" s="1"/>
  <c r="AA275" i="23"/>
  <c r="AB275" i="23" s="1"/>
  <c r="AA274" i="23"/>
  <c r="AB274" i="23" s="1"/>
  <c r="AA273" i="23"/>
  <c r="AB273" i="23" s="1"/>
  <c r="AA272" i="23"/>
  <c r="AB272" i="23" s="1"/>
  <c r="AA271" i="23"/>
  <c r="AB271" i="23" s="1"/>
  <c r="AA270" i="23"/>
  <c r="AB270" i="23" s="1"/>
  <c r="AA269" i="23"/>
  <c r="AB269" i="23" s="1"/>
  <c r="AA268" i="23"/>
  <c r="AB268" i="23" s="1"/>
  <c r="AA267" i="23"/>
  <c r="AB267" i="23" s="1"/>
  <c r="AA266" i="23"/>
  <c r="AB266" i="23" s="1"/>
  <c r="AA265" i="23"/>
  <c r="AB265" i="23" s="1"/>
  <c r="AA264" i="23"/>
  <c r="AB264" i="23" s="1"/>
  <c r="AA263" i="23"/>
  <c r="AB263" i="23" s="1"/>
  <c r="AA262" i="23"/>
  <c r="AB262" i="23" s="1"/>
  <c r="AA261" i="23"/>
  <c r="AB261" i="23" s="1"/>
  <c r="AA260" i="23"/>
  <c r="AB260" i="23" s="1"/>
  <c r="AA259" i="23"/>
  <c r="AB259" i="23" s="1"/>
  <c r="AA258" i="23"/>
  <c r="AB258" i="23" s="1"/>
  <c r="AA257" i="23"/>
  <c r="AB257" i="23" s="1"/>
  <c r="AA256" i="23"/>
  <c r="AB256" i="23" s="1"/>
  <c r="AA255" i="23"/>
  <c r="AB255" i="23" s="1"/>
  <c r="AA254" i="23"/>
  <c r="AB254" i="23" s="1"/>
  <c r="AA253" i="23"/>
  <c r="AB253" i="23" s="1"/>
  <c r="AA252" i="23"/>
  <c r="AB252" i="23" s="1"/>
  <c r="AA251" i="23"/>
  <c r="AB251" i="23" s="1"/>
  <c r="AA250" i="23"/>
  <c r="AB250" i="23" s="1"/>
  <c r="AA249" i="23"/>
  <c r="AB249" i="23" s="1"/>
  <c r="AA248" i="23"/>
  <c r="AB248" i="23" s="1"/>
  <c r="AA247" i="23"/>
  <c r="AB247" i="23" s="1"/>
  <c r="AA246" i="23"/>
  <c r="AB246" i="23" s="1"/>
  <c r="AA245" i="23"/>
  <c r="AB245" i="23" s="1"/>
  <c r="AA244" i="23"/>
  <c r="AB244" i="23" s="1"/>
  <c r="AA243" i="23"/>
  <c r="AB243" i="23" s="1"/>
  <c r="AA242" i="23"/>
  <c r="AB242" i="23" s="1"/>
  <c r="AA241" i="23"/>
  <c r="AB241" i="23" s="1"/>
  <c r="AA240" i="23"/>
  <c r="AB240" i="23" s="1"/>
  <c r="AA239" i="23"/>
  <c r="AB239" i="23" s="1"/>
  <c r="AA238" i="23"/>
  <c r="AB238" i="23" s="1"/>
  <c r="AA237" i="23"/>
  <c r="AB237" i="23" s="1"/>
  <c r="AA236" i="23"/>
  <c r="AB236" i="23" s="1"/>
  <c r="AA235" i="23"/>
  <c r="AB235" i="23" s="1"/>
  <c r="AA234" i="23"/>
  <c r="AB234" i="23" s="1"/>
  <c r="AA233" i="23"/>
  <c r="AB233" i="23" s="1"/>
  <c r="AA232" i="23"/>
  <c r="AB232" i="23" s="1"/>
  <c r="AA231" i="23"/>
  <c r="AB231" i="23" s="1"/>
  <c r="AA230" i="23"/>
  <c r="AB230" i="23" s="1"/>
  <c r="AA229" i="23"/>
  <c r="AB229" i="23" s="1"/>
  <c r="AA228" i="23"/>
  <c r="AB228" i="23" s="1"/>
  <c r="AA227" i="23"/>
  <c r="AB227" i="23" s="1"/>
  <c r="AA226" i="23"/>
  <c r="AB226" i="23" s="1"/>
  <c r="AA225" i="23"/>
  <c r="AB225" i="23" s="1"/>
  <c r="AA224" i="23"/>
  <c r="AB224" i="23" s="1"/>
  <c r="AA223" i="23"/>
  <c r="AB223" i="23" s="1"/>
  <c r="AA222" i="23"/>
  <c r="AB222" i="23" s="1"/>
  <c r="AA221" i="23"/>
  <c r="AB221" i="23" s="1"/>
  <c r="AA220" i="23"/>
  <c r="AB220" i="23" s="1"/>
  <c r="AA219" i="23"/>
  <c r="AB219" i="23" s="1"/>
  <c r="AA218" i="23"/>
  <c r="AB218" i="23" s="1"/>
  <c r="AA217" i="23"/>
  <c r="AB217" i="23" s="1"/>
  <c r="AA216" i="23"/>
  <c r="AB216" i="23" s="1"/>
  <c r="AA215" i="23"/>
  <c r="AB215" i="23" s="1"/>
  <c r="AA214" i="23"/>
  <c r="AB214" i="23" s="1"/>
  <c r="AA213" i="23"/>
  <c r="AB213" i="23" s="1"/>
  <c r="AA212" i="23"/>
  <c r="AB212" i="23" s="1"/>
  <c r="AA211" i="23"/>
  <c r="AB211" i="23" s="1"/>
  <c r="AA210" i="23"/>
  <c r="AB210" i="23" s="1"/>
  <c r="AA209" i="23"/>
  <c r="AB209" i="23" s="1"/>
  <c r="AA208" i="23"/>
  <c r="AB208" i="23" s="1"/>
  <c r="AA207" i="23"/>
  <c r="AB207" i="23" s="1"/>
  <c r="AA206" i="23"/>
  <c r="AB206" i="23" s="1"/>
  <c r="AA205" i="23"/>
  <c r="AB205" i="23" s="1"/>
  <c r="AA204" i="23"/>
  <c r="AB204" i="23" s="1"/>
  <c r="AA203" i="23"/>
  <c r="AB203" i="23" s="1"/>
  <c r="AA202" i="23"/>
  <c r="AB202" i="23" s="1"/>
  <c r="AA201" i="23"/>
  <c r="AB201" i="23" s="1"/>
  <c r="AA200" i="23"/>
  <c r="AB200" i="23" s="1"/>
  <c r="AA199" i="23"/>
  <c r="AB199" i="23" s="1"/>
  <c r="AA198" i="23"/>
  <c r="AB198" i="23" s="1"/>
  <c r="AA197" i="23"/>
  <c r="AB197" i="23" s="1"/>
  <c r="AA196" i="23"/>
  <c r="AB196" i="23" s="1"/>
  <c r="AA195" i="23"/>
  <c r="AB195" i="23" s="1"/>
  <c r="AA194" i="23"/>
  <c r="AB194" i="23" s="1"/>
  <c r="AA193" i="23"/>
  <c r="AB193" i="23" s="1"/>
  <c r="AA192" i="23"/>
  <c r="AB192" i="23" s="1"/>
  <c r="AA191" i="23"/>
  <c r="AB191" i="23" s="1"/>
  <c r="AA190" i="23"/>
  <c r="AB190" i="23" s="1"/>
  <c r="AA189" i="23"/>
  <c r="AB189" i="23" s="1"/>
  <c r="AA188" i="23"/>
  <c r="AB188" i="23" s="1"/>
  <c r="AA187" i="23"/>
  <c r="AB187" i="23" s="1"/>
  <c r="AA186" i="23"/>
  <c r="AB186" i="23" s="1"/>
  <c r="AA185" i="23"/>
  <c r="AB185" i="23" s="1"/>
  <c r="AA184" i="23"/>
  <c r="AB184" i="23" s="1"/>
  <c r="AA183" i="23"/>
  <c r="AB183" i="23" s="1"/>
  <c r="AA182" i="23"/>
  <c r="AB182" i="23" s="1"/>
  <c r="AA181" i="23"/>
  <c r="AB181" i="23" s="1"/>
  <c r="AA180" i="23"/>
  <c r="AB180" i="23" s="1"/>
  <c r="AA179" i="23"/>
  <c r="AB179" i="23" s="1"/>
  <c r="AA178" i="23"/>
  <c r="AB178" i="23" s="1"/>
  <c r="AA177" i="23"/>
  <c r="AB177" i="23" s="1"/>
  <c r="AA176" i="23"/>
  <c r="AB176" i="23" s="1"/>
  <c r="AA175" i="23"/>
  <c r="AB175" i="23" s="1"/>
  <c r="AA174" i="23"/>
  <c r="AB174" i="23" s="1"/>
  <c r="AA173" i="23"/>
  <c r="AB173" i="23" s="1"/>
  <c r="AA172" i="23"/>
  <c r="AB172" i="23" s="1"/>
  <c r="AA171" i="23"/>
  <c r="AB171" i="23" s="1"/>
  <c r="AA170" i="23"/>
  <c r="AB170" i="23" s="1"/>
  <c r="AA169" i="23"/>
  <c r="AB169" i="23" s="1"/>
  <c r="AA168" i="23"/>
  <c r="AB168" i="23" s="1"/>
  <c r="AA167" i="23"/>
  <c r="AB167" i="23" s="1"/>
  <c r="AA166" i="23"/>
  <c r="AB166" i="23" s="1"/>
  <c r="AA165" i="23"/>
  <c r="AB165" i="23" s="1"/>
  <c r="AA164" i="23"/>
  <c r="AB164" i="23" s="1"/>
  <c r="AA163" i="23"/>
  <c r="AB163" i="23" s="1"/>
  <c r="AA162" i="23"/>
  <c r="AB162" i="23" s="1"/>
  <c r="AA161" i="23"/>
  <c r="AB161" i="23" s="1"/>
  <c r="AA160" i="23"/>
  <c r="AB160" i="23" s="1"/>
  <c r="AA159" i="23"/>
  <c r="AB159" i="23" s="1"/>
  <c r="AA158" i="23"/>
  <c r="AB158" i="23" s="1"/>
  <c r="AA157" i="23"/>
  <c r="AB157" i="23" s="1"/>
  <c r="AA156" i="23"/>
  <c r="AB156" i="23" s="1"/>
  <c r="AA155" i="23"/>
  <c r="AB155" i="23" s="1"/>
  <c r="AA154" i="23"/>
  <c r="AB154" i="23" s="1"/>
  <c r="AA153" i="23"/>
  <c r="AB153" i="23" s="1"/>
  <c r="AA152" i="23"/>
  <c r="AB152" i="23" s="1"/>
  <c r="AA151" i="23"/>
  <c r="AB151" i="23" s="1"/>
  <c r="AA150" i="23"/>
  <c r="AB150" i="23" s="1"/>
  <c r="AA149" i="23"/>
  <c r="AB149" i="23" s="1"/>
  <c r="AA148" i="23"/>
  <c r="AB148" i="23" s="1"/>
  <c r="AA147" i="23"/>
  <c r="AB147" i="23" s="1"/>
  <c r="AA146" i="23"/>
  <c r="AB146" i="23" s="1"/>
  <c r="AA145" i="23"/>
  <c r="AB145" i="23" s="1"/>
  <c r="AA144" i="23"/>
  <c r="AB144" i="23" s="1"/>
  <c r="AA143" i="23"/>
  <c r="AB143" i="23" s="1"/>
  <c r="AA142" i="23"/>
  <c r="AB142" i="23" s="1"/>
  <c r="AA141" i="23"/>
  <c r="AB141" i="23" s="1"/>
  <c r="AA140" i="23"/>
  <c r="AB140" i="23" s="1"/>
  <c r="AA139" i="23"/>
  <c r="AB139" i="23" s="1"/>
  <c r="AA138" i="23"/>
  <c r="AB138" i="23" s="1"/>
  <c r="AA137" i="23"/>
  <c r="AB137" i="23" s="1"/>
  <c r="AA136" i="23"/>
  <c r="AB136" i="23" s="1"/>
  <c r="AA135" i="23"/>
  <c r="AB135" i="23" s="1"/>
  <c r="AA134" i="23"/>
  <c r="AB134" i="23" s="1"/>
  <c r="AA133" i="23"/>
  <c r="AB133" i="23" s="1"/>
  <c r="AA132" i="23"/>
  <c r="AB132" i="23" s="1"/>
  <c r="AA131" i="23"/>
  <c r="AB131" i="23" s="1"/>
  <c r="AA130" i="23"/>
  <c r="AB130" i="23" s="1"/>
  <c r="AA129" i="23"/>
  <c r="AB129" i="23" s="1"/>
  <c r="AA128" i="23"/>
  <c r="AB128" i="23" s="1"/>
  <c r="AA127" i="23"/>
  <c r="AB127" i="23" s="1"/>
  <c r="AA126" i="23"/>
  <c r="AB126" i="23" s="1"/>
  <c r="AA125" i="23"/>
  <c r="AB125" i="23" s="1"/>
  <c r="AA124" i="23"/>
  <c r="AB124" i="23" s="1"/>
  <c r="AA123" i="23"/>
  <c r="AB123" i="23" s="1"/>
  <c r="AA122" i="23"/>
  <c r="AB122" i="23" s="1"/>
  <c r="AA121" i="23"/>
  <c r="AB121" i="23" s="1"/>
  <c r="AA120" i="23"/>
  <c r="AB120" i="23" s="1"/>
  <c r="AA119" i="23"/>
  <c r="AB119" i="23" s="1"/>
  <c r="AA118" i="23"/>
  <c r="AB118" i="23" s="1"/>
  <c r="AA117" i="23"/>
  <c r="AB117" i="23" s="1"/>
  <c r="AA116" i="23"/>
  <c r="AB116" i="23" s="1"/>
  <c r="AA115" i="23"/>
  <c r="AB115" i="23" s="1"/>
  <c r="AA114" i="23"/>
  <c r="AB114" i="23" s="1"/>
  <c r="AA113" i="23"/>
  <c r="AB113" i="23" s="1"/>
  <c r="AA112" i="23"/>
  <c r="AB112" i="23" s="1"/>
  <c r="AA111" i="23"/>
  <c r="AB111" i="23" s="1"/>
  <c r="AA110" i="23"/>
  <c r="AB110" i="23" s="1"/>
  <c r="AA109" i="23"/>
  <c r="AB109" i="23" s="1"/>
  <c r="AA108" i="23"/>
  <c r="AB108" i="23" s="1"/>
  <c r="AA107" i="23"/>
  <c r="AB107" i="23" s="1"/>
  <c r="AA106" i="23"/>
  <c r="AB106" i="23" s="1"/>
  <c r="AA105" i="23"/>
  <c r="AB105" i="23" s="1"/>
  <c r="AA104" i="23"/>
  <c r="AB104" i="23" s="1"/>
  <c r="AA103" i="23"/>
  <c r="AB103" i="23" s="1"/>
  <c r="AA102" i="23"/>
  <c r="AB102" i="23" s="1"/>
  <c r="AA101" i="23"/>
  <c r="AB101" i="23" s="1"/>
  <c r="AA100" i="23"/>
  <c r="AB100" i="23" s="1"/>
  <c r="AA99" i="23"/>
  <c r="AB99" i="23" s="1"/>
  <c r="AA98" i="23"/>
  <c r="AB98" i="23" s="1"/>
  <c r="AA97" i="23"/>
  <c r="AB97" i="23" s="1"/>
  <c r="AA96" i="23"/>
  <c r="AB96" i="23" s="1"/>
  <c r="AA95" i="23"/>
  <c r="AB95" i="23" s="1"/>
  <c r="AA94" i="23"/>
  <c r="AB94" i="23" s="1"/>
  <c r="AA93" i="23"/>
  <c r="AB93" i="23" s="1"/>
  <c r="AA92" i="23"/>
  <c r="AB92" i="23" s="1"/>
  <c r="AA91" i="23"/>
  <c r="AB91" i="23" s="1"/>
  <c r="AA90" i="23"/>
  <c r="AB90" i="23" s="1"/>
  <c r="AA89" i="23"/>
  <c r="AB89" i="23" s="1"/>
  <c r="AA88" i="23"/>
  <c r="AB88" i="23" s="1"/>
  <c r="AA87" i="23"/>
  <c r="AB87" i="23" s="1"/>
  <c r="AA86" i="23"/>
  <c r="AB86" i="23" s="1"/>
  <c r="AA85" i="23"/>
  <c r="AB85" i="23" s="1"/>
  <c r="AA84" i="23"/>
  <c r="AB84" i="23" s="1"/>
  <c r="AA83" i="23"/>
  <c r="AB83" i="23" s="1"/>
  <c r="AA82" i="23"/>
  <c r="AB82" i="23" s="1"/>
  <c r="AA81" i="23"/>
  <c r="AB81" i="23" s="1"/>
  <c r="AA80" i="23"/>
  <c r="AB80" i="23" s="1"/>
  <c r="AA79" i="23"/>
  <c r="AB79" i="23" s="1"/>
  <c r="AA78" i="23"/>
  <c r="AB78" i="23" s="1"/>
  <c r="AA77" i="23"/>
  <c r="AB77" i="23" s="1"/>
  <c r="AA76" i="23"/>
  <c r="AB76" i="23" s="1"/>
  <c r="AA75" i="23"/>
  <c r="AB75" i="23" s="1"/>
  <c r="AA74" i="23"/>
  <c r="AB74" i="23" s="1"/>
  <c r="AA73" i="23"/>
  <c r="AB73" i="23" s="1"/>
  <c r="AA72" i="23"/>
  <c r="AB72" i="23" s="1"/>
  <c r="AA71" i="23"/>
  <c r="AB71" i="23" s="1"/>
  <c r="AA70" i="23"/>
  <c r="AB70" i="23" s="1"/>
  <c r="AA69" i="23"/>
  <c r="AB69" i="23" s="1"/>
  <c r="AA68" i="23"/>
  <c r="AB68" i="23" s="1"/>
  <c r="AA67" i="23"/>
  <c r="AB67" i="23" s="1"/>
  <c r="AA66" i="23"/>
  <c r="AB66" i="23" s="1"/>
  <c r="AA65" i="23"/>
  <c r="AB65" i="23" s="1"/>
  <c r="AA64" i="23"/>
  <c r="AB64" i="23" s="1"/>
  <c r="AA63" i="23"/>
  <c r="AB63" i="23" s="1"/>
  <c r="AA62" i="23"/>
  <c r="AB62" i="23" s="1"/>
  <c r="AA61" i="23"/>
  <c r="AB61" i="23" s="1"/>
  <c r="AA60" i="23"/>
  <c r="AB60" i="23" s="1"/>
  <c r="AA59" i="23"/>
  <c r="AB59" i="23" s="1"/>
  <c r="AA58" i="23"/>
  <c r="AB58" i="23" s="1"/>
  <c r="AA57" i="23"/>
  <c r="AB57" i="23" s="1"/>
  <c r="AA56" i="23"/>
  <c r="AB56" i="23" s="1"/>
  <c r="AA55" i="23"/>
  <c r="AB55" i="23" s="1"/>
  <c r="AA54" i="23"/>
  <c r="AB54" i="23" s="1"/>
  <c r="AA53" i="23"/>
  <c r="AB53" i="23" s="1"/>
  <c r="AA52" i="23"/>
  <c r="AB52" i="23" s="1"/>
  <c r="AA51" i="23"/>
  <c r="AB51" i="23" s="1"/>
  <c r="AA50" i="23"/>
  <c r="AB50" i="23" s="1"/>
  <c r="AA49" i="23"/>
  <c r="AB49" i="23" s="1"/>
  <c r="AA48" i="23"/>
  <c r="AB48" i="23" s="1"/>
  <c r="AA47" i="23"/>
  <c r="AB47" i="23" s="1"/>
  <c r="AA46" i="23"/>
  <c r="AB46" i="23" s="1"/>
  <c r="AA45" i="23"/>
  <c r="AB45" i="23" s="1"/>
  <c r="AA44" i="23"/>
  <c r="AB44" i="23" s="1"/>
  <c r="AA43" i="23"/>
  <c r="AB43" i="23" s="1"/>
  <c r="AA42" i="23"/>
  <c r="AB42" i="23" s="1"/>
  <c r="AA41" i="23"/>
  <c r="AB41" i="23" s="1"/>
  <c r="AA40" i="23"/>
  <c r="AB40" i="23" s="1"/>
  <c r="AA39" i="23"/>
  <c r="AB39" i="23" s="1"/>
  <c r="AA38" i="23"/>
  <c r="AB38" i="23" s="1"/>
  <c r="AA37" i="23"/>
  <c r="AB37" i="23" s="1"/>
  <c r="AA36" i="23"/>
  <c r="AB36" i="23" s="1"/>
  <c r="AA35" i="23"/>
  <c r="AB35" i="23" s="1"/>
  <c r="AA34" i="23"/>
  <c r="AB34" i="23" s="1"/>
  <c r="AA33" i="23"/>
  <c r="AB33" i="23" s="1"/>
  <c r="AA32" i="23"/>
  <c r="AB32" i="23" s="1"/>
  <c r="AA31" i="23"/>
  <c r="AB31" i="23" s="1"/>
  <c r="AA30" i="23"/>
  <c r="AB30" i="23" s="1"/>
  <c r="AA29" i="23"/>
  <c r="AB29" i="23" s="1"/>
  <c r="AA28" i="23"/>
  <c r="AB28" i="23" s="1"/>
  <c r="AA27" i="23"/>
  <c r="AB27" i="23" s="1"/>
  <c r="AA26" i="23"/>
  <c r="AB26" i="23" s="1"/>
  <c r="AA25" i="23"/>
  <c r="AB25" i="23" s="1"/>
  <c r="AA24" i="23"/>
  <c r="AB24" i="23" s="1"/>
  <c r="AA23" i="23"/>
  <c r="AB23" i="23" s="1"/>
  <c r="AA22" i="23"/>
  <c r="AB22" i="23" s="1"/>
  <c r="AA21" i="23"/>
  <c r="AB21" i="23" s="1"/>
  <c r="AA20" i="23"/>
  <c r="AB20" i="23" s="1"/>
  <c r="AA19" i="23"/>
  <c r="AB19" i="23" s="1"/>
  <c r="AA18" i="23"/>
  <c r="AB18" i="23" s="1"/>
  <c r="AA17" i="23"/>
  <c r="AB17" i="23" s="1"/>
  <c r="AA16" i="23"/>
  <c r="AB16" i="23" s="1"/>
  <c r="AA15" i="23"/>
  <c r="AB15" i="23" s="1"/>
  <c r="AA14" i="23"/>
  <c r="AB14" i="23" s="1"/>
  <c r="AA13" i="23"/>
  <c r="AB13" i="23" s="1"/>
  <c r="AA1012" i="22"/>
  <c r="AB1012" i="22" s="1"/>
  <c r="AA1011" i="22"/>
  <c r="AB1011" i="22" s="1"/>
  <c r="AA1010" i="22"/>
  <c r="AB1010" i="22" s="1"/>
  <c r="AA1009" i="22"/>
  <c r="AB1009" i="22" s="1"/>
  <c r="AA1008" i="22"/>
  <c r="AB1008" i="22" s="1"/>
  <c r="AA1007" i="22"/>
  <c r="AB1007" i="22" s="1"/>
  <c r="AA1006" i="22"/>
  <c r="AB1006" i="22" s="1"/>
  <c r="AA1005" i="22"/>
  <c r="AB1005" i="22" s="1"/>
  <c r="AA1004" i="22"/>
  <c r="AB1004" i="22" s="1"/>
  <c r="AA1003" i="22"/>
  <c r="AB1003" i="22" s="1"/>
  <c r="AA1002" i="22"/>
  <c r="AB1002" i="22" s="1"/>
  <c r="AA1001" i="22"/>
  <c r="AB1001" i="22" s="1"/>
  <c r="AA1000" i="22"/>
  <c r="AB1000" i="22" s="1"/>
  <c r="AA999" i="22"/>
  <c r="AB999" i="22" s="1"/>
  <c r="AA998" i="22"/>
  <c r="AB998" i="22" s="1"/>
  <c r="AA997" i="22"/>
  <c r="AB997" i="22" s="1"/>
  <c r="AA996" i="22"/>
  <c r="AB996" i="22" s="1"/>
  <c r="AA995" i="22"/>
  <c r="AB995" i="22" s="1"/>
  <c r="AA994" i="22"/>
  <c r="AB994" i="22" s="1"/>
  <c r="AA993" i="22"/>
  <c r="AB993" i="22" s="1"/>
  <c r="AA992" i="22"/>
  <c r="AB992" i="22" s="1"/>
  <c r="AA991" i="22"/>
  <c r="AB991" i="22" s="1"/>
  <c r="AA990" i="22"/>
  <c r="AB990" i="22" s="1"/>
  <c r="AA989" i="22"/>
  <c r="AB989" i="22" s="1"/>
  <c r="AA988" i="22"/>
  <c r="AB988" i="22" s="1"/>
  <c r="AA987" i="22"/>
  <c r="AB987" i="22" s="1"/>
  <c r="AA986" i="22"/>
  <c r="AB986" i="22" s="1"/>
  <c r="AA985" i="22"/>
  <c r="AB985" i="22" s="1"/>
  <c r="AA984" i="22"/>
  <c r="AB984" i="22" s="1"/>
  <c r="AA983" i="22"/>
  <c r="AB983" i="22" s="1"/>
  <c r="AA982" i="22"/>
  <c r="AB982" i="22" s="1"/>
  <c r="AA981" i="22"/>
  <c r="AB981" i="22" s="1"/>
  <c r="AA980" i="22"/>
  <c r="AB980" i="22" s="1"/>
  <c r="AA979" i="22"/>
  <c r="AB979" i="22" s="1"/>
  <c r="AA978" i="22"/>
  <c r="AB978" i="22" s="1"/>
  <c r="AA977" i="22"/>
  <c r="AB977" i="22" s="1"/>
  <c r="AA976" i="22"/>
  <c r="AB976" i="22" s="1"/>
  <c r="AA975" i="22"/>
  <c r="AB975" i="22" s="1"/>
  <c r="AA974" i="22"/>
  <c r="AB974" i="22" s="1"/>
  <c r="AA973" i="22"/>
  <c r="AB973" i="22" s="1"/>
  <c r="AA972" i="22"/>
  <c r="AB972" i="22" s="1"/>
  <c r="AA971" i="22"/>
  <c r="AB971" i="22" s="1"/>
  <c r="AA970" i="22"/>
  <c r="AB970" i="22" s="1"/>
  <c r="AA969" i="22"/>
  <c r="AB969" i="22" s="1"/>
  <c r="AA968" i="22"/>
  <c r="AB968" i="22" s="1"/>
  <c r="AA967" i="22"/>
  <c r="AB967" i="22" s="1"/>
  <c r="AA966" i="22"/>
  <c r="AB966" i="22" s="1"/>
  <c r="AA965" i="22"/>
  <c r="AB965" i="22" s="1"/>
  <c r="AA964" i="22"/>
  <c r="AB964" i="22" s="1"/>
  <c r="AA963" i="22"/>
  <c r="AB963" i="22" s="1"/>
  <c r="AA962" i="22"/>
  <c r="AB962" i="22" s="1"/>
  <c r="AA961" i="22"/>
  <c r="AB961" i="22" s="1"/>
  <c r="AA960" i="22"/>
  <c r="AB960" i="22" s="1"/>
  <c r="AA959" i="22"/>
  <c r="AB959" i="22" s="1"/>
  <c r="AA958" i="22"/>
  <c r="AB958" i="22" s="1"/>
  <c r="AA957" i="22"/>
  <c r="AB957" i="22" s="1"/>
  <c r="AA956" i="22"/>
  <c r="AB956" i="22" s="1"/>
  <c r="AA955" i="22"/>
  <c r="AB955" i="22" s="1"/>
  <c r="AA954" i="22"/>
  <c r="AB954" i="22" s="1"/>
  <c r="AA953" i="22"/>
  <c r="AB953" i="22" s="1"/>
  <c r="AA952" i="22"/>
  <c r="AB952" i="22" s="1"/>
  <c r="AA951" i="22"/>
  <c r="AB951" i="22" s="1"/>
  <c r="AA950" i="22"/>
  <c r="AB950" i="22" s="1"/>
  <c r="AA949" i="22"/>
  <c r="AB949" i="22" s="1"/>
  <c r="AA948" i="22"/>
  <c r="AB948" i="22" s="1"/>
  <c r="AA947" i="22"/>
  <c r="AB947" i="22" s="1"/>
  <c r="AA946" i="22"/>
  <c r="AB946" i="22" s="1"/>
  <c r="AA945" i="22"/>
  <c r="AB945" i="22" s="1"/>
  <c r="AA944" i="22"/>
  <c r="AB944" i="22" s="1"/>
  <c r="AA943" i="22"/>
  <c r="AB943" i="22" s="1"/>
  <c r="AA942" i="22"/>
  <c r="AB942" i="22" s="1"/>
  <c r="AA941" i="22"/>
  <c r="AB941" i="22" s="1"/>
  <c r="AA940" i="22"/>
  <c r="AB940" i="22" s="1"/>
  <c r="AA939" i="22"/>
  <c r="AB939" i="22" s="1"/>
  <c r="AA938" i="22"/>
  <c r="AB938" i="22" s="1"/>
  <c r="AA937" i="22"/>
  <c r="AB937" i="22" s="1"/>
  <c r="AA936" i="22"/>
  <c r="AB936" i="22" s="1"/>
  <c r="AA935" i="22"/>
  <c r="AB935" i="22" s="1"/>
  <c r="AA934" i="22"/>
  <c r="AB934" i="22" s="1"/>
  <c r="AA933" i="22"/>
  <c r="AB933" i="22" s="1"/>
  <c r="AA932" i="22"/>
  <c r="AB932" i="22" s="1"/>
  <c r="AA931" i="22"/>
  <c r="AB931" i="22" s="1"/>
  <c r="AA930" i="22"/>
  <c r="AB930" i="22" s="1"/>
  <c r="AA929" i="22"/>
  <c r="AB929" i="22" s="1"/>
  <c r="AA928" i="22"/>
  <c r="AB928" i="22" s="1"/>
  <c r="AA927" i="22"/>
  <c r="AB927" i="22" s="1"/>
  <c r="AA926" i="22"/>
  <c r="AB926" i="22" s="1"/>
  <c r="AA925" i="22"/>
  <c r="AB925" i="22" s="1"/>
  <c r="AA924" i="22"/>
  <c r="AB924" i="22" s="1"/>
  <c r="AA923" i="22"/>
  <c r="AB923" i="22" s="1"/>
  <c r="AA922" i="22"/>
  <c r="AB922" i="22" s="1"/>
  <c r="AA921" i="22"/>
  <c r="AB921" i="22" s="1"/>
  <c r="AA920" i="22"/>
  <c r="AB920" i="22" s="1"/>
  <c r="AA919" i="22"/>
  <c r="AB919" i="22" s="1"/>
  <c r="AA918" i="22"/>
  <c r="AB918" i="22" s="1"/>
  <c r="AA917" i="22"/>
  <c r="AB917" i="22" s="1"/>
  <c r="AA916" i="22"/>
  <c r="AB916" i="22" s="1"/>
  <c r="AA915" i="22"/>
  <c r="AB915" i="22" s="1"/>
  <c r="AA914" i="22"/>
  <c r="AB914" i="22" s="1"/>
  <c r="AA913" i="22"/>
  <c r="AB913" i="22" s="1"/>
  <c r="AA912" i="22"/>
  <c r="AB912" i="22" s="1"/>
  <c r="AA911" i="22"/>
  <c r="AB911" i="22" s="1"/>
  <c r="AA910" i="22"/>
  <c r="AB910" i="22" s="1"/>
  <c r="AA909" i="22"/>
  <c r="AB909" i="22" s="1"/>
  <c r="AA908" i="22"/>
  <c r="AB908" i="22" s="1"/>
  <c r="AA907" i="22"/>
  <c r="AB907" i="22" s="1"/>
  <c r="AA906" i="22"/>
  <c r="AB906" i="22" s="1"/>
  <c r="AA905" i="22"/>
  <c r="AB905" i="22" s="1"/>
  <c r="AA904" i="22"/>
  <c r="AB904" i="22" s="1"/>
  <c r="AA903" i="22"/>
  <c r="AB903" i="22" s="1"/>
  <c r="AA902" i="22"/>
  <c r="AB902" i="22" s="1"/>
  <c r="AA901" i="22"/>
  <c r="AB901" i="22" s="1"/>
  <c r="AA900" i="22"/>
  <c r="AB900" i="22" s="1"/>
  <c r="AA899" i="22"/>
  <c r="AB899" i="22" s="1"/>
  <c r="AA898" i="22"/>
  <c r="AB898" i="22" s="1"/>
  <c r="AA897" i="22"/>
  <c r="AB897" i="22" s="1"/>
  <c r="AA896" i="22"/>
  <c r="AB896" i="22" s="1"/>
  <c r="AA895" i="22"/>
  <c r="AB895" i="22" s="1"/>
  <c r="AA894" i="22"/>
  <c r="AB894" i="22" s="1"/>
  <c r="AA893" i="22"/>
  <c r="AB893" i="22" s="1"/>
  <c r="AA892" i="22"/>
  <c r="AB892" i="22" s="1"/>
  <c r="AA891" i="22"/>
  <c r="AB891" i="22" s="1"/>
  <c r="AA890" i="22"/>
  <c r="AB890" i="22" s="1"/>
  <c r="AA889" i="22"/>
  <c r="AB889" i="22" s="1"/>
  <c r="AA888" i="22"/>
  <c r="AB888" i="22" s="1"/>
  <c r="AA887" i="22"/>
  <c r="AB887" i="22" s="1"/>
  <c r="AA886" i="22"/>
  <c r="AB886" i="22" s="1"/>
  <c r="AA885" i="22"/>
  <c r="AB885" i="22" s="1"/>
  <c r="AA884" i="22"/>
  <c r="AB884" i="22" s="1"/>
  <c r="AA883" i="22"/>
  <c r="AB883" i="22" s="1"/>
  <c r="AA882" i="22"/>
  <c r="AB882" i="22" s="1"/>
  <c r="AA881" i="22"/>
  <c r="AB881" i="22" s="1"/>
  <c r="AA880" i="22"/>
  <c r="AB880" i="22" s="1"/>
  <c r="AA879" i="22"/>
  <c r="AB879" i="22" s="1"/>
  <c r="AA878" i="22"/>
  <c r="AB878" i="22" s="1"/>
  <c r="AA877" i="22"/>
  <c r="AB877" i="22" s="1"/>
  <c r="AA876" i="22"/>
  <c r="AB876" i="22" s="1"/>
  <c r="AA875" i="22"/>
  <c r="AB875" i="22" s="1"/>
  <c r="AA874" i="22"/>
  <c r="AB874" i="22" s="1"/>
  <c r="AA873" i="22"/>
  <c r="AB873" i="22" s="1"/>
  <c r="AA872" i="22"/>
  <c r="AB872" i="22" s="1"/>
  <c r="AA871" i="22"/>
  <c r="AB871" i="22" s="1"/>
  <c r="AA870" i="22"/>
  <c r="AB870" i="22" s="1"/>
  <c r="AA869" i="22"/>
  <c r="AB869" i="22" s="1"/>
  <c r="AA868" i="22"/>
  <c r="AB868" i="22" s="1"/>
  <c r="AA867" i="22"/>
  <c r="AB867" i="22" s="1"/>
  <c r="AA866" i="22"/>
  <c r="AB866" i="22" s="1"/>
  <c r="AA865" i="22"/>
  <c r="AB865" i="22" s="1"/>
  <c r="AA864" i="22"/>
  <c r="AB864" i="22" s="1"/>
  <c r="AA863" i="22"/>
  <c r="AB863" i="22" s="1"/>
  <c r="AA862" i="22"/>
  <c r="AB862" i="22" s="1"/>
  <c r="AA861" i="22"/>
  <c r="AB861" i="22" s="1"/>
  <c r="AA860" i="22"/>
  <c r="AB860" i="22" s="1"/>
  <c r="AA859" i="22"/>
  <c r="AB859" i="22" s="1"/>
  <c r="AA858" i="22"/>
  <c r="AB858" i="22" s="1"/>
  <c r="AA857" i="22"/>
  <c r="AB857" i="22" s="1"/>
  <c r="AA856" i="22"/>
  <c r="AB856" i="22" s="1"/>
  <c r="AA855" i="22"/>
  <c r="AB855" i="22" s="1"/>
  <c r="AA854" i="22"/>
  <c r="AB854" i="22" s="1"/>
  <c r="AA853" i="22"/>
  <c r="AB853" i="22" s="1"/>
  <c r="AA852" i="22"/>
  <c r="AB852" i="22" s="1"/>
  <c r="AA851" i="22"/>
  <c r="AB851" i="22" s="1"/>
  <c r="AA850" i="22"/>
  <c r="AB850" i="22" s="1"/>
  <c r="AA849" i="22"/>
  <c r="AB849" i="22" s="1"/>
  <c r="AA848" i="22"/>
  <c r="AB848" i="22" s="1"/>
  <c r="AA847" i="22"/>
  <c r="AB847" i="22" s="1"/>
  <c r="AA846" i="22"/>
  <c r="AB846" i="22" s="1"/>
  <c r="AA845" i="22"/>
  <c r="AB845" i="22" s="1"/>
  <c r="AA844" i="22"/>
  <c r="AB844" i="22" s="1"/>
  <c r="AA843" i="22"/>
  <c r="AB843" i="22" s="1"/>
  <c r="AA842" i="22"/>
  <c r="AB842" i="22" s="1"/>
  <c r="AA841" i="22"/>
  <c r="AB841" i="22" s="1"/>
  <c r="AA840" i="22"/>
  <c r="AB840" i="22" s="1"/>
  <c r="AA839" i="22"/>
  <c r="AB839" i="22" s="1"/>
  <c r="AA838" i="22"/>
  <c r="AB838" i="22" s="1"/>
  <c r="AA837" i="22"/>
  <c r="AB837" i="22" s="1"/>
  <c r="AA836" i="22"/>
  <c r="AB836" i="22" s="1"/>
  <c r="AA835" i="22"/>
  <c r="AB835" i="22" s="1"/>
  <c r="AA834" i="22"/>
  <c r="AB834" i="22" s="1"/>
  <c r="AA833" i="22"/>
  <c r="AB833" i="22" s="1"/>
  <c r="AA832" i="22"/>
  <c r="AB832" i="22" s="1"/>
  <c r="AA831" i="22"/>
  <c r="AB831" i="22" s="1"/>
  <c r="AA830" i="22"/>
  <c r="AB830" i="22" s="1"/>
  <c r="AA829" i="22"/>
  <c r="AB829" i="22" s="1"/>
  <c r="AA828" i="22"/>
  <c r="AB828" i="22" s="1"/>
  <c r="AA827" i="22"/>
  <c r="AB827" i="22" s="1"/>
  <c r="AA826" i="22"/>
  <c r="AB826" i="22" s="1"/>
  <c r="AA825" i="22"/>
  <c r="AB825" i="22" s="1"/>
  <c r="AA824" i="22"/>
  <c r="AB824" i="22" s="1"/>
  <c r="AA823" i="22"/>
  <c r="AB823" i="22" s="1"/>
  <c r="AA822" i="22"/>
  <c r="AB822" i="22" s="1"/>
  <c r="AA821" i="22"/>
  <c r="AB821" i="22" s="1"/>
  <c r="AA820" i="22"/>
  <c r="AB820" i="22" s="1"/>
  <c r="AA819" i="22"/>
  <c r="AB819" i="22" s="1"/>
  <c r="AA818" i="22"/>
  <c r="AB818" i="22" s="1"/>
  <c r="AA817" i="22"/>
  <c r="AB817" i="22" s="1"/>
  <c r="AA816" i="22"/>
  <c r="AB816" i="22" s="1"/>
  <c r="AA815" i="22"/>
  <c r="AB815" i="22" s="1"/>
  <c r="AA814" i="22"/>
  <c r="AB814" i="22" s="1"/>
  <c r="AA813" i="22"/>
  <c r="AB813" i="22" s="1"/>
  <c r="AA812" i="22"/>
  <c r="AB812" i="22" s="1"/>
  <c r="AA811" i="22"/>
  <c r="AB811" i="22" s="1"/>
  <c r="AA810" i="22"/>
  <c r="AB810" i="22" s="1"/>
  <c r="AA809" i="22"/>
  <c r="AB809" i="22" s="1"/>
  <c r="AA808" i="22"/>
  <c r="AB808" i="22" s="1"/>
  <c r="AA807" i="22"/>
  <c r="AB807" i="22" s="1"/>
  <c r="AA806" i="22"/>
  <c r="AB806" i="22" s="1"/>
  <c r="AA805" i="22"/>
  <c r="AB805" i="22" s="1"/>
  <c r="AA804" i="22"/>
  <c r="AB804" i="22" s="1"/>
  <c r="AA803" i="22"/>
  <c r="AB803" i="22" s="1"/>
  <c r="AA802" i="22"/>
  <c r="AB802" i="22" s="1"/>
  <c r="AA801" i="22"/>
  <c r="AB801" i="22" s="1"/>
  <c r="AA800" i="22"/>
  <c r="AB800" i="22" s="1"/>
  <c r="AA799" i="22"/>
  <c r="AB799" i="22" s="1"/>
  <c r="AA798" i="22"/>
  <c r="AB798" i="22" s="1"/>
  <c r="AA797" i="22"/>
  <c r="AB797" i="22" s="1"/>
  <c r="AA796" i="22"/>
  <c r="AB796" i="22" s="1"/>
  <c r="AA795" i="22"/>
  <c r="AB795" i="22" s="1"/>
  <c r="AA794" i="22"/>
  <c r="AB794" i="22" s="1"/>
  <c r="AA793" i="22"/>
  <c r="AB793" i="22" s="1"/>
  <c r="AA792" i="22"/>
  <c r="AB792" i="22" s="1"/>
  <c r="AA791" i="22"/>
  <c r="AB791" i="22" s="1"/>
  <c r="AA790" i="22"/>
  <c r="AB790" i="22" s="1"/>
  <c r="AA789" i="22"/>
  <c r="AB789" i="22" s="1"/>
  <c r="AA788" i="22"/>
  <c r="AB788" i="22" s="1"/>
  <c r="AA787" i="22"/>
  <c r="AB787" i="22" s="1"/>
  <c r="AA786" i="22"/>
  <c r="AB786" i="22" s="1"/>
  <c r="AA785" i="22"/>
  <c r="AB785" i="22" s="1"/>
  <c r="AA784" i="22"/>
  <c r="AB784" i="22" s="1"/>
  <c r="AA783" i="22"/>
  <c r="AB783" i="22" s="1"/>
  <c r="AA782" i="22"/>
  <c r="AB782" i="22" s="1"/>
  <c r="AA781" i="22"/>
  <c r="AB781" i="22" s="1"/>
  <c r="AA780" i="22"/>
  <c r="AB780" i="22" s="1"/>
  <c r="AA779" i="22"/>
  <c r="AB779" i="22" s="1"/>
  <c r="AA778" i="22"/>
  <c r="AB778" i="22" s="1"/>
  <c r="AA777" i="22"/>
  <c r="AB777" i="22" s="1"/>
  <c r="AA776" i="22"/>
  <c r="AB776" i="22" s="1"/>
  <c r="AA775" i="22"/>
  <c r="AB775" i="22" s="1"/>
  <c r="AA774" i="22"/>
  <c r="AB774" i="22" s="1"/>
  <c r="AA773" i="22"/>
  <c r="AB773" i="22" s="1"/>
  <c r="AA772" i="22"/>
  <c r="AB772" i="22" s="1"/>
  <c r="AA771" i="22"/>
  <c r="AB771" i="22" s="1"/>
  <c r="AA770" i="22"/>
  <c r="AB770" i="22" s="1"/>
  <c r="AA769" i="22"/>
  <c r="AB769" i="22" s="1"/>
  <c r="AA768" i="22"/>
  <c r="AB768" i="22" s="1"/>
  <c r="AA767" i="22"/>
  <c r="AB767" i="22" s="1"/>
  <c r="AA766" i="22"/>
  <c r="AB766" i="22" s="1"/>
  <c r="AA765" i="22"/>
  <c r="AB765" i="22" s="1"/>
  <c r="AA764" i="22"/>
  <c r="AB764" i="22" s="1"/>
  <c r="AA763" i="22"/>
  <c r="AB763" i="22" s="1"/>
  <c r="AA762" i="22"/>
  <c r="AB762" i="22" s="1"/>
  <c r="AA761" i="22"/>
  <c r="AB761" i="22" s="1"/>
  <c r="AA760" i="22"/>
  <c r="AB760" i="22" s="1"/>
  <c r="AA759" i="22"/>
  <c r="AB759" i="22" s="1"/>
  <c r="AA758" i="22"/>
  <c r="AB758" i="22" s="1"/>
  <c r="AA757" i="22"/>
  <c r="AB757" i="22" s="1"/>
  <c r="AA756" i="22"/>
  <c r="AB756" i="22" s="1"/>
  <c r="AA755" i="22"/>
  <c r="AB755" i="22" s="1"/>
  <c r="AA754" i="22"/>
  <c r="AB754" i="22" s="1"/>
  <c r="AA753" i="22"/>
  <c r="AB753" i="22" s="1"/>
  <c r="AA752" i="22"/>
  <c r="AB752" i="22" s="1"/>
  <c r="AA751" i="22"/>
  <c r="AB751" i="22" s="1"/>
  <c r="AA750" i="22"/>
  <c r="AB750" i="22" s="1"/>
  <c r="AA749" i="22"/>
  <c r="AB749" i="22" s="1"/>
  <c r="AA748" i="22"/>
  <c r="AB748" i="22" s="1"/>
  <c r="AA747" i="22"/>
  <c r="AB747" i="22" s="1"/>
  <c r="AA746" i="22"/>
  <c r="AB746" i="22" s="1"/>
  <c r="AA745" i="22"/>
  <c r="AB745" i="22" s="1"/>
  <c r="AA744" i="22"/>
  <c r="AB744" i="22" s="1"/>
  <c r="AA743" i="22"/>
  <c r="AB743" i="22" s="1"/>
  <c r="AA742" i="22"/>
  <c r="AB742" i="22" s="1"/>
  <c r="AA741" i="22"/>
  <c r="AB741" i="22" s="1"/>
  <c r="AA740" i="22"/>
  <c r="AB740" i="22" s="1"/>
  <c r="AA739" i="22"/>
  <c r="AB739" i="22" s="1"/>
  <c r="AA738" i="22"/>
  <c r="AB738" i="22" s="1"/>
  <c r="AA737" i="22"/>
  <c r="AB737" i="22" s="1"/>
  <c r="AA736" i="22"/>
  <c r="AB736" i="22" s="1"/>
  <c r="AA735" i="22"/>
  <c r="AB735" i="22" s="1"/>
  <c r="AA734" i="22"/>
  <c r="AB734" i="22" s="1"/>
  <c r="AA733" i="22"/>
  <c r="AB733" i="22" s="1"/>
  <c r="AA732" i="22"/>
  <c r="AB732" i="22" s="1"/>
  <c r="AA731" i="22"/>
  <c r="AB731" i="22" s="1"/>
  <c r="AA730" i="22"/>
  <c r="AB730" i="22" s="1"/>
  <c r="AA729" i="22"/>
  <c r="AB729" i="22" s="1"/>
  <c r="AA728" i="22"/>
  <c r="AB728" i="22" s="1"/>
  <c r="AA727" i="22"/>
  <c r="AB727" i="22" s="1"/>
  <c r="AA726" i="22"/>
  <c r="AB726" i="22" s="1"/>
  <c r="AA725" i="22"/>
  <c r="AB725" i="22" s="1"/>
  <c r="AA724" i="22"/>
  <c r="AB724" i="22" s="1"/>
  <c r="AA723" i="22"/>
  <c r="AB723" i="22" s="1"/>
  <c r="AA722" i="22"/>
  <c r="AB722" i="22" s="1"/>
  <c r="AA721" i="22"/>
  <c r="AB721" i="22" s="1"/>
  <c r="AA720" i="22"/>
  <c r="AB720" i="22" s="1"/>
  <c r="AA719" i="22"/>
  <c r="AB719" i="22" s="1"/>
  <c r="AA718" i="22"/>
  <c r="AB718" i="22" s="1"/>
  <c r="AA717" i="22"/>
  <c r="AB717" i="22" s="1"/>
  <c r="AA716" i="22"/>
  <c r="AB716" i="22" s="1"/>
  <c r="AA715" i="22"/>
  <c r="AB715" i="22" s="1"/>
  <c r="AA714" i="22"/>
  <c r="AB714" i="22" s="1"/>
  <c r="AA713" i="22"/>
  <c r="AB713" i="22" s="1"/>
  <c r="AA712" i="22"/>
  <c r="AB712" i="22" s="1"/>
  <c r="AA711" i="22"/>
  <c r="AB711" i="22" s="1"/>
  <c r="AA710" i="22"/>
  <c r="AB710" i="22" s="1"/>
  <c r="AA709" i="22"/>
  <c r="AB709" i="22" s="1"/>
  <c r="AA708" i="22"/>
  <c r="AB708" i="22" s="1"/>
  <c r="AA707" i="22"/>
  <c r="AB707" i="22" s="1"/>
  <c r="AA706" i="22"/>
  <c r="AB706" i="22" s="1"/>
  <c r="AA705" i="22"/>
  <c r="AB705" i="22" s="1"/>
  <c r="AA704" i="22"/>
  <c r="AB704" i="22" s="1"/>
  <c r="AA703" i="22"/>
  <c r="AB703" i="22" s="1"/>
  <c r="AA702" i="22"/>
  <c r="AB702" i="22" s="1"/>
  <c r="AA701" i="22"/>
  <c r="AB701" i="22" s="1"/>
  <c r="AA700" i="22"/>
  <c r="AB700" i="22" s="1"/>
  <c r="AA699" i="22"/>
  <c r="AB699" i="22" s="1"/>
  <c r="AA698" i="22"/>
  <c r="AB698" i="22" s="1"/>
  <c r="AA697" i="22"/>
  <c r="AB697" i="22" s="1"/>
  <c r="AA696" i="22"/>
  <c r="AB696" i="22" s="1"/>
  <c r="AA695" i="22"/>
  <c r="AB695" i="22" s="1"/>
  <c r="AA694" i="22"/>
  <c r="AB694" i="22" s="1"/>
  <c r="AA693" i="22"/>
  <c r="AB693" i="22" s="1"/>
  <c r="AA692" i="22"/>
  <c r="AB692" i="22" s="1"/>
  <c r="AA691" i="22"/>
  <c r="AB691" i="22" s="1"/>
  <c r="AA690" i="22"/>
  <c r="AB690" i="22" s="1"/>
  <c r="AA689" i="22"/>
  <c r="AB689" i="22" s="1"/>
  <c r="AA688" i="22"/>
  <c r="AB688" i="22" s="1"/>
  <c r="AA687" i="22"/>
  <c r="AB687" i="22" s="1"/>
  <c r="AA686" i="22"/>
  <c r="AB686" i="22" s="1"/>
  <c r="AA685" i="22"/>
  <c r="AB685" i="22" s="1"/>
  <c r="AA684" i="22"/>
  <c r="AB684" i="22" s="1"/>
  <c r="AA683" i="22"/>
  <c r="AB683" i="22" s="1"/>
  <c r="AA682" i="22"/>
  <c r="AB682" i="22" s="1"/>
  <c r="AA681" i="22"/>
  <c r="AB681" i="22" s="1"/>
  <c r="AA680" i="22"/>
  <c r="AB680" i="22" s="1"/>
  <c r="AA679" i="22"/>
  <c r="AB679" i="22" s="1"/>
  <c r="AA678" i="22"/>
  <c r="AB678" i="22" s="1"/>
  <c r="AA677" i="22"/>
  <c r="AB677" i="22" s="1"/>
  <c r="AA676" i="22"/>
  <c r="AB676" i="22" s="1"/>
  <c r="AA675" i="22"/>
  <c r="AB675" i="22" s="1"/>
  <c r="AA674" i="22"/>
  <c r="AB674" i="22" s="1"/>
  <c r="AA673" i="22"/>
  <c r="AB673" i="22" s="1"/>
  <c r="AA672" i="22"/>
  <c r="AB672" i="22" s="1"/>
  <c r="AA671" i="22"/>
  <c r="AB671" i="22" s="1"/>
  <c r="AA670" i="22"/>
  <c r="AB670" i="22" s="1"/>
  <c r="AA669" i="22"/>
  <c r="AB669" i="22" s="1"/>
  <c r="AA668" i="22"/>
  <c r="AB668" i="22" s="1"/>
  <c r="AA667" i="22"/>
  <c r="AB667" i="22" s="1"/>
  <c r="AA666" i="22"/>
  <c r="AB666" i="22" s="1"/>
  <c r="AA665" i="22"/>
  <c r="AB665" i="22" s="1"/>
  <c r="AA664" i="22"/>
  <c r="AB664" i="22" s="1"/>
  <c r="AA663" i="22"/>
  <c r="AB663" i="22" s="1"/>
  <c r="AA662" i="22"/>
  <c r="AB662" i="22" s="1"/>
  <c r="AA661" i="22"/>
  <c r="AB661" i="22" s="1"/>
  <c r="AA660" i="22"/>
  <c r="AB660" i="22" s="1"/>
  <c r="AA659" i="22"/>
  <c r="AB659" i="22" s="1"/>
  <c r="AA658" i="22"/>
  <c r="AB658" i="22" s="1"/>
  <c r="AA657" i="22"/>
  <c r="AB657" i="22" s="1"/>
  <c r="AA656" i="22"/>
  <c r="AB656" i="22" s="1"/>
  <c r="AA655" i="22"/>
  <c r="AB655" i="22" s="1"/>
  <c r="AA654" i="22"/>
  <c r="AB654" i="22" s="1"/>
  <c r="AA653" i="22"/>
  <c r="AB653" i="22" s="1"/>
  <c r="AA652" i="22"/>
  <c r="AB652" i="22" s="1"/>
  <c r="AA651" i="22"/>
  <c r="AB651" i="22" s="1"/>
  <c r="AA650" i="22"/>
  <c r="AB650" i="22" s="1"/>
  <c r="AA649" i="22"/>
  <c r="AB649" i="22" s="1"/>
  <c r="AA648" i="22"/>
  <c r="AB648" i="22" s="1"/>
  <c r="AA647" i="22"/>
  <c r="AB647" i="22" s="1"/>
  <c r="AA646" i="22"/>
  <c r="AB646" i="22" s="1"/>
  <c r="AA645" i="22"/>
  <c r="AB645" i="22" s="1"/>
  <c r="AA644" i="22"/>
  <c r="AB644" i="22" s="1"/>
  <c r="AA643" i="22"/>
  <c r="AB643" i="22" s="1"/>
  <c r="AA642" i="22"/>
  <c r="AB642" i="22" s="1"/>
  <c r="AA641" i="22"/>
  <c r="AB641" i="22" s="1"/>
  <c r="AA640" i="22"/>
  <c r="AB640" i="22" s="1"/>
  <c r="AA639" i="22"/>
  <c r="AB639" i="22" s="1"/>
  <c r="AA638" i="22"/>
  <c r="AB638" i="22" s="1"/>
  <c r="AA637" i="22"/>
  <c r="AB637" i="22" s="1"/>
  <c r="AA636" i="22"/>
  <c r="AB636" i="22" s="1"/>
  <c r="AA635" i="22"/>
  <c r="AB635" i="22" s="1"/>
  <c r="AA634" i="22"/>
  <c r="AB634" i="22" s="1"/>
  <c r="AA633" i="22"/>
  <c r="AB633" i="22" s="1"/>
  <c r="AA632" i="22"/>
  <c r="AB632" i="22" s="1"/>
  <c r="AA631" i="22"/>
  <c r="AB631" i="22" s="1"/>
  <c r="AA630" i="22"/>
  <c r="AB630" i="22" s="1"/>
  <c r="AA629" i="22"/>
  <c r="AB629" i="22" s="1"/>
  <c r="AA628" i="22"/>
  <c r="AB628" i="22" s="1"/>
  <c r="AA627" i="22"/>
  <c r="AB627" i="22" s="1"/>
  <c r="AA626" i="22"/>
  <c r="AB626" i="22" s="1"/>
  <c r="AA625" i="22"/>
  <c r="AB625" i="22" s="1"/>
  <c r="AA624" i="22"/>
  <c r="AB624" i="22" s="1"/>
  <c r="AA623" i="22"/>
  <c r="AB623" i="22" s="1"/>
  <c r="AA622" i="22"/>
  <c r="AB622" i="22" s="1"/>
  <c r="AA621" i="22"/>
  <c r="AB621" i="22" s="1"/>
  <c r="AA620" i="22"/>
  <c r="AB620" i="22" s="1"/>
  <c r="AA619" i="22"/>
  <c r="AB619" i="22" s="1"/>
  <c r="AA618" i="22"/>
  <c r="AB618" i="22" s="1"/>
  <c r="AA617" i="22"/>
  <c r="AB617" i="22" s="1"/>
  <c r="AA616" i="22"/>
  <c r="AB616" i="22" s="1"/>
  <c r="AA615" i="22"/>
  <c r="AB615" i="22" s="1"/>
  <c r="AA614" i="22"/>
  <c r="AB614" i="22" s="1"/>
  <c r="AA613" i="22"/>
  <c r="AB613" i="22" s="1"/>
  <c r="AA612" i="22"/>
  <c r="AB612" i="22" s="1"/>
  <c r="AA611" i="22"/>
  <c r="AB611" i="22" s="1"/>
  <c r="AA610" i="22"/>
  <c r="AB610" i="22" s="1"/>
  <c r="AA609" i="22"/>
  <c r="AB609" i="22" s="1"/>
  <c r="AA608" i="22"/>
  <c r="AB608" i="22" s="1"/>
  <c r="AA607" i="22"/>
  <c r="AB607" i="22" s="1"/>
  <c r="AA606" i="22"/>
  <c r="AB606" i="22" s="1"/>
  <c r="AA605" i="22"/>
  <c r="AB605" i="22" s="1"/>
  <c r="AA604" i="22"/>
  <c r="AB604" i="22" s="1"/>
  <c r="AA603" i="22"/>
  <c r="AB603" i="22" s="1"/>
  <c r="AA602" i="22"/>
  <c r="AB602" i="22" s="1"/>
  <c r="AA601" i="22"/>
  <c r="AB601" i="22" s="1"/>
  <c r="AA600" i="22"/>
  <c r="AB600" i="22" s="1"/>
  <c r="AA599" i="22"/>
  <c r="AB599" i="22" s="1"/>
  <c r="AA598" i="22"/>
  <c r="AB598" i="22" s="1"/>
  <c r="AA597" i="22"/>
  <c r="AB597" i="22" s="1"/>
  <c r="AA596" i="22"/>
  <c r="AB596" i="22" s="1"/>
  <c r="AA595" i="22"/>
  <c r="AB595" i="22" s="1"/>
  <c r="AA594" i="22"/>
  <c r="AB594" i="22" s="1"/>
  <c r="AA593" i="22"/>
  <c r="AB593" i="22" s="1"/>
  <c r="AA592" i="22"/>
  <c r="AB592" i="22" s="1"/>
  <c r="AA591" i="22"/>
  <c r="AB591" i="22" s="1"/>
  <c r="AA590" i="22"/>
  <c r="AB590" i="22" s="1"/>
  <c r="AA589" i="22"/>
  <c r="AB589" i="22" s="1"/>
  <c r="AA588" i="22"/>
  <c r="AB588" i="22" s="1"/>
  <c r="AA587" i="22"/>
  <c r="AB587" i="22" s="1"/>
  <c r="AA586" i="22"/>
  <c r="AB586" i="22" s="1"/>
  <c r="AA585" i="22"/>
  <c r="AB585" i="22" s="1"/>
  <c r="AA584" i="22"/>
  <c r="AB584" i="22" s="1"/>
  <c r="AA583" i="22"/>
  <c r="AB583" i="22" s="1"/>
  <c r="AA582" i="22"/>
  <c r="AB582" i="22" s="1"/>
  <c r="AA581" i="22"/>
  <c r="AB581" i="22" s="1"/>
  <c r="AA580" i="22"/>
  <c r="AB580" i="22" s="1"/>
  <c r="AA579" i="22"/>
  <c r="AB579" i="22" s="1"/>
  <c r="AA578" i="22"/>
  <c r="AB578" i="22" s="1"/>
  <c r="AA577" i="22"/>
  <c r="AB577" i="22" s="1"/>
  <c r="AA576" i="22"/>
  <c r="AB576" i="22" s="1"/>
  <c r="AA575" i="22"/>
  <c r="AB575" i="22" s="1"/>
  <c r="AA574" i="22"/>
  <c r="AB574" i="22" s="1"/>
  <c r="AA573" i="22"/>
  <c r="AB573" i="22" s="1"/>
  <c r="AA572" i="22"/>
  <c r="AB572" i="22" s="1"/>
  <c r="AA571" i="22"/>
  <c r="AB571" i="22" s="1"/>
  <c r="AA570" i="22"/>
  <c r="AB570" i="22" s="1"/>
  <c r="AA569" i="22"/>
  <c r="AB569" i="22" s="1"/>
  <c r="AA568" i="22"/>
  <c r="AB568" i="22" s="1"/>
  <c r="AA567" i="22"/>
  <c r="AB567" i="22" s="1"/>
  <c r="AA566" i="22"/>
  <c r="AB566" i="22" s="1"/>
  <c r="AA565" i="22"/>
  <c r="AB565" i="22" s="1"/>
  <c r="AA564" i="22"/>
  <c r="AB564" i="22" s="1"/>
  <c r="AA563" i="22"/>
  <c r="AB563" i="22" s="1"/>
  <c r="AA562" i="22"/>
  <c r="AB562" i="22" s="1"/>
  <c r="AA561" i="22"/>
  <c r="AB561" i="22" s="1"/>
  <c r="AA560" i="22"/>
  <c r="AB560" i="22" s="1"/>
  <c r="AA559" i="22"/>
  <c r="AB559" i="22" s="1"/>
  <c r="AA558" i="22"/>
  <c r="AB558" i="22" s="1"/>
  <c r="AA557" i="22"/>
  <c r="AB557" i="22" s="1"/>
  <c r="AA556" i="22"/>
  <c r="AB556" i="22" s="1"/>
  <c r="AA555" i="22"/>
  <c r="AB555" i="22" s="1"/>
  <c r="AA554" i="22"/>
  <c r="AB554" i="22" s="1"/>
  <c r="AA553" i="22"/>
  <c r="AB553" i="22" s="1"/>
  <c r="AA552" i="22"/>
  <c r="AB552" i="22" s="1"/>
  <c r="AA551" i="22"/>
  <c r="AB551" i="22" s="1"/>
  <c r="AA550" i="22"/>
  <c r="AB550" i="22" s="1"/>
  <c r="AA549" i="22"/>
  <c r="AB549" i="22" s="1"/>
  <c r="AA548" i="22"/>
  <c r="AB548" i="22" s="1"/>
  <c r="AA547" i="22"/>
  <c r="AB547" i="22" s="1"/>
  <c r="AA546" i="22"/>
  <c r="AB546" i="22" s="1"/>
  <c r="AA545" i="22"/>
  <c r="AB545" i="22" s="1"/>
  <c r="AA544" i="22"/>
  <c r="AB544" i="22" s="1"/>
  <c r="AA543" i="22"/>
  <c r="AB543" i="22" s="1"/>
  <c r="AA542" i="22"/>
  <c r="AB542" i="22" s="1"/>
  <c r="AA541" i="22"/>
  <c r="AB541" i="22" s="1"/>
  <c r="AA540" i="22"/>
  <c r="AB540" i="22" s="1"/>
  <c r="AA539" i="22"/>
  <c r="AB539" i="22" s="1"/>
  <c r="AA538" i="22"/>
  <c r="AB538" i="22" s="1"/>
  <c r="AA537" i="22"/>
  <c r="AB537" i="22" s="1"/>
  <c r="AA536" i="22"/>
  <c r="AB536" i="22" s="1"/>
  <c r="AA535" i="22"/>
  <c r="AB535" i="22" s="1"/>
  <c r="AA534" i="22"/>
  <c r="AB534" i="22" s="1"/>
  <c r="AA533" i="22"/>
  <c r="AB533" i="22" s="1"/>
  <c r="AA532" i="22"/>
  <c r="AB532" i="22" s="1"/>
  <c r="AA531" i="22"/>
  <c r="AB531" i="22" s="1"/>
  <c r="AA530" i="22"/>
  <c r="AB530" i="22" s="1"/>
  <c r="AA529" i="22"/>
  <c r="AB529" i="22" s="1"/>
  <c r="AA528" i="22"/>
  <c r="AB528" i="22" s="1"/>
  <c r="AA527" i="22"/>
  <c r="AB527" i="22" s="1"/>
  <c r="AA526" i="22"/>
  <c r="AB526" i="22" s="1"/>
  <c r="AA525" i="22"/>
  <c r="AB525" i="22" s="1"/>
  <c r="AA524" i="22"/>
  <c r="AB524" i="22" s="1"/>
  <c r="AA523" i="22"/>
  <c r="AB523" i="22" s="1"/>
  <c r="AA522" i="22"/>
  <c r="AB522" i="22" s="1"/>
  <c r="AA521" i="22"/>
  <c r="AB521" i="22" s="1"/>
  <c r="AA520" i="22"/>
  <c r="AB520" i="22" s="1"/>
  <c r="AA519" i="22"/>
  <c r="AB519" i="22" s="1"/>
  <c r="AA518" i="22"/>
  <c r="AB518" i="22" s="1"/>
  <c r="AA517" i="22"/>
  <c r="AB517" i="22" s="1"/>
  <c r="AA516" i="22"/>
  <c r="AB516" i="22" s="1"/>
  <c r="AA515" i="22"/>
  <c r="AB515" i="22" s="1"/>
  <c r="AA514" i="22"/>
  <c r="AB514" i="22" s="1"/>
  <c r="AA513" i="22"/>
  <c r="AB513" i="22" s="1"/>
  <c r="AA512" i="22"/>
  <c r="AB512" i="22" s="1"/>
  <c r="AA511" i="22"/>
  <c r="AB511" i="22" s="1"/>
  <c r="AA510" i="22"/>
  <c r="AB510" i="22" s="1"/>
  <c r="AA509" i="22"/>
  <c r="AB509" i="22" s="1"/>
  <c r="AA508" i="22"/>
  <c r="AB508" i="22" s="1"/>
  <c r="AA507" i="22"/>
  <c r="AB507" i="22" s="1"/>
  <c r="AA506" i="22"/>
  <c r="AB506" i="22" s="1"/>
  <c r="AA505" i="22"/>
  <c r="AB505" i="22" s="1"/>
  <c r="AA504" i="22"/>
  <c r="AB504" i="22" s="1"/>
  <c r="AA503" i="22"/>
  <c r="AB503" i="22" s="1"/>
  <c r="AA502" i="22"/>
  <c r="AB502" i="22" s="1"/>
  <c r="AA501" i="22"/>
  <c r="AB501" i="22" s="1"/>
  <c r="AA500" i="22"/>
  <c r="AB500" i="22" s="1"/>
  <c r="AA499" i="22"/>
  <c r="AB499" i="22" s="1"/>
  <c r="AA498" i="22"/>
  <c r="AB498" i="22" s="1"/>
  <c r="AA497" i="22"/>
  <c r="AB497" i="22" s="1"/>
  <c r="AA496" i="22"/>
  <c r="AB496" i="22" s="1"/>
  <c r="AA495" i="22"/>
  <c r="AB495" i="22" s="1"/>
  <c r="AA494" i="22"/>
  <c r="AB494" i="22" s="1"/>
  <c r="AA493" i="22"/>
  <c r="AB493" i="22" s="1"/>
  <c r="AA492" i="22"/>
  <c r="AB492" i="22" s="1"/>
  <c r="AA491" i="22"/>
  <c r="AB491" i="22" s="1"/>
  <c r="AA490" i="22"/>
  <c r="AB490" i="22" s="1"/>
  <c r="AA489" i="22"/>
  <c r="AB489" i="22" s="1"/>
  <c r="AA488" i="22"/>
  <c r="AB488" i="22" s="1"/>
  <c r="AA487" i="22"/>
  <c r="AB487" i="22" s="1"/>
  <c r="AA486" i="22"/>
  <c r="AB486" i="22" s="1"/>
  <c r="AA485" i="22"/>
  <c r="AB485" i="22" s="1"/>
  <c r="AA484" i="22"/>
  <c r="AB484" i="22" s="1"/>
  <c r="AA483" i="22"/>
  <c r="AB483" i="22" s="1"/>
  <c r="AA482" i="22"/>
  <c r="AB482" i="22" s="1"/>
  <c r="AA481" i="22"/>
  <c r="AB481" i="22" s="1"/>
  <c r="AA480" i="22"/>
  <c r="AB480" i="22" s="1"/>
  <c r="AA479" i="22"/>
  <c r="AB479" i="22" s="1"/>
  <c r="AA478" i="22"/>
  <c r="AB478" i="22" s="1"/>
  <c r="AA477" i="22"/>
  <c r="AB477" i="22" s="1"/>
  <c r="AA476" i="22"/>
  <c r="AB476" i="22" s="1"/>
  <c r="AA475" i="22"/>
  <c r="AB475" i="22" s="1"/>
  <c r="AA474" i="22"/>
  <c r="AB474" i="22" s="1"/>
  <c r="AA473" i="22"/>
  <c r="AB473" i="22" s="1"/>
  <c r="AA472" i="22"/>
  <c r="AB472" i="22" s="1"/>
  <c r="AA471" i="22"/>
  <c r="AB471" i="22" s="1"/>
  <c r="AA470" i="22"/>
  <c r="AB470" i="22" s="1"/>
  <c r="AA469" i="22"/>
  <c r="AB469" i="22" s="1"/>
  <c r="AA468" i="22"/>
  <c r="AB468" i="22" s="1"/>
  <c r="AA467" i="22"/>
  <c r="AB467" i="22" s="1"/>
  <c r="AA466" i="22"/>
  <c r="AB466" i="22" s="1"/>
  <c r="AA465" i="22"/>
  <c r="AB465" i="22" s="1"/>
  <c r="AA464" i="22"/>
  <c r="AB464" i="22" s="1"/>
  <c r="AA463" i="22"/>
  <c r="AB463" i="22" s="1"/>
  <c r="AA462" i="22"/>
  <c r="AB462" i="22" s="1"/>
  <c r="AA461" i="22"/>
  <c r="AB461" i="22" s="1"/>
  <c r="AA460" i="22"/>
  <c r="AB460" i="22" s="1"/>
  <c r="AA459" i="22"/>
  <c r="AB459" i="22" s="1"/>
  <c r="AA458" i="22"/>
  <c r="AB458" i="22" s="1"/>
  <c r="AA457" i="22"/>
  <c r="AB457" i="22" s="1"/>
  <c r="AA456" i="22"/>
  <c r="AB456" i="22" s="1"/>
  <c r="AA455" i="22"/>
  <c r="AB455" i="22" s="1"/>
  <c r="AA454" i="22"/>
  <c r="AB454" i="22" s="1"/>
  <c r="AA453" i="22"/>
  <c r="AB453" i="22" s="1"/>
  <c r="AA452" i="22"/>
  <c r="AB452" i="22" s="1"/>
  <c r="AA451" i="22"/>
  <c r="AB451" i="22" s="1"/>
  <c r="AA450" i="22"/>
  <c r="AB450" i="22" s="1"/>
  <c r="AA449" i="22"/>
  <c r="AB449" i="22" s="1"/>
  <c r="AA448" i="22"/>
  <c r="AB448" i="22" s="1"/>
  <c r="AA447" i="22"/>
  <c r="AB447" i="22" s="1"/>
  <c r="AA446" i="22"/>
  <c r="AB446" i="22" s="1"/>
  <c r="AA445" i="22"/>
  <c r="AB445" i="22" s="1"/>
  <c r="AA444" i="22"/>
  <c r="AB444" i="22" s="1"/>
  <c r="AA443" i="22"/>
  <c r="AB443" i="22" s="1"/>
  <c r="AA442" i="22"/>
  <c r="AB442" i="22" s="1"/>
  <c r="AA441" i="22"/>
  <c r="AB441" i="22" s="1"/>
  <c r="AA440" i="22"/>
  <c r="AB440" i="22" s="1"/>
  <c r="AA439" i="22"/>
  <c r="AB439" i="22" s="1"/>
  <c r="AA438" i="22"/>
  <c r="AB438" i="22" s="1"/>
  <c r="AA437" i="22"/>
  <c r="AB437" i="22" s="1"/>
  <c r="AA436" i="22"/>
  <c r="AB436" i="22" s="1"/>
  <c r="AA435" i="22"/>
  <c r="AB435" i="22" s="1"/>
  <c r="AA434" i="22"/>
  <c r="AB434" i="22" s="1"/>
  <c r="AA433" i="22"/>
  <c r="AB433" i="22" s="1"/>
  <c r="AA432" i="22"/>
  <c r="AB432" i="22" s="1"/>
  <c r="AA431" i="22"/>
  <c r="AB431" i="22" s="1"/>
  <c r="AA430" i="22"/>
  <c r="AB430" i="22" s="1"/>
  <c r="AA429" i="22"/>
  <c r="AB429" i="22" s="1"/>
  <c r="AA428" i="22"/>
  <c r="AB428" i="22" s="1"/>
  <c r="AA427" i="22"/>
  <c r="AB427" i="22" s="1"/>
  <c r="AA426" i="22"/>
  <c r="AB426" i="22" s="1"/>
  <c r="AA425" i="22"/>
  <c r="AB425" i="22" s="1"/>
  <c r="AA424" i="22"/>
  <c r="AB424" i="22" s="1"/>
  <c r="AA423" i="22"/>
  <c r="AB423" i="22" s="1"/>
  <c r="AA422" i="22"/>
  <c r="AB422" i="22" s="1"/>
  <c r="AA421" i="22"/>
  <c r="AB421" i="22" s="1"/>
  <c r="AA420" i="22"/>
  <c r="AB420" i="22" s="1"/>
  <c r="AA419" i="22"/>
  <c r="AB419" i="22" s="1"/>
  <c r="AA418" i="22"/>
  <c r="AB418" i="22" s="1"/>
  <c r="AA417" i="22"/>
  <c r="AB417" i="22" s="1"/>
  <c r="AA416" i="22"/>
  <c r="AB416" i="22" s="1"/>
  <c r="AA415" i="22"/>
  <c r="AB415" i="22" s="1"/>
  <c r="AA414" i="22"/>
  <c r="AB414" i="22" s="1"/>
  <c r="AA413" i="22"/>
  <c r="AB413" i="22" s="1"/>
  <c r="AA412" i="22"/>
  <c r="AB412" i="22" s="1"/>
  <c r="AA411" i="22"/>
  <c r="AB411" i="22" s="1"/>
  <c r="AA410" i="22"/>
  <c r="AB410" i="22" s="1"/>
  <c r="AA409" i="22"/>
  <c r="AB409" i="22" s="1"/>
  <c r="AA408" i="22"/>
  <c r="AB408" i="22" s="1"/>
  <c r="AA407" i="22"/>
  <c r="AB407" i="22" s="1"/>
  <c r="AA406" i="22"/>
  <c r="AB406" i="22" s="1"/>
  <c r="AA405" i="22"/>
  <c r="AB405" i="22" s="1"/>
  <c r="AA404" i="22"/>
  <c r="AB404" i="22" s="1"/>
  <c r="AA403" i="22"/>
  <c r="AB403" i="22" s="1"/>
  <c r="AA402" i="22"/>
  <c r="AB402" i="22" s="1"/>
  <c r="AA401" i="22"/>
  <c r="AB401" i="22" s="1"/>
  <c r="AA400" i="22"/>
  <c r="AB400" i="22" s="1"/>
  <c r="AA399" i="22"/>
  <c r="AB399" i="22" s="1"/>
  <c r="AA398" i="22"/>
  <c r="AB398" i="22" s="1"/>
  <c r="AA397" i="22"/>
  <c r="AB397" i="22" s="1"/>
  <c r="AA396" i="22"/>
  <c r="AB396" i="22" s="1"/>
  <c r="AA395" i="22"/>
  <c r="AB395" i="22" s="1"/>
  <c r="AA394" i="22"/>
  <c r="AB394" i="22" s="1"/>
  <c r="AA393" i="22"/>
  <c r="AB393" i="22" s="1"/>
  <c r="AA392" i="22"/>
  <c r="AB392" i="22" s="1"/>
  <c r="AA391" i="22"/>
  <c r="AB391" i="22" s="1"/>
  <c r="AA390" i="22"/>
  <c r="AB390" i="22" s="1"/>
  <c r="AA389" i="22"/>
  <c r="AB389" i="22" s="1"/>
  <c r="AA388" i="22"/>
  <c r="AB388" i="22" s="1"/>
  <c r="AA387" i="22"/>
  <c r="AB387" i="22" s="1"/>
  <c r="AA386" i="22"/>
  <c r="AB386" i="22" s="1"/>
  <c r="AA385" i="22"/>
  <c r="AB385" i="22" s="1"/>
  <c r="AA384" i="22"/>
  <c r="AB384" i="22" s="1"/>
  <c r="AA383" i="22"/>
  <c r="AB383" i="22" s="1"/>
  <c r="AA382" i="22"/>
  <c r="AB382" i="22" s="1"/>
  <c r="AA381" i="22"/>
  <c r="AB381" i="22" s="1"/>
  <c r="AA380" i="22"/>
  <c r="AB380" i="22" s="1"/>
  <c r="AA379" i="22"/>
  <c r="AB379" i="22" s="1"/>
  <c r="AA378" i="22"/>
  <c r="AB378" i="22" s="1"/>
  <c r="AA377" i="22"/>
  <c r="AB377" i="22" s="1"/>
  <c r="AA376" i="22"/>
  <c r="AB376" i="22" s="1"/>
  <c r="AA375" i="22"/>
  <c r="AB375" i="22" s="1"/>
  <c r="AA374" i="22"/>
  <c r="AB374" i="22" s="1"/>
  <c r="AA373" i="22"/>
  <c r="AB373" i="22" s="1"/>
  <c r="AA372" i="22"/>
  <c r="AB372" i="22" s="1"/>
  <c r="AA371" i="22"/>
  <c r="AB371" i="22" s="1"/>
  <c r="AA370" i="22"/>
  <c r="AB370" i="22" s="1"/>
  <c r="AA369" i="22"/>
  <c r="AB369" i="22" s="1"/>
  <c r="AA368" i="22"/>
  <c r="AB368" i="22" s="1"/>
  <c r="AA367" i="22"/>
  <c r="AB367" i="22" s="1"/>
  <c r="AA366" i="22"/>
  <c r="AB366" i="22" s="1"/>
  <c r="AA365" i="22"/>
  <c r="AB365" i="22" s="1"/>
  <c r="AA364" i="22"/>
  <c r="AB364" i="22" s="1"/>
  <c r="AA363" i="22"/>
  <c r="AB363" i="22" s="1"/>
  <c r="AA362" i="22"/>
  <c r="AB362" i="22" s="1"/>
  <c r="AA361" i="22"/>
  <c r="AB361" i="22" s="1"/>
  <c r="AA360" i="22"/>
  <c r="AB360" i="22" s="1"/>
  <c r="AA359" i="22"/>
  <c r="AB359" i="22" s="1"/>
  <c r="AA358" i="22"/>
  <c r="AB358" i="22" s="1"/>
  <c r="AA357" i="22"/>
  <c r="AB357" i="22" s="1"/>
  <c r="AA356" i="22"/>
  <c r="AB356" i="22" s="1"/>
  <c r="AA355" i="22"/>
  <c r="AB355" i="22" s="1"/>
  <c r="AA354" i="22"/>
  <c r="AB354" i="22" s="1"/>
  <c r="AA353" i="22"/>
  <c r="AB353" i="22" s="1"/>
  <c r="AA352" i="22"/>
  <c r="AB352" i="22" s="1"/>
  <c r="AA351" i="22"/>
  <c r="AB351" i="22" s="1"/>
  <c r="AA350" i="22"/>
  <c r="AB350" i="22" s="1"/>
  <c r="AA349" i="22"/>
  <c r="AB349" i="22" s="1"/>
  <c r="AA348" i="22"/>
  <c r="AB348" i="22" s="1"/>
  <c r="AA347" i="22"/>
  <c r="AB347" i="22" s="1"/>
  <c r="AA346" i="22"/>
  <c r="AB346" i="22" s="1"/>
  <c r="AA345" i="22"/>
  <c r="AB345" i="22" s="1"/>
  <c r="AA344" i="22"/>
  <c r="AB344" i="22" s="1"/>
  <c r="AA343" i="22"/>
  <c r="AB343" i="22" s="1"/>
  <c r="AA342" i="22"/>
  <c r="AB342" i="22" s="1"/>
  <c r="AA341" i="22"/>
  <c r="AB341" i="22" s="1"/>
  <c r="AA340" i="22"/>
  <c r="AB340" i="22" s="1"/>
  <c r="AA339" i="22"/>
  <c r="AB339" i="22" s="1"/>
  <c r="AA338" i="22"/>
  <c r="AB338" i="22" s="1"/>
  <c r="AA337" i="22"/>
  <c r="AB337" i="22" s="1"/>
  <c r="AA336" i="22"/>
  <c r="AB336" i="22" s="1"/>
  <c r="AA335" i="22"/>
  <c r="AB335" i="22" s="1"/>
  <c r="AA334" i="22"/>
  <c r="AB334" i="22" s="1"/>
  <c r="AA333" i="22"/>
  <c r="AB333" i="22" s="1"/>
  <c r="AA332" i="22"/>
  <c r="AB332" i="22" s="1"/>
  <c r="AA331" i="22"/>
  <c r="AB331" i="22" s="1"/>
  <c r="AA330" i="22"/>
  <c r="AB330" i="22" s="1"/>
  <c r="AA329" i="22"/>
  <c r="AB329" i="22" s="1"/>
  <c r="AA328" i="22"/>
  <c r="AB328" i="22" s="1"/>
  <c r="AA327" i="22"/>
  <c r="AB327" i="22" s="1"/>
  <c r="AA326" i="22"/>
  <c r="AB326" i="22" s="1"/>
  <c r="AA325" i="22"/>
  <c r="AB325" i="22" s="1"/>
  <c r="AA324" i="22"/>
  <c r="AB324" i="22" s="1"/>
  <c r="AA323" i="22"/>
  <c r="AB323" i="22" s="1"/>
  <c r="AA322" i="22"/>
  <c r="AB322" i="22" s="1"/>
  <c r="AA321" i="22"/>
  <c r="AB321" i="22" s="1"/>
  <c r="AA320" i="22"/>
  <c r="AB320" i="22" s="1"/>
  <c r="AA319" i="22"/>
  <c r="AB319" i="22" s="1"/>
  <c r="AA318" i="22"/>
  <c r="AB318" i="22" s="1"/>
  <c r="AA317" i="22"/>
  <c r="AB317" i="22" s="1"/>
  <c r="AA316" i="22"/>
  <c r="AB316" i="22" s="1"/>
  <c r="AA315" i="22"/>
  <c r="AB315" i="22" s="1"/>
  <c r="AA314" i="22"/>
  <c r="AB314" i="22" s="1"/>
  <c r="AA313" i="22"/>
  <c r="AB313" i="22" s="1"/>
  <c r="AA312" i="22"/>
  <c r="AB312" i="22" s="1"/>
  <c r="AA311" i="22"/>
  <c r="AB311" i="22" s="1"/>
  <c r="AA310" i="22"/>
  <c r="AB310" i="22" s="1"/>
  <c r="AA309" i="22"/>
  <c r="AB309" i="22" s="1"/>
  <c r="AA308" i="22"/>
  <c r="AB308" i="22" s="1"/>
  <c r="AA307" i="22"/>
  <c r="AB307" i="22" s="1"/>
  <c r="AA306" i="22"/>
  <c r="AB306" i="22" s="1"/>
  <c r="AA305" i="22"/>
  <c r="AB305" i="22" s="1"/>
  <c r="AA304" i="22"/>
  <c r="AB304" i="22" s="1"/>
  <c r="AA303" i="22"/>
  <c r="AB303" i="22" s="1"/>
  <c r="AA302" i="22"/>
  <c r="AB302" i="22" s="1"/>
  <c r="AA301" i="22"/>
  <c r="AB301" i="22" s="1"/>
  <c r="AA300" i="22"/>
  <c r="AB300" i="22" s="1"/>
  <c r="AA299" i="22"/>
  <c r="AB299" i="22" s="1"/>
  <c r="AA298" i="22"/>
  <c r="AB298" i="22" s="1"/>
  <c r="AA297" i="22"/>
  <c r="AB297" i="22" s="1"/>
  <c r="AA296" i="22"/>
  <c r="AB296" i="22" s="1"/>
  <c r="AA295" i="22"/>
  <c r="AB295" i="22" s="1"/>
  <c r="AA294" i="22"/>
  <c r="AB294" i="22" s="1"/>
  <c r="AA293" i="22"/>
  <c r="AB293" i="22" s="1"/>
  <c r="AA292" i="22"/>
  <c r="AB292" i="22" s="1"/>
  <c r="AA291" i="22"/>
  <c r="AB291" i="22" s="1"/>
  <c r="AA290" i="22"/>
  <c r="AB290" i="22" s="1"/>
  <c r="AA289" i="22"/>
  <c r="AB289" i="22" s="1"/>
  <c r="AA288" i="22"/>
  <c r="AB288" i="22" s="1"/>
  <c r="AA287" i="22"/>
  <c r="AB287" i="22" s="1"/>
  <c r="AA286" i="22"/>
  <c r="AB286" i="22" s="1"/>
  <c r="AA285" i="22"/>
  <c r="AB285" i="22" s="1"/>
  <c r="AA284" i="22"/>
  <c r="AB284" i="22" s="1"/>
  <c r="AA283" i="22"/>
  <c r="AB283" i="22" s="1"/>
  <c r="AA282" i="22"/>
  <c r="AB282" i="22" s="1"/>
  <c r="AA281" i="22"/>
  <c r="AB281" i="22" s="1"/>
  <c r="AA280" i="22"/>
  <c r="AB280" i="22" s="1"/>
  <c r="AA279" i="22"/>
  <c r="AB279" i="22" s="1"/>
  <c r="AA278" i="22"/>
  <c r="AB278" i="22" s="1"/>
  <c r="AA277" i="22"/>
  <c r="AB277" i="22" s="1"/>
  <c r="AA276" i="22"/>
  <c r="AB276" i="22" s="1"/>
  <c r="AA275" i="22"/>
  <c r="AB275" i="22" s="1"/>
  <c r="AA274" i="22"/>
  <c r="AB274" i="22" s="1"/>
  <c r="AA273" i="22"/>
  <c r="AB273" i="22" s="1"/>
  <c r="AA272" i="22"/>
  <c r="AB272" i="22" s="1"/>
  <c r="AA271" i="22"/>
  <c r="AB271" i="22" s="1"/>
  <c r="AA270" i="22"/>
  <c r="AB270" i="22" s="1"/>
  <c r="AA269" i="22"/>
  <c r="AB269" i="22" s="1"/>
  <c r="AA268" i="22"/>
  <c r="AB268" i="22" s="1"/>
  <c r="AA267" i="22"/>
  <c r="AB267" i="22" s="1"/>
  <c r="AA266" i="22"/>
  <c r="AB266" i="22" s="1"/>
  <c r="AA265" i="22"/>
  <c r="AB265" i="22" s="1"/>
  <c r="AA264" i="22"/>
  <c r="AB264" i="22" s="1"/>
  <c r="AA263" i="22"/>
  <c r="AB263" i="22" s="1"/>
  <c r="AA262" i="22"/>
  <c r="AB262" i="22" s="1"/>
  <c r="AA261" i="22"/>
  <c r="AB261" i="22" s="1"/>
  <c r="AA260" i="22"/>
  <c r="AB260" i="22" s="1"/>
  <c r="AA259" i="22"/>
  <c r="AB259" i="22" s="1"/>
  <c r="AA258" i="22"/>
  <c r="AB258" i="22" s="1"/>
  <c r="AA257" i="22"/>
  <c r="AB257" i="22" s="1"/>
  <c r="AA256" i="22"/>
  <c r="AB256" i="22" s="1"/>
  <c r="AA255" i="22"/>
  <c r="AB255" i="22" s="1"/>
  <c r="AA254" i="22"/>
  <c r="AB254" i="22" s="1"/>
  <c r="AA253" i="22"/>
  <c r="AB253" i="22" s="1"/>
  <c r="AA252" i="22"/>
  <c r="AB252" i="22" s="1"/>
  <c r="AA251" i="22"/>
  <c r="AB251" i="22" s="1"/>
  <c r="AA250" i="22"/>
  <c r="AB250" i="22" s="1"/>
  <c r="AA249" i="22"/>
  <c r="AB249" i="22" s="1"/>
  <c r="AA248" i="22"/>
  <c r="AB248" i="22" s="1"/>
  <c r="AA247" i="22"/>
  <c r="AB247" i="22" s="1"/>
  <c r="AA246" i="22"/>
  <c r="AB246" i="22" s="1"/>
  <c r="AA245" i="22"/>
  <c r="AB245" i="22" s="1"/>
  <c r="AA244" i="22"/>
  <c r="AB244" i="22" s="1"/>
  <c r="AA243" i="22"/>
  <c r="AB243" i="22" s="1"/>
  <c r="AA242" i="22"/>
  <c r="AB242" i="22" s="1"/>
  <c r="AA241" i="22"/>
  <c r="AB241" i="22" s="1"/>
  <c r="AA240" i="22"/>
  <c r="AB240" i="22" s="1"/>
  <c r="AA239" i="22"/>
  <c r="AB239" i="22" s="1"/>
  <c r="AA238" i="22"/>
  <c r="AB238" i="22" s="1"/>
  <c r="AA237" i="22"/>
  <c r="AB237" i="22" s="1"/>
  <c r="AA236" i="22"/>
  <c r="AB236" i="22" s="1"/>
  <c r="AA235" i="22"/>
  <c r="AB235" i="22" s="1"/>
  <c r="AA234" i="22"/>
  <c r="AB234" i="22" s="1"/>
  <c r="AA233" i="22"/>
  <c r="AB233" i="22" s="1"/>
  <c r="AA232" i="22"/>
  <c r="AB232" i="22" s="1"/>
  <c r="AA231" i="22"/>
  <c r="AB231" i="22" s="1"/>
  <c r="AA230" i="22"/>
  <c r="AB230" i="22" s="1"/>
  <c r="AA229" i="22"/>
  <c r="AB229" i="22" s="1"/>
  <c r="AA228" i="22"/>
  <c r="AB228" i="22" s="1"/>
  <c r="AA227" i="22"/>
  <c r="AB227" i="22" s="1"/>
  <c r="AA226" i="22"/>
  <c r="AB226" i="22" s="1"/>
  <c r="AA225" i="22"/>
  <c r="AB225" i="22" s="1"/>
  <c r="AA224" i="22"/>
  <c r="AB224" i="22" s="1"/>
  <c r="AA223" i="22"/>
  <c r="AB223" i="22" s="1"/>
  <c r="AA222" i="22"/>
  <c r="AB222" i="22" s="1"/>
  <c r="AA221" i="22"/>
  <c r="AB221" i="22" s="1"/>
  <c r="AA220" i="22"/>
  <c r="AB220" i="22" s="1"/>
  <c r="AA219" i="22"/>
  <c r="AB219" i="22" s="1"/>
  <c r="AA218" i="22"/>
  <c r="AB218" i="22" s="1"/>
  <c r="AA217" i="22"/>
  <c r="AB217" i="22" s="1"/>
  <c r="AA216" i="22"/>
  <c r="AB216" i="22" s="1"/>
  <c r="AA215" i="22"/>
  <c r="AB215" i="22" s="1"/>
  <c r="AA214" i="22"/>
  <c r="AB214" i="22" s="1"/>
  <c r="AA213" i="22"/>
  <c r="AB213" i="22" s="1"/>
  <c r="AA212" i="22"/>
  <c r="AB212" i="22" s="1"/>
  <c r="AA211" i="22"/>
  <c r="AB211" i="22" s="1"/>
  <c r="AA210" i="22"/>
  <c r="AB210" i="22" s="1"/>
  <c r="AA209" i="22"/>
  <c r="AB209" i="22" s="1"/>
  <c r="AA208" i="22"/>
  <c r="AB208" i="22" s="1"/>
  <c r="AA207" i="22"/>
  <c r="AB207" i="22" s="1"/>
  <c r="AA206" i="22"/>
  <c r="AB206" i="22" s="1"/>
  <c r="AA205" i="22"/>
  <c r="AB205" i="22" s="1"/>
  <c r="AA204" i="22"/>
  <c r="AB204" i="22" s="1"/>
  <c r="AA203" i="22"/>
  <c r="AB203" i="22" s="1"/>
  <c r="AA202" i="22"/>
  <c r="AB202" i="22" s="1"/>
  <c r="AA201" i="22"/>
  <c r="AB201" i="22" s="1"/>
  <c r="AA200" i="22"/>
  <c r="AB200" i="22" s="1"/>
  <c r="AA199" i="22"/>
  <c r="AB199" i="22" s="1"/>
  <c r="AA198" i="22"/>
  <c r="AB198" i="22" s="1"/>
  <c r="AA197" i="22"/>
  <c r="AB197" i="22" s="1"/>
  <c r="AA196" i="22"/>
  <c r="AB196" i="22" s="1"/>
  <c r="AA195" i="22"/>
  <c r="AB195" i="22" s="1"/>
  <c r="AA194" i="22"/>
  <c r="AB194" i="22" s="1"/>
  <c r="AA193" i="22"/>
  <c r="AB193" i="22" s="1"/>
  <c r="AA192" i="22"/>
  <c r="AB192" i="22" s="1"/>
  <c r="AA191" i="22"/>
  <c r="AB191" i="22" s="1"/>
  <c r="AA190" i="22"/>
  <c r="AB190" i="22" s="1"/>
  <c r="AA189" i="22"/>
  <c r="AB189" i="22" s="1"/>
  <c r="AA188" i="22"/>
  <c r="AB188" i="22" s="1"/>
  <c r="AA187" i="22"/>
  <c r="AB187" i="22" s="1"/>
  <c r="AA186" i="22"/>
  <c r="AB186" i="22" s="1"/>
  <c r="AA185" i="22"/>
  <c r="AB185" i="22" s="1"/>
  <c r="AA184" i="22"/>
  <c r="AB184" i="22" s="1"/>
  <c r="AA183" i="22"/>
  <c r="AB183" i="22" s="1"/>
  <c r="AA182" i="22"/>
  <c r="AB182" i="22" s="1"/>
  <c r="AA181" i="22"/>
  <c r="AB181" i="22" s="1"/>
  <c r="AA180" i="22"/>
  <c r="AB180" i="22" s="1"/>
  <c r="AA179" i="22"/>
  <c r="AB179" i="22" s="1"/>
  <c r="AA178" i="22"/>
  <c r="AB178" i="22" s="1"/>
  <c r="AA177" i="22"/>
  <c r="AB177" i="22" s="1"/>
  <c r="AA176" i="22"/>
  <c r="AB176" i="22" s="1"/>
  <c r="AA175" i="22"/>
  <c r="AB175" i="22" s="1"/>
  <c r="AA174" i="22"/>
  <c r="AB174" i="22" s="1"/>
  <c r="AA173" i="22"/>
  <c r="AB173" i="22" s="1"/>
  <c r="AA172" i="22"/>
  <c r="AB172" i="22" s="1"/>
  <c r="AA171" i="22"/>
  <c r="AB171" i="22" s="1"/>
  <c r="AA170" i="22"/>
  <c r="AB170" i="22" s="1"/>
  <c r="AA169" i="22"/>
  <c r="AB169" i="22" s="1"/>
  <c r="AA168" i="22"/>
  <c r="AB168" i="22" s="1"/>
  <c r="AA167" i="22"/>
  <c r="AB167" i="22" s="1"/>
  <c r="AA166" i="22"/>
  <c r="AB166" i="22" s="1"/>
  <c r="AA165" i="22"/>
  <c r="AB165" i="22" s="1"/>
  <c r="AA164" i="22"/>
  <c r="AB164" i="22" s="1"/>
  <c r="AA163" i="22"/>
  <c r="AB163" i="22" s="1"/>
  <c r="AA162" i="22"/>
  <c r="AB162" i="22" s="1"/>
  <c r="AA161" i="22"/>
  <c r="AB161" i="22" s="1"/>
  <c r="AA160" i="22"/>
  <c r="AB160" i="22" s="1"/>
  <c r="AA159" i="22"/>
  <c r="AB159" i="22" s="1"/>
  <c r="AA158" i="22"/>
  <c r="AB158" i="22" s="1"/>
  <c r="AA157" i="22"/>
  <c r="AB157" i="22" s="1"/>
  <c r="AA156" i="22"/>
  <c r="AB156" i="22" s="1"/>
  <c r="AA155" i="22"/>
  <c r="AB155" i="22" s="1"/>
  <c r="AA154" i="22"/>
  <c r="AB154" i="22" s="1"/>
  <c r="AA153" i="22"/>
  <c r="AB153" i="22" s="1"/>
  <c r="AA152" i="22"/>
  <c r="AB152" i="22" s="1"/>
  <c r="AA151" i="22"/>
  <c r="AB151" i="22" s="1"/>
  <c r="AA150" i="22"/>
  <c r="AB150" i="22" s="1"/>
  <c r="AA149" i="22"/>
  <c r="AB149" i="22" s="1"/>
  <c r="AA148" i="22"/>
  <c r="AB148" i="22" s="1"/>
  <c r="AA147" i="22"/>
  <c r="AB147" i="22" s="1"/>
  <c r="AA146" i="22"/>
  <c r="AB146" i="22" s="1"/>
  <c r="AA145" i="22"/>
  <c r="AB145" i="22" s="1"/>
  <c r="AA144" i="22"/>
  <c r="AB144" i="22" s="1"/>
  <c r="AA143" i="22"/>
  <c r="AB143" i="22" s="1"/>
  <c r="AA142" i="22"/>
  <c r="AB142" i="22" s="1"/>
  <c r="AA141" i="22"/>
  <c r="AB141" i="22" s="1"/>
  <c r="AA140" i="22"/>
  <c r="AB140" i="22" s="1"/>
  <c r="AA139" i="22"/>
  <c r="AB139" i="22" s="1"/>
  <c r="AA138" i="22"/>
  <c r="AB138" i="22" s="1"/>
  <c r="AA137" i="22"/>
  <c r="AB137" i="22" s="1"/>
  <c r="AA136" i="22"/>
  <c r="AB136" i="22" s="1"/>
  <c r="AA135" i="22"/>
  <c r="AB135" i="22" s="1"/>
  <c r="AA134" i="22"/>
  <c r="AB134" i="22" s="1"/>
  <c r="AA133" i="22"/>
  <c r="AB133" i="22" s="1"/>
  <c r="AA132" i="22"/>
  <c r="AB132" i="22" s="1"/>
  <c r="AA131" i="22"/>
  <c r="AB131" i="22" s="1"/>
  <c r="AA130" i="22"/>
  <c r="AB130" i="22" s="1"/>
  <c r="AA129" i="22"/>
  <c r="AB129" i="22" s="1"/>
  <c r="AA128" i="22"/>
  <c r="AB128" i="22" s="1"/>
  <c r="AA127" i="22"/>
  <c r="AB127" i="22" s="1"/>
  <c r="AA126" i="22"/>
  <c r="AB126" i="22" s="1"/>
  <c r="AA125" i="22"/>
  <c r="AB125" i="22" s="1"/>
  <c r="AA124" i="22"/>
  <c r="AB124" i="22" s="1"/>
  <c r="AA123" i="22"/>
  <c r="AB123" i="22" s="1"/>
  <c r="AA122" i="22"/>
  <c r="AB122" i="22" s="1"/>
  <c r="AA121" i="22"/>
  <c r="AB121" i="22" s="1"/>
  <c r="AA120" i="22"/>
  <c r="AB120" i="22" s="1"/>
  <c r="AA119" i="22"/>
  <c r="AB119" i="22" s="1"/>
  <c r="AA118" i="22"/>
  <c r="AB118" i="22" s="1"/>
  <c r="AA117" i="22"/>
  <c r="AB117" i="22" s="1"/>
  <c r="AA116" i="22"/>
  <c r="AB116" i="22" s="1"/>
  <c r="AA115" i="22"/>
  <c r="AB115" i="22" s="1"/>
  <c r="AA114" i="22"/>
  <c r="AB114" i="22" s="1"/>
  <c r="AA113" i="22"/>
  <c r="AB113" i="22" s="1"/>
  <c r="AA112" i="22"/>
  <c r="AB112" i="22" s="1"/>
  <c r="AA111" i="22"/>
  <c r="AB111" i="22" s="1"/>
  <c r="AA110" i="22"/>
  <c r="AB110" i="22" s="1"/>
  <c r="AA109" i="22"/>
  <c r="AB109" i="22" s="1"/>
  <c r="AA108" i="22"/>
  <c r="AB108" i="22" s="1"/>
  <c r="AA107" i="22"/>
  <c r="AB107" i="22" s="1"/>
  <c r="AA106" i="22"/>
  <c r="AB106" i="22" s="1"/>
  <c r="AA105" i="22"/>
  <c r="AB105" i="22" s="1"/>
  <c r="AA104" i="22"/>
  <c r="AB104" i="22" s="1"/>
  <c r="AA103" i="22"/>
  <c r="AB103" i="22" s="1"/>
  <c r="AA102" i="22"/>
  <c r="AB102" i="22" s="1"/>
  <c r="AA101" i="22"/>
  <c r="AB101" i="22" s="1"/>
  <c r="AA100" i="22"/>
  <c r="AB100" i="22" s="1"/>
  <c r="AA99" i="22"/>
  <c r="AB99" i="22" s="1"/>
  <c r="AA98" i="22"/>
  <c r="AB98" i="22" s="1"/>
  <c r="AA97" i="22"/>
  <c r="AB97" i="22" s="1"/>
  <c r="AA96" i="22"/>
  <c r="AB96" i="22" s="1"/>
  <c r="AA95" i="22"/>
  <c r="AB95" i="22" s="1"/>
  <c r="AA94" i="22"/>
  <c r="AB94" i="22" s="1"/>
  <c r="AA93" i="22"/>
  <c r="AB93" i="22" s="1"/>
  <c r="AA92" i="22"/>
  <c r="AB92" i="22" s="1"/>
  <c r="AA91" i="22"/>
  <c r="AB91" i="22" s="1"/>
  <c r="AA90" i="22"/>
  <c r="AB90" i="22" s="1"/>
  <c r="AA89" i="22"/>
  <c r="AB89" i="22" s="1"/>
  <c r="AA88" i="22"/>
  <c r="AB88" i="22" s="1"/>
  <c r="AA87" i="22"/>
  <c r="AB87" i="22" s="1"/>
  <c r="AA86" i="22"/>
  <c r="AB86" i="22" s="1"/>
  <c r="AA85" i="22"/>
  <c r="AB85" i="22" s="1"/>
  <c r="AA84" i="22"/>
  <c r="AB84" i="22" s="1"/>
  <c r="AA83" i="22"/>
  <c r="AB83" i="22" s="1"/>
  <c r="AA82" i="22"/>
  <c r="AB82" i="22" s="1"/>
  <c r="AA81" i="22"/>
  <c r="AB81" i="22" s="1"/>
  <c r="AA80" i="22"/>
  <c r="AB80" i="22" s="1"/>
  <c r="AA79" i="22"/>
  <c r="AB79" i="22" s="1"/>
  <c r="AA78" i="22"/>
  <c r="AB78" i="22" s="1"/>
  <c r="AA77" i="22"/>
  <c r="AB77" i="22" s="1"/>
  <c r="AA76" i="22"/>
  <c r="AB76" i="22" s="1"/>
  <c r="AA75" i="22"/>
  <c r="AB75" i="22" s="1"/>
  <c r="AA74" i="22"/>
  <c r="AB74" i="22" s="1"/>
  <c r="AA73" i="22"/>
  <c r="AB73" i="22" s="1"/>
  <c r="AA72" i="22"/>
  <c r="AB72" i="22" s="1"/>
  <c r="AA71" i="22"/>
  <c r="AB71" i="22" s="1"/>
  <c r="AA70" i="22"/>
  <c r="AB70" i="22" s="1"/>
  <c r="AA69" i="22"/>
  <c r="AB69" i="22" s="1"/>
  <c r="AA68" i="22"/>
  <c r="AB68" i="22" s="1"/>
  <c r="AA67" i="22"/>
  <c r="AB67" i="22" s="1"/>
  <c r="AA66" i="22"/>
  <c r="AB66" i="22" s="1"/>
  <c r="AA65" i="22"/>
  <c r="AB65" i="22" s="1"/>
  <c r="AA64" i="22"/>
  <c r="AB64" i="22" s="1"/>
  <c r="AA63" i="22"/>
  <c r="AB63" i="22" s="1"/>
  <c r="AA62" i="22"/>
  <c r="AB62" i="22" s="1"/>
  <c r="AA61" i="22"/>
  <c r="AB61" i="22" s="1"/>
  <c r="AA60" i="22"/>
  <c r="AB60" i="22" s="1"/>
  <c r="AA59" i="22"/>
  <c r="AB59" i="22" s="1"/>
  <c r="AA58" i="22"/>
  <c r="AB58" i="22" s="1"/>
  <c r="AA57" i="22"/>
  <c r="AB57" i="22" s="1"/>
  <c r="AA56" i="22"/>
  <c r="AB56" i="22" s="1"/>
  <c r="AA55" i="22"/>
  <c r="AB55" i="22" s="1"/>
  <c r="AA54" i="22"/>
  <c r="AB54" i="22" s="1"/>
  <c r="AA53" i="22"/>
  <c r="AB53" i="22" s="1"/>
  <c r="AA52" i="22"/>
  <c r="AB52" i="22" s="1"/>
  <c r="AA51" i="22"/>
  <c r="AB51" i="22" s="1"/>
  <c r="AA50" i="22"/>
  <c r="AB50" i="22" s="1"/>
  <c r="AA49" i="22"/>
  <c r="AB49" i="22" s="1"/>
  <c r="AA48" i="22"/>
  <c r="AB48" i="22" s="1"/>
  <c r="AA47" i="22"/>
  <c r="AB47" i="22" s="1"/>
  <c r="AA46" i="22"/>
  <c r="AB46" i="22" s="1"/>
  <c r="AA45" i="22"/>
  <c r="AB45" i="22" s="1"/>
  <c r="AA44" i="22"/>
  <c r="AB44" i="22" s="1"/>
  <c r="AA43" i="22"/>
  <c r="AB43" i="22" s="1"/>
  <c r="AA42" i="22"/>
  <c r="AB42" i="22" s="1"/>
  <c r="AA41" i="22"/>
  <c r="AB41" i="22" s="1"/>
  <c r="AA40" i="22"/>
  <c r="AB40" i="22" s="1"/>
  <c r="AA39" i="22"/>
  <c r="AB39" i="22" s="1"/>
  <c r="AA38" i="22"/>
  <c r="AB38" i="22" s="1"/>
  <c r="AA37" i="22"/>
  <c r="AB37" i="22" s="1"/>
  <c r="AA36" i="22"/>
  <c r="AB36" i="22" s="1"/>
  <c r="AA35" i="22"/>
  <c r="AB35" i="22" s="1"/>
  <c r="AA34" i="22"/>
  <c r="AB34" i="22" s="1"/>
  <c r="AA33" i="22"/>
  <c r="AB33" i="22" s="1"/>
  <c r="AA32" i="22"/>
  <c r="AB32" i="22" s="1"/>
  <c r="AA31" i="22"/>
  <c r="AB31" i="22" s="1"/>
  <c r="AA30" i="22"/>
  <c r="AB30" i="22" s="1"/>
  <c r="AA29" i="22"/>
  <c r="AB29" i="22" s="1"/>
  <c r="AA28" i="22"/>
  <c r="AB28" i="22" s="1"/>
  <c r="AA27" i="22"/>
  <c r="AB27" i="22" s="1"/>
  <c r="AA26" i="22"/>
  <c r="AB26" i="22" s="1"/>
  <c r="AA25" i="22"/>
  <c r="AB25" i="22" s="1"/>
  <c r="AA24" i="22"/>
  <c r="AB24" i="22" s="1"/>
  <c r="AA23" i="22"/>
  <c r="AB23" i="22" s="1"/>
  <c r="AA22" i="22"/>
  <c r="AB22" i="22" s="1"/>
  <c r="AA21" i="22"/>
  <c r="AB21" i="22" s="1"/>
  <c r="AA20" i="22"/>
  <c r="AB20" i="22" s="1"/>
  <c r="AA19" i="22"/>
  <c r="AB19" i="22" s="1"/>
  <c r="AA18" i="22"/>
  <c r="AB18" i="22" s="1"/>
  <c r="AA17" i="22"/>
  <c r="AB17" i="22" s="1"/>
  <c r="AA16" i="22"/>
  <c r="AB16" i="22" s="1"/>
  <c r="AA15" i="22"/>
  <c r="AB15" i="22" s="1"/>
  <c r="AA14" i="22"/>
  <c r="AB14" i="22" s="1"/>
  <c r="AA13" i="22"/>
  <c r="AB13" i="22" s="1"/>
  <c r="AA72" i="21"/>
  <c r="AB72" i="21" s="1"/>
  <c r="AA71" i="21"/>
  <c r="AB71" i="21" s="1"/>
  <c r="AA70" i="21"/>
  <c r="AB70" i="21" s="1"/>
  <c r="AA69" i="21"/>
  <c r="AB69" i="21" s="1"/>
  <c r="AA68" i="21"/>
  <c r="AB68" i="21" s="1"/>
  <c r="AA67" i="21"/>
  <c r="AB67" i="21" s="1"/>
  <c r="AA66" i="21"/>
  <c r="AB66" i="21" s="1"/>
  <c r="AA65" i="21"/>
  <c r="AB65" i="21" s="1"/>
  <c r="AA64" i="21"/>
  <c r="AB64" i="21" s="1"/>
  <c r="AA63" i="21"/>
  <c r="AB63" i="21" s="1"/>
  <c r="AA62" i="21"/>
  <c r="AB62" i="21" s="1"/>
  <c r="AA61" i="21"/>
  <c r="AB61" i="21" s="1"/>
  <c r="AA60" i="21"/>
  <c r="AB60" i="21" s="1"/>
  <c r="AA59" i="21"/>
  <c r="AB59" i="21" s="1"/>
  <c r="AA58" i="21"/>
  <c r="AB58" i="21" s="1"/>
  <c r="AA57" i="21"/>
  <c r="AB57" i="21" s="1"/>
  <c r="AA56" i="21"/>
  <c r="AB56" i="21" s="1"/>
  <c r="AA55" i="21"/>
  <c r="AB55" i="21" s="1"/>
  <c r="AA54" i="21"/>
  <c r="AB54" i="21" s="1"/>
  <c r="AA53" i="21"/>
  <c r="AB53" i="21" s="1"/>
  <c r="AA52" i="21"/>
  <c r="AB52" i="21" s="1"/>
  <c r="AA51" i="21"/>
  <c r="AB51" i="21" s="1"/>
  <c r="AA50" i="21"/>
  <c r="AB50" i="21" s="1"/>
  <c r="AA49" i="21"/>
  <c r="AB49" i="21" s="1"/>
  <c r="AA48" i="21"/>
  <c r="AB48" i="21" s="1"/>
  <c r="AA47" i="21"/>
  <c r="AB47" i="21" s="1"/>
  <c r="AA46" i="21"/>
  <c r="AB46" i="21" s="1"/>
  <c r="AA45" i="21"/>
  <c r="AB45" i="21" s="1"/>
  <c r="AA44" i="21"/>
  <c r="AB44" i="21" s="1"/>
  <c r="AA43" i="21"/>
  <c r="AB43" i="21" s="1"/>
  <c r="AA42" i="21"/>
  <c r="AB42" i="21" s="1"/>
  <c r="AA41" i="21"/>
  <c r="AB41" i="21" s="1"/>
  <c r="AA40" i="21"/>
  <c r="AB40" i="21" s="1"/>
  <c r="AA39" i="21"/>
  <c r="AB39" i="21" s="1"/>
  <c r="AA38" i="21"/>
  <c r="AB38" i="21" s="1"/>
  <c r="AA37" i="21"/>
  <c r="AB37" i="21" s="1"/>
  <c r="AA36" i="21"/>
  <c r="AB36" i="21" s="1"/>
  <c r="AA35" i="21"/>
  <c r="AB35" i="21" s="1"/>
  <c r="AA34" i="21"/>
  <c r="AB34" i="21" s="1"/>
  <c r="AA33" i="21"/>
  <c r="AB33" i="21" s="1"/>
  <c r="AA32" i="21"/>
  <c r="AB32" i="21" s="1"/>
  <c r="AA31" i="21"/>
  <c r="AB31" i="21" s="1"/>
  <c r="AA30" i="21"/>
  <c r="AB30" i="21" s="1"/>
  <c r="AA29" i="21"/>
  <c r="AB29" i="21" s="1"/>
  <c r="AA28" i="21"/>
  <c r="AB28" i="21" s="1"/>
  <c r="AA27" i="21"/>
  <c r="AB27" i="21" s="1"/>
  <c r="AA26" i="21"/>
  <c r="AB26" i="21" s="1"/>
  <c r="AA25" i="21"/>
  <c r="AB25" i="21" s="1"/>
  <c r="AA24" i="21"/>
  <c r="AB24" i="21" s="1"/>
  <c r="AA23" i="21"/>
  <c r="AB23" i="21" s="1"/>
  <c r="AA22" i="21"/>
  <c r="AB22" i="21" s="1"/>
  <c r="AA21" i="21"/>
  <c r="AB21" i="21" s="1"/>
  <c r="AA20" i="21"/>
  <c r="AB20" i="21" s="1"/>
  <c r="AA19" i="21"/>
  <c r="AB19" i="21" s="1"/>
  <c r="AA18" i="21"/>
  <c r="AB18" i="21" s="1"/>
  <c r="AA17" i="21"/>
  <c r="AB17" i="21" s="1"/>
  <c r="AA16" i="21"/>
  <c r="AB16" i="21" s="1"/>
  <c r="AA15" i="21"/>
  <c r="AB15" i="21" s="1"/>
  <c r="AA14" i="21"/>
  <c r="AB14" i="21" s="1"/>
  <c r="AA13" i="21"/>
  <c r="AB13" i="21" s="1"/>
  <c r="AA52" i="20"/>
  <c r="AB52" i="20" s="1"/>
  <c r="AA51" i="20"/>
  <c r="AB51" i="20" s="1"/>
  <c r="AA50" i="20"/>
  <c r="AB50" i="20" s="1"/>
  <c r="AA49" i="20"/>
  <c r="AB49" i="20" s="1"/>
  <c r="AA48" i="20"/>
  <c r="AB48" i="20" s="1"/>
  <c r="AA47" i="20"/>
  <c r="AB47" i="20" s="1"/>
  <c r="AA46" i="20"/>
  <c r="AB46" i="20" s="1"/>
  <c r="AA45" i="20"/>
  <c r="AB45" i="20" s="1"/>
  <c r="AA44" i="20"/>
  <c r="AB44" i="20" s="1"/>
  <c r="AA43" i="20"/>
  <c r="AB43" i="20" s="1"/>
  <c r="AA42" i="20"/>
  <c r="AB42" i="20" s="1"/>
  <c r="AA41" i="20"/>
  <c r="AB41" i="20" s="1"/>
  <c r="AA40" i="20"/>
  <c r="AB40" i="20" s="1"/>
  <c r="AA39" i="20"/>
  <c r="AB39" i="20" s="1"/>
  <c r="AA38" i="20"/>
  <c r="AB38" i="20" s="1"/>
  <c r="AA37" i="20"/>
  <c r="AB37" i="20" s="1"/>
  <c r="AA36" i="20"/>
  <c r="AB36" i="20" s="1"/>
  <c r="AA35" i="20"/>
  <c r="AB35" i="20" s="1"/>
  <c r="AA34" i="20"/>
  <c r="AB34" i="20" s="1"/>
  <c r="AA33" i="20"/>
  <c r="AB33" i="20" s="1"/>
  <c r="AA32" i="20"/>
  <c r="AB32" i="20" s="1"/>
  <c r="AA31" i="20"/>
  <c r="AB31" i="20" s="1"/>
  <c r="AA30" i="20"/>
  <c r="AB30" i="20" s="1"/>
  <c r="AA29" i="20"/>
  <c r="AB29" i="20" s="1"/>
  <c r="AA28" i="20"/>
  <c r="AB28" i="20" s="1"/>
  <c r="AA27" i="20"/>
  <c r="AB27" i="20" s="1"/>
  <c r="AA26" i="20"/>
  <c r="AB26" i="20" s="1"/>
  <c r="AA25" i="20"/>
  <c r="AB25" i="20" s="1"/>
  <c r="AA24" i="20"/>
  <c r="AB24" i="20" s="1"/>
  <c r="AA23" i="20"/>
  <c r="AB23" i="20" s="1"/>
  <c r="AA22" i="20"/>
  <c r="AB22" i="20" s="1"/>
  <c r="AA21" i="20"/>
  <c r="AB21" i="20" s="1"/>
  <c r="AA20" i="20"/>
  <c r="AB20" i="20" s="1"/>
  <c r="AA19" i="20"/>
  <c r="AB19" i="20" s="1"/>
  <c r="AA18" i="20"/>
  <c r="AB18" i="20" s="1"/>
  <c r="AA17" i="20"/>
  <c r="AB17" i="20" s="1"/>
  <c r="AA16" i="20"/>
  <c r="AB16" i="20" s="1"/>
  <c r="AA15" i="20"/>
  <c r="AB15" i="20" s="1"/>
  <c r="AA14" i="20"/>
  <c r="AB14" i="20" s="1"/>
  <c r="AA13" i="20"/>
  <c r="AB13" i="20" s="1"/>
  <c r="AA123" i="19"/>
  <c r="AB123" i="19" s="1"/>
  <c r="AA122" i="19"/>
  <c r="AB122" i="19" s="1"/>
  <c r="AA121" i="19"/>
  <c r="AB121" i="19" s="1"/>
  <c r="AA120" i="19"/>
  <c r="AB120" i="19" s="1"/>
  <c r="AA119" i="19"/>
  <c r="AB119" i="19" s="1"/>
  <c r="AA118" i="19"/>
  <c r="AB118" i="19" s="1"/>
  <c r="AA117" i="19"/>
  <c r="AB117" i="19" s="1"/>
  <c r="AA116" i="19"/>
  <c r="AB116" i="19" s="1"/>
  <c r="AA115" i="19"/>
  <c r="AB115" i="19" s="1"/>
  <c r="AA114" i="19"/>
  <c r="AB114" i="19" s="1"/>
  <c r="AA113" i="19"/>
  <c r="AB113" i="19" s="1"/>
  <c r="AA112" i="19"/>
  <c r="AB112" i="19" s="1"/>
  <c r="AA111" i="19"/>
  <c r="AB111" i="19" s="1"/>
  <c r="AA110" i="19"/>
  <c r="AB110" i="19" s="1"/>
  <c r="AA109" i="19"/>
  <c r="AB109" i="19" s="1"/>
  <c r="AA108" i="19"/>
  <c r="AB108" i="19" s="1"/>
  <c r="AA107" i="19"/>
  <c r="AB107" i="19" s="1"/>
  <c r="AA106" i="19"/>
  <c r="AB106" i="19" s="1"/>
  <c r="AA105" i="19"/>
  <c r="AB105" i="19" s="1"/>
  <c r="AA104" i="19"/>
  <c r="AB104" i="19" s="1"/>
  <c r="AA103" i="19"/>
  <c r="AB103" i="19" s="1"/>
  <c r="AA102" i="19"/>
  <c r="AB102" i="19" s="1"/>
  <c r="AA101" i="19"/>
  <c r="AB101" i="19" s="1"/>
  <c r="AA100" i="19"/>
  <c r="AB100" i="19" s="1"/>
  <c r="AA99" i="19"/>
  <c r="AB99" i="19" s="1"/>
  <c r="AA98" i="19"/>
  <c r="AB98" i="19" s="1"/>
  <c r="AA97" i="19"/>
  <c r="AB97" i="19" s="1"/>
  <c r="AA96" i="19"/>
  <c r="AB96" i="19" s="1"/>
  <c r="AA95" i="19"/>
  <c r="AB95" i="19" s="1"/>
  <c r="AA94" i="19"/>
  <c r="AB94" i="19" s="1"/>
  <c r="AA93" i="19"/>
  <c r="AB93" i="19" s="1"/>
  <c r="AA92" i="19"/>
  <c r="AB92" i="19" s="1"/>
  <c r="AA91" i="19"/>
  <c r="AB91" i="19" s="1"/>
  <c r="AA90" i="19"/>
  <c r="AB90" i="19" s="1"/>
  <c r="AA89" i="19"/>
  <c r="AB89" i="19" s="1"/>
  <c r="AA88" i="19"/>
  <c r="AB88" i="19" s="1"/>
  <c r="AA87" i="19"/>
  <c r="AB87" i="19" s="1"/>
  <c r="AA86" i="19"/>
  <c r="AB86" i="19" s="1"/>
  <c r="AA85" i="19"/>
  <c r="AB85" i="19" s="1"/>
  <c r="AA84" i="19"/>
  <c r="AB84" i="19" s="1"/>
  <c r="AA83" i="19"/>
  <c r="AB83" i="19" s="1"/>
  <c r="AA82" i="19"/>
  <c r="AB82" i="19" s="1"/>
  <c r="AA81" i="19"/>
  <c r="AB81" i="19" s="1"/>
  <c r="AA80" i="19"/>
  <c r="AB80" i="19" s="1"/>
  <c r="AA79" i="19"/>
  <c r="AB79" i="19" s="1"/>
  <c r="AA78" i="19"/>
  <c r="AB78" i="19" s="1"/>
  <c r="AA77" i="19"/>
  <c r="AB77" i="19" s="1"/>
  <c r="AA76" i="19"/>
  <c r="AB76" i="19" s="1"/>
  <c r="AA75" i="19"/>
  <c r="AB75" i="19" s="1"/>
  <c r="AA74" i="19"/>
  <c r="AB74" i="19" s="1"/>
  <c r="AA73" i="19"/>
  <c r="AB73" i="19" s="1"/>
  <c r="AA72" i="19"/>
  <c r="AB72" i="19" s="1"/>
  <c r="AA71" i="19"/>
  <c r="AB71" i="19" s="1"/>
  <c r="AA70" i="19"/>
  <c r="AB70" i="19" s="1"/>
  <c r="AA69" i="19"/>
  <c r="AB69" i="19" s="1"/>
  <c r="AA68" i="19"/>
  <c r="AB68" i="19" s="1"/>
  <c r="AA67" i="19"/>
  <c r="AB67" i="19" s="1"/>
  <c r="AA66" i="19"/>
  <c r="AB66" i="19" s="1"/>
  <c r="AA65" i="19"/>
  <c r="AB65" i="19" s="1"/>
  <c r="AA64" i="19"/>
  <c r="AB64" i="19" s="1"/>
  <c r="AA63" i="19"/>
  <c r="AB63" i="19" s="1"/>
  <c r="AA62" i="19"/>
  <c r="AB62" i="19" s="1"/>
  <c r="AA61" i="19"/>
  <c r="AB61" i="19" s="1"/>
  <c r="AA60" i="19"/>
  <c r="AB60" i="19" s="1"/>
  <c r="AA59" i="19"/>
  <c r="AB59" i="19" s="1"/>
  <c r="AA58" i="19"/>
  <c r="AB58" i="19" s="1"/>
  <c r="AA57" i="19"/>
  <c r="AB57" i="19" s="1"/>
  <c r="AA56" i="19"/>
  <c r="AB56" i="19" s="1"/>
  <c r="AA55" i="19"/>
  <c r="AB55" i="19" s="1"/>
  <c r="AA54" i="19"/>
  <c r="AB54" i="19" s="1"/>
  <c r="AA53" i="19"/>
  <c r="AB53" i="19" s="1"/>
  <c r="AA52" i="19"/>
  <c r="AB52" i="19" s="1"/>
  <c r="AA51" i="19"/>
  <c r="AB51" i="19" s="1"/>
  <c r="AA50" i="19"/>
  <c r="AB50" i="19" s="1"/>
  <c r="AA49" i="19"/>
  <c r="AB49" i="19" s="1"/>
  <c r="AA48" i="19"/>
  <c r="AB48" i="19" s="1"/>
  <c r="AA47" i="19"/>
  <c r="AB47" i="19" s="1"/>
  <c r="AA46" i="19"/>
  <c r="AB46" i="19" s="1"/>
  <c r="AA45" i="19"/>
  <c r="AB45" i="19" s="1"/>
  <c r="AA44" i="19"/>
  <c r="AB44" i="19" s="1"/>
  <c r="AA43" i="19"/>
  <c r="AB43" i="19" s="1"/>
  <c r="AA42" i="19"/>
  <c r="AB42" i="19" s="1"/>
  <c r="AA41" i="19"/>
  <c r="AB41" i="19" s="1"/>
  <c r="AA40" i="19"/>
  <c r="AB40" i="19" s="1"/>
  <c r="AA39" i="19"/>
  <c r="AB39" i="19" s="1"/>
  <c r="AA38" i="19"/>
  <c r="AB38" i="19" s="1"/>
  <c r="AA37" i="19"/>
  <c r="AB37" i="19" s="1"/>
  <c r="AA36" i="19"/>
  <c r="AB36" i="19" s="1"/>
  <c r="AA35" i="19"/>
  <c r="AB35" i="19" s="1"/>
  <c r="AA34" i="19"/>
  <c r="AB34" i="19" s="1"/>
  <c r="AA33" i="19"/>
  <c r="AB33" i="19" s="1"/>
  <c r="AA32" i="19"/>
  <c r="AB32" i="19" s="1"/>
  <c r="AA31" i="19"/>
  <c r="AB31" i="19" s="1"/>
  <c r="AA30" i="19"/>
  <c r="AB30" i="19" s="1"/>
  <c r="AA29" i="19"/>
  <c r="AB29" i="19" s="1"/>
  <c r="AA28" i="19"/>
  <c r="AB28" i="19" s="1"/>
  <c r="AA27" i="19"/>
  <c r="AB27" i="19" s="1"/>
  <c r="AA26" i="19"/>
  <c r="AB26" i="19" s="1"/>
  <c r="AA25" i="19"/>
  <c r="AB25" i="19" s="1"/>
  <c r="AA24" i="19"/>
  <c r="AB24" i="19" s="1"/>
  <c r="AA23" i="19"/>
  <c r="AB23" i="19" s="1"/>
  <c r="AA22" i="19"/>
  <c r="AB22" i="19" s="1"/>
  <c r="AA21" i="19"/>
  <c r="AB21" i="19" s="1"/>
  <c r="AA20" i="19"/>
  <c r="AB20" i="19" s="1"/>
  <c r="AA19" i="19"/>
  <c r="AB19" i="19" s="1"/>
  <c r="AA18" i="19"/>
  <c r="AB18" i="19" s="1"/>
  <c r="AA17" i="19"/>
  <c r="AB17" i="19" s="1"/>
  <c r="AA16" i="19"/>
  <c r="AB16" i="19" s="1"/>
  <c r="AA15" i="19"/>
  <c r="AB15" i="19" s="1"/>
  <c r="AA14" i="19"/>
  <c r="AB14" i="19" s="1"/>
  <c r="AA13" i="19"/>
  <c r="AB13" i="19" s="1"/>
  <c r="AA296" i="18"/>
  <c r="AB296" i="18" s="1"/>
  <c r="AA295" i="18"/>
  <c r="AB295" i="18" s="1"/>
  <c r="AA294" i="18"/>
  <c r="AB294" i="18" s="1"/>
  <c r="AA293" i="18"/>
  <c r="AB293" i="18" s="1"/>
  <c r="AA292" i="18"/>
  <c r="AB292" i="18" s="1"/>
  <c r="AA291" i="18"/>
  <c r="AB291" i="18" s="1"/>
  <c r="AA290" i="18"/>
  <c r="AB290" i="18" s="1"/>
  <c r="AA289" i="18"/>
  <c r="AB289" i="18" s="1"/>
  <c r="AA288" i="18"/>
  <c r="AB288" i="18" s="1"/>
  <c r="AA287" i="18"/>
  <c r="AB287" i="18" s="1"/>
  <c r="AA286" i="18"/>
  <c r="AB286" i="18" s="1"/>
  <c r="AA285" i="18"/>
  <c r="AB285" i="18" s="1"/>
  <c r="AA284" i="18"/>
  <c r="AB284" i="18" s="1"/>
  <c r="AA283" i="18"/>
  <c r="AB283" i="18" s="1"/>
  <c r="AA282" i="18"/>
  <c r="AB282" i="18" s="1"/>
  <c r="AA281" i="18"/>
  <c r="AB281" i="18" s="1"/>
  <c r="AA280" i="18"/>
  <c r="AB280" i="18" s="1"/>
  <c r="AA279" i="18"/>
  <c r="AB279" i="18" s="1"/>
  <c r="AA278" i="18"/>
  <c r="AB278" i="18" s="1"/>
  <c r="AA277" i="18"/>
  <c r="AB277" i="18" s="1"/>
  <c r="AA276" i="18"/>
  <c r="AB276" i="18" s="1"/>
  <c r="AA275" i="18"/>
  <c r="AB275" i="18" s="1"/>
  <c r="AA274" i="18"/>
  <c r="AB274" i="18" s="1"/>
  <c r="AA273" i="18"/>
  <c r="AB273" i="18" s="1"/>
  <c r="AA272" i="18"/>
  <c r="AB272" i="18" s="1"/>
  <c r="AA271" i="18"/>
  <c r="AB271" i="18" s="1"/>
  <c r="AA270" i="18"/>
  <c r="AB270" i="18" s="1"/>
  <c r="AA269" i="18"/>
  <c r="AB269" i="18" s="1"/>
  <c r="AA268" i="18"/>
  <c r="AB268" i="18" s="1"/>
  <c r="AA267" i="18"/>
  <c r="AB267" i="18" s="1"/>
  <c r="AA266" i="18"/>
  <c r="AB266" i="18" s="1"/>
  <c r="AA265" i="18"/>
  <c r="AB265" i="18" s="1"/>
  <c r="AA264" i="18"/>
  <c r="AB264" i="18" s="1"/>
  <c r="AA263" i="18"/>
  <c r="AB263" i="18" s="1"/>
  <c r="AA262" i="18"/>
  <c r="AB262" i="18" s="1"/>
  <c r="AA261" i="18"/>
  <c r="AB261" i="18" s="1"/>
  <c r="AA260" i="18"/>
  <c r="AB260" i="18" s="1"/>
  <c r="AA259" i="18"/>
  <c r="AB259" i="18" s="1"/>
  <c r="AA258" i="18"/>
  <c r="AB258" i="18" s="1"/>
  <c r="AA257" i="18"/>
  <c r="AB257" i="18" s="1"/>
  <c r="AA256" i="18"/>
  <c r="AB256" i="18" s="1"/>
  <c r="AA255" i="18"/>
  <c r="AB255" i="18" s="1"/>
  <c r="AA254" i="18"/>
  <c r="AB254" i="18" s="1"/>
  <c r="AA253" i="18"/>
  <c r="AB253" i="18" s="1"/>
  <c r="AA252" i="18"/>
  <c r="AB252" i="18" s="1"/>
  <c r="AA251" i="18"/>
  <c r="AB251" i="18" s="1"/>
  <c r="AA250" i="18"/>
  <c r="AB250" i="18" s="1"/>
  <c r="AA249" i="18"/>
  <c r="AB249" i="18" s="1"/>
  <c r="AA248" i="18"/>
  <c r="AB248" i="18" s="1"/>
  <c r="AA247" i="18"/>
  <c r="AB247" i="18" s="1"/>
  <c r="AA246" i="18"/>
  <c r="AB246" i="18" s="1"/>
  <c r="AA245" i="18"/>
  <c r="AB245" i="18" s="1"/>
  <c r="AA244" i="18"/>
  <c r="AB244" i="18" s="1"/>
  <c r="AA243" i="18"/>
  <c r="AB243" i="18" s="1"/>
  <c r="AA242" i="18"/>
  <c r="AB242" i="18" s="1"/>
  <c r="AA241" i="18"/>
  <c r="AB241" i="18" s="1"/>
  <c r="AA240" i="18"/>
  <c r="AB240" i="18" s="1"/>
  <c r="AA239" i="18"/>
  <c r="AB239" i="18" s="1"/>
  <c r="AA238" i="18"/>
  <c r="AB238" i="18" s="1"/>
  <c r="AA237" i="18"/>
  <c r="AB237" i="18" s="1"/>
  <c r="AA236" i="18"/>
  <c r="AB236" i="18" s="1"/>
  <c r="AA235" i="18"/>
  <c r="AB235" i="18" s="1"/>
  <c r="AA234" i="18"/>
  <c r="AB234" i="18" s="1"/>
  <c r="AA233" i="18"/>
  <c r="AB233" i="18" s="1"/>
  <c r="AA232" i="18"/>
  <c r="AB232" i="18" s="1"/>
  <c r="AA231" i="18"/>
  <c r="AB231" i="18" s="1"/>
  <c r="AA230" i="18"/>
  <c r="AB230" i="18" s="1"/>
  <c r="AA229" i="18"/>
  <c r="AB229" i="18" s="1"/>
  <c r="AA228" i="18"/>
  <c r="AB228" i="18" s="1"/>
  <c r="AA227" i="18"/>
  <c r="AB227" i="18" s="1"/>
  <c r="AA226" i="18"/>
  <c r="AB226" i="18" s="1"/>
  <c r="AA225" i="18"/>
  <c r="AB225" i="18" s="1"/>
  <c r="AA224" i="18"/>
  <c r="AB224" i="18" s="1"/>
  <c r="AA223" i="18"/>
  <c r="AB223" i="18" s="1"/>
  <c r="AA222" i="18"/>
  <c r="AB222" i="18" s="1"/>
  <c r="AA221" i="18"/>
  <c r="AB221" i="18" s="1"/>
  <c r="AA220" i="18"/>
  <c r="AB220" i="18" s="1"/>
  <c r="AA219" i="18"/>
  <c r="AB219" i="18" s="1"/>
  <c r="AA218" i="18"/>
  <c r="AB218" i="18" s="1"/>
  <c r="AA217" i="18"/>
  <c r="AB217" i="18" s="1"/>
  <c r="AA216" i="18"/>
  <c r="AB216" i="18" s="1"/>
  <c r="AA215" i="18"/>
  <c r="AB215" i="18" s="1"/>
  <c r="AA214" i="18"/>
  <c r="AB214" i="18" s="1"/>
  <c r="AA213" i="18"/>
  <c r="AB213" i="18" s="1"/>
  <c r="AA212" i="18"/>
  <c r="AB212" i="18" s="1"/>
  <c r="AA211" i="18"/>
  <c r="AB211" i="18" s="1"/>
  <c r="AA210" i="18"/>
  <c r="AB210" i="18" s="1"/>
  <c r="AA209" i="18"/>
  <c r="AB209" i="18" s="1"/>
  <c r="AA208" i="18"/>
  <c r="AB208" i="18" s="1"/>
  <c r="AA207" i="18"/>
  <c r="AB207" i="18" s="1"/>
  <c r="AA206" i="18"/>
  <c r="AB206" i="18" s="1"/>
  <c r="AA205" i="18"/>
  <c r="AB205" i="18" s="1"/>
  <c r="AA204" i="18"/>
  <c r="AB204" i="18" s="1"/>
  <c r="AA203" i="18"/>
  <c r="AB203" i="18" s="1"/>
  <c r="AA202" i="18"/>
  <c r="AB202" i="18" s="1"/>
  <c r="AA201" i="18"/>
  <c r="AB201" i="18" s="1"/>
  <c r="AA200" i="18"/>
  <c r="AB200" i="18" s="1"/>
  <c r="AA199" i="18"/>
  <c r="AB199" i="18" s="1"/>
  <c r="AA198" i="18"/>
  <c r="AB198" i="18" s="1"/>
  <c r="AA197" i="18"/>
  <c r="AB197" i="18" s="1"/>
  <c r="AA196" i="18"/>
  <c r="AB196" i="18" s="1"/>
  <c r="AA195" i="18"/>
  <c r="AB195" i="18" s="1"/>
  <c r="AA194" i="18"/>
  <c r="AB194" i="18" s="1"/>
  <c r="AA193" i="18"/>
  <c r="AB193" i="18" s="1"/>
  <c r="AA192" i="18"/>
  <c r="AB192" i="18" s="1"/>
  <c r="AA191" i="18"/>
  <c r="AB191" i="18" s="1"/>
  <c r="AA190" i="18"/>
  <c r="AB190" i="18" s="1"/>
  <c r="AA189" i="18"/>
  <c r="AB189" i="18" s="1"/>
  <c r="AA188" i="18"/>
  <c r="AB188" i="18" s="1"/>
  <c r="AA187" i="18"/>
  <c r="AB187" i="18" s="1"/>
  <c r="AA186" i="18"/>
  <c r="AB186" i="18" s="1"/>
  <c r="AA185" i="18"/>
  <c r="AB185" i="18" s="1"/>
  <c r="AA184" i="18"/>
  <c r="AB184" i="18" s="1"/>
  <c r="AA183" i="18"/>
  <c r="AB183" i="18" s="1"/>
  <c r="AA182" i="18"/>
  <c r="AB182" i="18" s="1"/>
  <c r="AA181" i="18"/>
  <c r="AB181" i="18" s="1"/>
  <c r="AA180" i="18"/>
  <c r="AB180" i="18" s="1"/>
  <c r="AA179" i="18"/>
  <c r="AB179" i="18" s="1"/>
  <c r="AA178" i="18"/>
  <c r="AB178" i="18" s="1"/>
  <c r="AA177" i="18"/>
  <c r="AB177" i="18" s="1"/>
  <c r="AA176" i="18"/>
  <c r="AB176" i="18" s="1"/>
  <c r="AA175" i="18"/>
  <c r="AB175" i="18" s="1"/>
  <c r="AA174" i="18"/>
  <c r="AB174" i="18" s="1"/>
  <c r="AA173" i="18"/>
  <c r="AB173" i="18" s="1"/>
  <c r="AA172" i="18"/>
  <c r="AB172" i="18" s="1"/>
  <c r="AA171" i="18"/>
  <c r="AB171" i="18" s="1"/>
  <c r="AA170" i="18"/>
  <c r="AB170" i="18" s="1"/>
  <c r="AA169" i="18"/>
  <c r="AB169" i="18" s="1"/>
  <c r="AA168" i="18"/>
  <c r="AB168" i="18" s="1"/>
  <c r="AA167" i="18"/>
  <c r="AB167" i="18" s="1"/>
  <c r="AA166" i="18"/>
  <c r="AB166" i="18" s="1"/>
  <c r="AA165" i="18"/>
  <c r="AB165" i="18" s="1"/>
  <c r="AA164" i="18"/>
  <c r="AB164" i="18" s="1"/>
  <c r="AA163" i="18"/>
  <c r="AB163" i="18" s="1"/>
  <c r="AA162" i="18"/>
  <c r="AB162" i="18" s="1"/>
  <c r="AA161" i="18"/>
  <c r="AB161" i="18" s="1"/>
  <c r="AA160" i="18"/>
  <c r="AB160" i="18" s="1"/>
  <c r="AA159" i="18"/>
  <c r="AB159" i="18" s="1"/>
  <c r="AA158" i="18"/>
  <c r="AB158" i="18" s="1"/>
  <c r="AA157" i="18"/>
  <c r="AB157" i="18" s="1"/>
  <c r="AA156" i="18"/>
  <c r="AB156" i="18" s="1"/>
  <c r="AA155" i="18"/>
  <c r="AB155" i="18" s="1"/>
  <c r="AA154" i="18"/>
  <c r="AB154" i="18" s="1"/>
  <c r="AA153" i="18"/>
  <c r="AB153" i="18" s="1"/>
  <c r="AA152" i="18"/>
  <c r="AB152" i="18" s="1"/>
  <c r="AA151" i="18"/>
  <c r="AB151" i="18" s="1"/>
  <c r="AA150" i="18"/>
  <c r="AB150" i="18" s="1"/>
  <c r="AA149" i="18"/>
  <c r="AB149" i="18" s="1"/>
  <c r="AA148" i="18"/>
  <c r="AB148" i="18" s="1"/>
  <c r="AA147" i="18"/>
  <c r="AB147" i="18" s="1"/>
  <c r="AA146" i="18"/>
  <c r="AB146" i="18" s="1"/>
  <c r="AA145" i="18"/>
  <c r="AB145" i="18" s="1"/>
  <c r="AA144" i="18"/>
  <c r="AB144" i="18" s="1"/>
  <c r="AA143" i="18"/>
  <c r="AB143" i="18" s="1"/>
  <c r="AA142" i="18"/>
  <c r="AB142" i="18" s="1"/>
  <c r="AA141" i="18"/>
  <c r="AB141" i="18" s="1"/>
  <c r="AA140" i="18"/>
  <c r="AB140" i="18" s="1"/>
  <c r="AA139" i="18"/>
  <c r="AB139" i="18" s="1"/>
  <c r="AA138" i="18"/>
  <c r="AB138" i="18" s="1"/>
  <c r="AA137" i="18"/>
  <c r="AB137" i="18" s="1"/>
  <c r="AA136" i="18"/>
  <c r="AB136" i="18" s="1"/>
  <c r="AA135" i="18"/>
  <c r="AB135" i="18" s="1"/>
  <c r="AA134" i="18"/>
  <c r="AB134" i="18" s="1"/>
  <c r="AA133" i="18"/>
  <c r="AB133" i="18" s="1"/>
  <c r="AA132" i="18"/>
  <c r="AB132" i="18" s="1"/>
  <c r="AA131" i="18"/>
  <c r="AB131" i="18" s="1"/>
  <c r="AA130" i="18"/>
  <c r="AB130" i="18" s="1"/>
  <c r="AA129" i="18"/>
  <c r="AB129" i="18" s="1"/>
  <c r="AA128" i="18"/>
  <c r="AB128" i="18" s="1"/>
  <c r="AA127" i="18"/>
  <c r="AB127" i="18" s="1"/>
  <c r="AA126" i="18"/>
  <c r="AB126" i="18" s="1"/>
  <c r="AA125" i="18"/>
  <c r="AB125" i="18" s="1"/>
  <c r="AA124" i="18"/>
  <c r="AB124" i="18" s="1"/>
  <c r="AA123" i="18"/>
  <c r="AB123" i="18" s="1"/>
  <c r="AA122" i="18"/>
  <c r="AB122" i="18" s="1"/>
  <c r="AA121" i="18"/>
  <c r="AB121" i="18" s="1"/>
  <c r="AA120" i="18"/>
  <c r="AB120" i="18" s="1"/>
  <c r="AA119" i="18"/>
  <c r="AB119" i="18" s="1"/>
  <c r="AA118" i="18"/>
  <c r="AB118" i="18" s="1"/>
  <c r="AA117" i="18"/>
  <c r="AB117" i="18" s="1"/>
  <c r="AA116" i="18"/>
  <c r="AB116" i="18" s="1"/>
  <c r="AA115" i="18"/>
  <c r="AB115" i="18" s="1"/>
  <c r="AA114" i="18"/>
  <c r="AB114" i="18" s="1"/>
  <c r="AA113" i="18"/>
  <c r="AB113" i="18" s="1"/>
  <c r="AA112" i="18"/>
  <c r="AB112" i="18" s="1"/>
  <c r="AA111" i="18"/>
  <c r="AB111" i="18" s="1"/>
  <c r="AA110" i="18"/>
  <c r="AB110" i="18" s="1"/>
  <c r="AA109" i="18"/>
  <c r="AB109" i="18" s="1"/>
  <c r="AA108" i="18"/>
  <c r="AB108" i="18" s="1"/>
  <c r="AA107" i="18"/>
  <c r="AB107" i="18" s="1"/>
  <c r="AA106" i="18"/>
  <c r="AB106" i="18" s="1"/>
  <c r="AA105" i="18"/>
  <c r="AB105" i="18" s="1"/>
  <c r="AA104" i="18"/>
  <c r="AB104" i="18" s="1"/>
  <c r="AA103" i="18"/>
  <c r="AB103" i="18" s="1"/>
  <c r="AA102" i="18"/>
  <c r="AB102" i="18" s="1"/>
  <c r="AA101" i="18"/>
  <c r="AB101" i="18" s="1"/>
  <c r="AA100" i="18"/>
  <c r="AB100" i="18" s="1"/>
  <c r="AA99" i="18"/>
  <c r="AB99" i="18" s="1"/>
  <c r="AA98" i="18"/>
  <c r="AB98" i="18" s="1"/>
  <c r="AA97" i="18"/>
  <c r="AB97" i="18" s="1"/>
  <c r="AA96" i="18"/>
  <c r="AB96" i="18" s="1"/>
  <c r="AA95" i="18"/>
  <c r="AB95" i="18" s="1"/>
  <c r="AA94" i="18"/>
  <c r="AB94" i="18" s="1"/>
  <c r="AA93" i="18"/>
  <c r="AB93" i="18" s="1"/>
  <c r="AA92" i="18"/>
  <c r="AB92" i="18" s="1"/>
  <c r="AA91" i="18"/>
  <c r="AB91" i="18" s="1"/>
  <c r="AA90" i="18"/>
  <c r="AB90" i="18" s="1"/>
  <c r="AA89" i="18"/>
  <c r="AB89" i="18" s="1"/>
  <c r="AA88" i="18"/>
  <c r="AB88" i="18" s="1"/>
  <c r="AA87" i="18"/>
  <c r="AB87" i="18" s="1"/>
  <c r="AA86" i="18"/>
  <c r="AB86" i="18" s="1"/>
  <c r="AA85" i="18"/>
  <c r="AB85" i="18" s="1"/>
  <c r="AA84" i="18"/>
  <c r="AB84" i="18" s="1"/>
  <c r="AA83" i="18"/>
  <c r="AB83" i="18" s="1"/>
  <c r="AA82" i="18"/>
  <c r="AB82" i="18" s="1"/>
  <c r="AA81" i="18"/>
  <c r="AB81" i="18" s="1"/>
  <c r="AA80" i="18"/>
  <c r="AB80" i="18" s="1"/>
  <c r="AA79" i="18"/>
  <c r="AB79" i="18" s="1"/>
  <c r="AA78" i="18"/>
  <c r="AB78" i="18" s="1"/>
  <c r="AA77" i="18"/>
  <c r="AB77" i="18" s="1"/>
  <c r="AA76" i="18"/>
  <c r="AB76" i="18" s="1"/>
  <c r="AA75" i="18"/>
  <c r="AB75" i="18" s="1"/>
  <c r="AA74" i="18"/>
  <c r="AB74" i="18" s="1"/>
  <c r="AA73" i="18"/>
  <c r="AB73" i="18" s="1"/>
  <c r="AA72" i="18"/>
  <c r="AB72" i="18" s="1"/>
  <c r="AA71" i="18"/>
  <c r="AB71" i="18" s="1"/>
  <c r="AA70" i="18"/>
  <c r="AB70" i="18" s="1"/>
  <c r="AA69" i="18"/>
  <c r="AB69" i="18" s="1"/>
  <c r="AA68" i="18"/>
  <c r="AB68" i="18" s="1"/>
  <c r="AA67" i="18"/>
  <c r="AB67" i="18" s="1"/>
  <c r="AA66" i="18"/>
  <c r="AB66" i="18" s="1"/>
  <c r="AA65" i="18"/>
  <c r="AB65" i="18" s="1"/>
  <c r="AA64" i="18"/>
  <c r="AB64" i="18" s="1"/>
  <c r="AA63" i="18"/>
  <c r="AB63" i="18" s="1"/>
  <c r="AA62" i="18"/>
  <c r="AB62" i="18" s="1"/>
  <c r="AA61" i="18"/>
  <c r="AB61" i="18" s="1"/>
  <c r="AA60" i="18"/>
  <c r="AB60" i="18" s="1"/>
  <c r="AA59" i="18"/>
  <c r="AB59" i="18" s="1"/>
  <c r="AA58" i="18"/>
  <c r="AB58" i="18" s="1"/>
  <c r="AA57" i="18"/>
  <c r="AB57" i="18" s="1"/>
  <c r="AA56" i="18"/>
  <c r="AB56" i="18" s="1"/>
  <c r="AA55" i="18"/>
  <c r="AB55" i="18" s="1"/>
  <c r="AA54" i="18"/>
  <c r="AB54" i="18" s="1"/>
  <c r="AA53" i="18"/>
  <c r="AB53" i="18" s="1"/>
  <c r="AA52" i="18"/>
  <c r="AB52" i="18" s="1"/>
  <c r="AA51" i="18"/>
  <c r="AB51" i="18" s="1"/>
  <c r="AA50" i="18"/>
  <c r="AB50" i="18" s="1"/>
  <c r="AA49" i="18"/>
  <c r="AB49" i="18" s="1"/>
  <c r="AA48" i="18"/>
  <c r="AB48" i="18" s="1"/>
  <c r="AA47" i="18"/>
  <c r="AB47" i="18" s="1"/>
  <c r="AA46" i="18"/>
  <c r="AB46" i="18" s="1"/>
  <c r="AA45" i="18"/>
  <c r="AB45" i="18" s="1"/>
  <c r="AA44" i="18"/>
  <c r="AB44" i="18" s="1"/>
  <c r="AA43" i="18"/>
  <c r="AB43" i="18" s="1"/>
  <c r="AA42" i="18"/>
  <c r="AB42" i="18" s="1"/>
  <c r="AA41" i="18"/>
  <c r="AB41" i="18" s="1"/>
  <c r="AA40" i="18"/>
  <c r="AB40" i="18" s="1"/>
  <c r="AA39" i="18"/>
  <c r="AB39" i="18" s="1"/>
  <c r="AA38" i="18"/>
  <c r="AB38" i="18" s="1"/>
  <c r="AA37" i="18"/>
  <c r="AB37" i="18" s="1"/>
  <c r="AA36" i="18"/>
  <c r="AB36" i="18" s="1"/>
  <c r="AA35" i="18"/>
  <c r="AB35" i="18" s="1"/>
  <c r="AA34" i="18"/>
  <c r="AB34" i="18" s="1"/>
  <c r="AA33" i="18"/>
  <c r="AB33" i="18" s="1"/>
  <c r="AA32" i="18"/>
  <c r="AB32" i="18" s="1"/>
  <c r="AA31" i="18"/>
  <c r="AB31" i="18" s="1"/>
  <c r="AA30" i="18"/>
  <c r="AB30" i="18" s="1"/>
  <c r="AA29" i="18"/>
  <c r="AB29" i="18" s="1"/>
  <c r="AA28" i="18"/>
  <c r="AB28" i="18" s="1"/>
  <c r="AA27" i="18"/>
  <c r="AB27" i="18" s="1"/>
  <c r="AA26" i="18"/>
  <c r="AB26" i="18" s="1"/>
  <c r="AA25" i="18"/>
  <c r="AB25" i="18" s="1"/>
  <c r="AA24" i="18"/>
  <c r="AB24" i="18" s="1"/>
  <c r="AA23" i="18"/>
  <c r="AB23" i="18" s="1"/>
  <c r="AA22" i="18"/>
  <c r="AB22" i="18" s="1"/>
  <c r="AA21" i="18"/>
  <c r="AB21" i="18" s="1"/>
  <c r="AA20" i="18"/>
  <c r="AB20" i="18" s="1"/>
  <c r="AA19" i="18"/>
  <c r="AB19" i="18" s="1"/>
  <c r="AA18" i="18"/>
  <c r="AB18" i="18" s="1"/>
  <c r="AA17" i="18"/>
  <c r="AB17" i="18" s="1"/>
  <c r="AA16" i="18"/>
  <c r="AB16" i="18" s="1"/>
  <c r="AA15" i="18"/>
  <c r="AB15" i="18" s="1"/>
  <c r="AA14" i="18"/>
  <c r="AB14" i="18" s="1"/>
  <c r="AA13" i="18"/>
  <c r="AB13" i="18" s="1"/>
  <c r="AA54" i="17"/>
  <c r="AB54" i="17" s="1"/>
  <c r="AA53" i="17"/>
  <c r="AB53" i="17" s="1"/>
  <c r="AA52" i="17"/>
  <c r="AB52" i="17" s="1"/>
  <c r="AA51" i="17"/>
  <c r="AB51" i="17" s="1"/>
  <c r="AA50" i="17"/>
  <c r="AB50" i="17" s="1"/>
  <c r="AA49" i="17"/>
  <c r="AB49" i="17" s="1"/>
  <c r="AA48" i="17"/>
  <c r="AB48" i="17" s="1"/>
  <c r="AA47" i="17"/>
  <c r="AB47" i="17" s="1"/>
  <c r="AA46" i="17"/>
  <c r="AB46" i="17" s="1"/>
  <c r="AA45" i="17"/>
  <c r="AB45" i="17" s="1"/>
  <c r="AA44" i="17"/>
  <c r="AB44" i="17" s="1"/>
  <c r="AA43" i="17"/>
  <c r="AB43" i="17" s="1"/>
  <c r="AA42" i="17"/>
  <c r="AB42" i="17" s="1"/>
  <c r="AA41" i="17"/>
  <c r="AB41" i="17" s="1"/>
  <c r="AA40" i="17"/>
  <c r="AB40" i="17" s="1"/>
  <c r="AA39" i="17"/>
  <c r="AB39" i="17" s="1"/>
  <c r="AA38" i="17"/>
  <c r="AB38" i="17" s="1"/>
  <c r="AA37" i="17"/>
  <c r="AB37" i="17" s="1"/>
  <c r="AA36" i="17"/>
  <c r="AB36" i="17" s="1"/>
  <c r="AA35" i="17"/>
  <c r="AB35" i="17" s="1"/>
  <c r="AA34" i="17"/>
  <c r="AB34" i="17" s="1"/>
  <c r="AA33" i="17"/>
  <c r="AB33" i="17" s="1"/>
  <c r="AA32" i="17"/>
  <c r="AB32" i="17" s="1"/>
  <c r="AA31" i="17"/>
  <c r="AB31" i="17" s="1"/>
  <c r="AA30" i="17"/>
  <c r="AB30" i="17" s="1"/>
  <c r="AA29" i="17"/>
  <c r="AB29" i="17" s="1"/>
  <c r="AA28" i="17"/>
  <c r="AB28" i="17" s="1"/>
  <c r="AA27" i="17"/>
  <c r="AB27" i="17" s="1"/>
  <c r="AA26" i="17"/>
  <c r="AB26" i="17" s="1"/>
  <c r="AA25" i="17"/>
  <c r="AB25" i="17" s="1"/>
  <c r="AA24" i="17"/>
  <c r="AB24" i="17" s="1"/>
  <c r="AA23" i="17"/>
  <c r="AB23" i="17" s="1"/>
  <c r="AA22" i="17"/>
  <c r="AB22" i="17" s="1"/>
  <c r="AA21" i="17"/>
  <c r="AB21" i="17" s="1"/>
  <c r="AA20" i="17"/>
  <c r="AB20" i="17" s="1"/>
  <c r="AA19" i="17"/>
  <c r="AB19" i="17" s="1"/>
  <c r="AA18" i="17"/>
  <c r="AB18" i="17" s="1"/>
  <c r="AA17" i="17"/>
  <c r="AB17" i="17" s="1"/>
  <c r="AA16" i="17"/>
  <c r="AB16" i="17" s="1"/>
  <c r="AA15" i="17"/>
  <c r="AB15" i="17" s="1"/>
  <c r="AA14" i="17"/>
  <c r="AB14" i="17" s="1"/>
  <c r="AA13" i="17"/>
  <c r="AB13" i="17" s="1"/>
  <c r="AA200" i="16"/>
  <c r="AB200" i="16" s="1"/>
  <c r="AA199" i="16"/>
  <c r="AB199" i="16" s="1"/>
  <c r="AA198" i="16"/>
  <c r="AB198" i="16" s="1"/>
  <c r="AA197" i="16"/>
  <c r="AB197" i="16" s="1"/>
  <c r="AA196" i="16"/>
  <c r="AB196" i="16" s="1"/>
  <c r="AA195" i="16"/>
  <c r="AB195" i="16" s="1"/>
  <c r="AA194" i="16"/>
  <c r="AB194" i="16" s="1"/>
  <c r="AA193" i="16"/>
  <c r="AB193" i="16" s="1"/>
  <c r="AA192" i="16"/>
  <c r="AB192" i="16" s="1"/>
  <c r="AA191" i="16"/>
  <c r="AB191" i="16" s="1"/>
  <c r="AA190" i="16"/>
  <c r="AB190" i="16" s="1"/>
  <c r="AA189" i="16"/>
  <c r="AB189" i="16" s="1"/>
  <c r="AA188" i="16"/>
  <c r="AB188" i="16" s="1"/>
  <c r="AA187" i="16"/>
  <c r="AB187" i="16" s="1"/>
  <c r="AA186" i="16"/>
  <c r="AB186" i="16" s="1"/>
  <c r="AA185" i="16"/>
  <c r="AB185" i="16" s="1"/>
  <c r="AA184" i="16"/>
  <c r="AB184" i="16" s="1"/>
  <c r="AA183" i="16"/>
  <c r="AB183" i="16" s="1"/>
  <c r="AA182" i="16"/>
  <c r="AB182" i="16" s="1"/>
  <c r="AA181" i="16"/>
  <c r="AB181" i="16" s="1"/>
  <c r="AA180" i="16"/>
  <c r="AB180" i="16" s="1"/>
  <c r="AA179" i="16"/>
  <c r="AB179" i="16" s="1"/>
  <c r="AA178" i="16"/>
  <c r="AB178" i="16" s="1"/>
  <c r="AA177" i="16"/>
  <c r="AB177" i="16" s="1"/>
  <c r="AA176" i="16"/>
  <c r="AB176" i="16" s="1"/>
  <c r="AA175" i="16"/>
  <c r="AB175" i="16" s="1"/>
  <c r="AA174" i="16"/>
  <c r="AB174" i="16" s="1"/>
  <c r="AA173" i="16"/>
  <c r="AB173" i="16" s="1"/>
  <c r="AA172" i="16"/>
  <c r="AB172" i="16" s="1"/>
  <c r="AA171" i="16"/>
  <c r="AB171" i="16" s="1"/>
  <c r="AA170" i="16"/>
  <c r="AB170" i="16" s="1"/>
  <c r="AA169" i="16"/>
  <c r="AB169" i="16" s="1"/>
  <c r="AA168" i="16"/>
  <c r="AB168" i="16" s="1"/>
  <c r="AA167" i="16"/>
  <c r="AB167" i="16" s="1"/>
  <c r="AA166" i="16"/>
  <c r="AB166" i="16" s="1"/>
  <c r="AA165" i="16"/>
  <c r="AB165" i="16" s="1"/>
  <c r="AA164" i="16"/>
  <c r="AB164" i="16" s="1"/>
  <c r="AA163" i="16"/>
  <c r="AB163" i="16" s="1"/>
  <c r="AA162" i="16"/>
  <c r="AB162" i="16" s="1"/>
  <c r="AA161" i="16"/>
  <c r="AB161" i="16" s="1"/>
  <c r="AA160" i="16"/>
  <c r="AB160" i="16" s="1"/>
  <c r="AA159" i="16"/>
  <c r="AB159" i="16" s="1"/>
  <c r="AA158" i="16"/>
  <c r="AB158" i="16" s="1"/>
  <c r="AA157" i="16"/>
  <c r="AB157" i="16" s="1"/>
  <c r="AA156" i="16"/>
  <c r="AB156" i="16" s="1"/>
  <c r="AA155" i="16"/>
  <c r="AB155" i="16" s="1"/>
  <c r="AA154" i="16"/>
  <c r="AB154" i="16" s="1"/>
  <c r="AA153" i="16"/>
  <c r="AB153" i="16" s="1"/>
  <c r="AA152" i="16"/>
  <c r="AB152" i="16" s="1"/>
  <c r="AA151" i="16"/>
  <c r="AB151" i="16" s="1"/>
  <c r="AA150" i="16"/>
  <c r="AB150" i="16" s="1"/>
  <c r="AA149" i="16"/>
  <c r="AB149" i="16" s="1"/>
  <c r="AA148" i="16"/>
  <c r="AB148" i="16" s="1"/>
  <c r="AA147" i="16"/>
  <c r="AB147" i="16" s="1"/>
  <c r="AA146" i="16"/>
  <c r="AB146" i="16" s="1"/>
  <c r="AA145" i="16"/>
  <c r="AB145" i="16" s="1"/>
  <c r="AA144" i="16"/>
  <c r="AB144" i="16" s="1"/>
  <c r="AA143" i="16"/>
  <c r="AB143" i="16" s="1"/>
  <c r="AA142" i="16"/>
  <c r="AB142" i="16" s="1"/>
  <c r="AA141" i="16"/>
  <c r="AB141" i="16" s="1"/>
  <c r="AA140" i="16"/>
  <c r="AB140" i="16" s="1"/>
  <c r="AA139" i="16"/>
  <c r="AB139" i="16" s="1"/>
  <c r="AA138" i="16"/>
  <c r="AB138" i="16" s="1"/>
  <c r="AA137" i="16"/>
  <c r="AB137" i="16" s="1"/>
  <c r="AA136" i="16"/>
  <c r="AB136" i="16" s="1"/>
  <c r="AA135" i="16"/>
  <c r="AB135" i="16" s="1"/>
  <c r="AA134" i="16"/>
  <c r="AB134" i="16" s="1"/>
  <c r="AA133" i="16"/>
  <c r="AB133" i="16" s="1"/>
  <c r="AA132" i="16"/>
  <c r="AB132" i="16" s="1"/>
  <c r="AA131" i="16"/>
  <c r="AB131" i="16" s="1"/>
  <c r="AA130" i="16"/>
  <c r="AB130" i="16" s="1"/>
  <c r="AA129" i="16"/>
  <c r="AB129" i="16" s="1"/>
  <c r="AA128" i="16"/>
  <c r="AB128" i="16" s="1"/>
  <c r="AA127" i="16"/>
  <c r="AB127" i="16" s="1"/>
  <c r="AA126" i="16"/>
  <c r="AB126" i="16" s="1"/>
  <c r="AA125" i="16"/>
  <c r="AB125" i="16" s="1"/>
  <c r="AA124" i="16"/>
  <c r="AB124" i="16" s="1"/>
  <c r="AA123" i="16"/>
  <c r="AB123" i="16" s="1"/>
  <c r="AA122" i="16"/>
  <c r="AB122" i="16" s="1"/>
  <c r="AA121" i="16"/>
  <c r="AB121" i="16" s="1"/>
  <c r="AA120" i="16"/>
  <c r="AB120" i="16" s="1"/>
  <c r="AA119" i="16"/>
  <c r="AB119" i="16" s="1"/>
  <c r="AA118" i="16"/>
  <c r="AB118" i="16" s="1"/>
  <c r="AA117" i="16"/>
  <c r="AB117" i="16" s="1"/>
  <c r="AA116" i="16"/>
  <c r="AB116" i="16" s="1"/>
  <c r="AA115" i="16"/>
  <c r="AB115" i="16" s="1"/>
  <c r="AA114" i="16"/>
  <c r="AB114" i="16" s="1"/>
  <c r="AA113" i="16"/>
  <c r="AB113" i="16" s="1"/>
  <c r="AA112" i="16"/>
  <c r="AB112" i="16" s="1"/>
  <c r="AA111" i="16"/>
  <c r="AB111" i="16" s="1"/>
  <c r="AA110" i="16"/>
  <c r="AB110" i="16" s="1"/>
  <c r="AA109" i="16"/>
  <c r="AB109" i="16" s="1"/>
  <c r="AA108" i="16"/>
  <c r="AB108" i="16" s="1"/>
  <c r="AA107" i="16"/>
  <c r="AB107" i="16" s="1"/>
  <c r="AA106" i="16"/>
  <c r="AB106" i="16" s="1"/>
  <c r="AA105" i="16"/>
  <c r="AB105" i="16" s="1"/>
  <c r="AA104" i="16"/>
  <c r="AB104" i="16" s="1"/>
  <c r="AA103" i="16"/>
  <c r="AB103" i="16" s="1"/>
  <c r="AA102" i="16"/>
  <c r="AB102" i="16" s="1"/>
  <c r="AA101" i="16"/>
  <c r="AB101" i="16" s="1"/>
  <c r="AA100" i="16"/>
  <c r="AB100" i="16" s="1"/>
  <c r="AA99" i="16"/>
  <c r="AB99" i="16" s="1"/>
  <c r="AA98" i="16"/>
  <c r="AB98" i="16" s="1"/>
  <c r="AA97" i="16"/>
  <c r="AB97" i="16" s="1"/>
  <c r="AA96" i="16"/>
  <c r="AB96" i="16" s="1"/>
  <c r="AA95" i="16"/>
  <c r="AB95" i="16" s="1"/>
  <c r="AA94" i="16"/>
  <c r="AB94" i="16" s="1"/>
  <c r="AA93" i="16"/>
  <c r="AB93" i="16" s="1"/>
  <c r="AA92" i="16"/>
  <c r="AB92" i="16" s="1"/>
  <c r="AA91" i="16"/>
  <c r="AB91" i="16" s="1"/>
  <c r="AA90" i="16"/>
  <c r="AB90" i="16" s="1"/>
  <c r="AA89" i="16"/>
  <c r="AB89" i="16" s="1"/>
  <c r="AA88" i="16"/>
  <c r="AB88" i="16" s="1"/>
  <c r="AA87" i="16"/>
  <c r="AB87" i="16" s="1"/>
  <c r="AA86" i="16"/>
  <c r="AB86" i="16" s="1"/>
  <c r="AA85" i="16"/>
  <c r="AB85" i="16" s="1"/>
  <c r="AA84" i="16"/>
  <c r="AB84" i="16" s="1"/>
  <c r="AA83" i="16"/>
  <c r="AB83" i="16" s="1"/>
  <c r="AA82" i="16"/>
  <c r="AB82" i="16" s="1"/>
  <c r="AA81" i="16"/>
  <c r="AB81" i="16" s="1"/>
  <c r="AA80" i="16"/>
  <c r="AB80" i="16" s="1"/>
  <c r="AA79" i="16"/>
  <c r="AB79" i="16" s="1"/>
  <c r="AA78" i="16"/>
  <c r="AB78" i="16" s="1"/>
  <c r="AA77" i="16"/>
  <c r="AB77" i="16" s="1"/>
  <c r="AA76" i="16"/>
  <c r="AB76" i="16" s="1"/>
  <c r="AA75" i="16"/>
  <c r="AB75" i="16" s="1"/>
  <c r="AA74" i="16"/>
  <c r="AB74" i="16" s="1"/>
  <c r="AA73" i="16"/>
  <c r="AB73" i="16" s="1"/>
  <c r="AA72" i="16"/>
  <c r="AB72" i="16" s="1"/>
  <c r="AA71" i="16"/>
  <c r="AB71" i="16" s="1"/>
  <c r="AA70" i="16"/>
  <c r="AB70" i="16" s="1"/>
  <c r="AA69" i="16"/>
  <c r="AB69" i="16" s="1"/>
  <c r="AA68" i="16"/>
  <c r="AB68" i="16" s="1"/>
  <c r="AA67" i="16"/>
  <c r="AB67" i="16" s="1"/>
  <c r="AA66" i="16"/>
  <c r="AB66" i="16" s="1"/>
  <c r="AA65" i="16"/>
  <c r="AB65" i="16" s="1"/>
  <c r="AA64" i="16"/>
  <c r="AB64" i="16" s="1"/>
  <c r="AA63" i="16"/>
  <c r="AB63" i="16" s="1"/>
  <c r="AA62" i="16"/>
  <c r="AB62" i="16" s="1"/>
  <c r="AA61" i="16"/>
  <c r="AB61" i="16" s="1"/>
  <c r="AA60" i="16"/>
  <c r="AB60" i="16" s="1"/>
  <c r="AA59" i="16"/>
  <c r="AB59" i="16" s="1"/>
  <c r="AA58" i="16"/>
  <c r="AB58" i="16" s="1"/>
  <c r="AA57" i="16"/>
  <c r="AB57" i="16" s="1"/>
  <c r="AA56" i="16"/>
  <c r="AB56" i="16" s="1"/>
  <c r="AA55" i="16"/>
  <c r="AB55" i="16" s="1"/>
  <c r="AA54" i="16"/>
  <c r="AB54" i="16" s="1"/>
  <c r="AA53" i="16"/>
  <c r="AB53" i="16" s="1"/>
  <c r="AA52" i="16"/>
  <c r="AB52" i="16" s="1"/>
  <c r="AA51" i="16"/>
  <c r="AB51" i="16" s="1"/>
  <c r="AA50" i="16"/>
  <c r="AB50" i="16" s="1"/>
  <c r="AA49" i="16"/>
  <c r="AB49" i="16" s="1"/>
  <c r="AA48" i="16"/>
  <c r="AB48" i="16" s="1"/>
  <c r="AA47" i="16"/>
  <c r="AB47" i="16" s="1"/>
  <c r="AA46" i="16"/>
  <c r="AB46" i="16" s="1"/>
  <c r="AA45" i="16"/>
  <c r="AB45" i="16" s="1"/>
  <c r="AA44" i="16"/>
  <c r="AB44" i="16" s="1"/>
  <c r="AA43" i="16"/>
  <c r="AB43" i="16" s="1"/>
  <c r="AA42" i="16"/>
  <c r="AB42" i="16" s="1"/>
  <c r="AA41" i="16"/>
  <c r="AB41" i="16" s="1"/>
  <c r="AA40" i="16"/>
  <c r="AB40" i="16" s="1"/>
  <c r="AA39" i="16"/>
  <c r="AB39" i="16" s="1"/>
  <c r="AA38" i="16"/>
  <c r="AB38" i="16" s="1"/>
  <c r="AA37" i="16"/>
  <c r="AB37" i="16" s="1"/>
  <c r="AA36" i="16"/>
  <c r="AB36" i="16" s="1"/>
  <c r="AA35" i="16"/>
  <c r="AB35" i="16" s="1"/>
  <c r="AA34" i="16"/>
  <c r="AB34" i="16" s="1"/>
  <c r="AA33" i="16"/>
  <c r="AB33" i="16" s="1"/>
  <c r="AA32" i="16"/>
  <c r="AB32" i="16" s="1"/>
  <c r="AA31" i="16"/>
  <c r="AB31" i="16" s="1"/>
  <c r="AA30" i="16"/>
  <c r="AB30" i="16" s="1"/>
  <c r="AA29" i="16"/>
  <c r="AB29" i="16" s="1"/>
  <c r="AA28" i="16"/>
  <c r="AB28" i="16" s="1"/>
  <c r="AA27" i="16"/>
  <c r="AB27" i="16" s="1"/>
  <c r="AA26" i="16"/>
  <c r="AB26" i="16" s="1"/>
  <c r="AA25" i="16"/>
  <c r="AB25" i="16" s="1"/>
  <c r="AA24" i="16"/>
  <c r="AB24" i="16" s="1"/>
  <c r="AA23" i="16"/>
  <c r="AB23" i="16" s="1"/>
  <c r="AA22" i="16"/>
  <c r="AB22" i="16" s="1"/>
  <c r="AA21" i="16"/>
  <c r="AB21" i="16" s="1"/>
  <c r="AA20" i="16"/>
  <c r="AB20" i="16" s="1"/>
  <c r="AA19" i="16"/>
  <c r="AB19" i="16" s="1"/>
  <c r="AA18" i="16"/>
  <c r="AB18" i="16" s="1"/>
  <c r="AA17" i="16"/>
  <c r="AB17" i="16" s="1"/>
  <c r="AA16" i="16"/>
  <c r="AB16" i="16" s="1"/>
  <c r="AA15" i="16"/>
  <c r="AB15" i="16" s="1"/>
  <c r="AA14" i="16"/>
  <c r="AB14" i="16" s="1"/>
  <c r="AA13" i="16"/>
  <c r="AB13" i="16" s="1"/>
  <c r="AA36" i="15"/>
  <c r="AB36" i="15" s="1"/>
  <c r="AA35" i="15"/>
  <c r="AB35" i="15" s="1"/>
  <c r="AA34" i="15"/>
  <c r="AB34" i="15" s="1"/>
  <c r="AA33" i="15"/>
  <c r="AB33" i="15" s="1"/>
  <c r="AA32" i="15"/>
  <c r="AB32" i="15" s="1"/>
  <c r="AA31" i="15"/>
  <c r="AB31" i="15" s="1"/>
  <c r="AA30" i="15"/>
  <c r="AB30" i="15" s="1"/>
  <c r="AA29" i="15"/>
  <c r="AB29" i="15" s="1"/>
  <c r="AA28" i="15"/>
  <c r="AB28" i="15" s="1"/>
  <c r="AA27" i="15"/>
  <c r="AB27" i="15" s="1"/>
  <c r="AA26" i="15"/>
  <c r="AB26" i="15" s="1"/>
  <c r="AA25" i="15"/>
  <c r="AB25" i="15" s="1"/>
  <c r="AA24" i="15"/>
  <c r="AB24" i="15" s="1"/>
  <c r="AA23" i="15"/>
  <c r="AB23" i="15" s="1"/>
  <c r="AA22" i="15"/>
  <c r="AB22" i="15" s="1"/>
  <c r="AA21" i="15"/>
  <c r="AB21" i="15" s="1"/>
  <c r="AA20" i="15"/>
  <c r="AB20" i="15" s="1"/>
  <c r="AA19" i="15"/>
  <c r="AB19" i="15" s="1"/>
  <c r="AA18" i="15"/>
  <c r="AB18" i="15" s="1"/>
  <c r="AA17" i="15"/>
  <c r="AB17" i="15" s="1"/>
  <c r="AA16" i="15"/>
  <c r="AB16" i="15" s="1"/>
  <c r="AA15" i="15"/>
  <c r="AB15" i="15" s="1"/>
  <c r="AA14" i="15"/>
  <c r="AB14" i="15" s="1"/>
  <c r="AA13" i="15"/>
  <c r="AB13" i="15" s="1"/>
  <c r="AA65" i="14"/>
  <c r="AB65" i="14" s="1"/>
  <c r="AA64" i="14"/>
  <c r="AB64" i="14" s="1"/>
  <c r="AA63" i="14"/>
  <c r="AB63" i="14" s="1"/>
  <c r="AA62" i="14"/>
  <c r="AB62" i="14" s="1"/>
  <c r="AA61" i="14"/>
  <c r="AB61" i="14" s="1"/>
  <c r="AA60" i="14"/>
  <c r="AB60" i="14" s="1"/>
  <c r="AA59" i="14"/>
  <c r="AB59" i="14" s="1"/>
  <c r="AA58" i="14"/>
  <c r="AB58" i="14" s="1"/>
  <c r="AA57" i="14"/>
  <c r="AB57" i="14" s="1"/>
  <c r="AA56" i="14"/>
  <c r="AB56" i="14" s="1"/>
  <c r="AA55" i="14"/>
  <c r="AB55" i="14" s="1"/>
  <c r="AA54" i="14"/>
  <c r="AB54" i="14" s="1"/>
  <c r="AA53" i="14"/>
  <c r="AB53" i="14" s="1"/>
  <c r="AA52" i="14"/>
  <c r="AB52" i="14" s="1"/>
  <c r="AA51" i="14"/>
  <c r="AB51" i="14" s="1"/>
  <c r="AA50" i="14"/>
  <c r="AB50" i="14" s="1"/>
  <c r="AA49" i="14"/>
  <c r="AB49" i="14" s="1"/>
  <c r="AA48" i="14"/>
  <c r="AB48" i="14" s="1"/>
  <c r="AA47" i="14"/>
  <c r="AB47" i="14" s="1"/>
  <c r="AA46" i="14"/>
  <c r="AB46" i="14" s="1"/>
  <c r="AA45" i="14"/>
  <c r="AB45" i="14" s="1"/>
  <c r="AA44" i="14"/>
  <c r="AB44" i="14" s="1"/>
  <c r="AA43" i="14"/>
  <c r="AB43" i="14" s="1"/>
  <c r="AA42" i="14"/>
  <c r="AB42" i="14" s="1"/>
  <c r="AA41" i="14"/>
  <c r="AB41" i="14" s="1"/>
  <c r="AA40" i="14"/>
  <c r="AB40" i="14" s="1"/>
  <c r="AA39" i="14"/>
  <c r="AB39" i="14" s="1"/>
  <c r="AA38" i="14"/>
  <c r="AB38" i="14" s="1"/>
  <c r="AA37" i="14"/>
  <c r="AB37" i="14" s="1"/>
  <c r="AA36" i="14"/>
  <c r="AB36" i="14" s="1"/>
  <c r="AA35" i="14"/>
  <c r="AB35" i="14" s="1"/>
  <c r="AA34" i="14"/>
  <c r="AB34" i="14" s="1"/>
  <c r="AA33" i="14"/>
  <c r="AB33" i="14" s="1"/>
  <c r="AA32" i="14"/>
  <c r="AB32" i="14" s="1"/>
  <c r="AA31" i="14"/>
  <c r="AB31" i="14" s="1"/>
  <c r="AA30" i="14"/>
  <c r="AB30" i="14" s="1"/>
  <c r="AA29" i="14"/>
  <c r="AB29" i="14" s="1"/>
  <c r="AA28" i="14"/>
  <c r="AB28" i="14" s="1"/>
  <c r="AA27" i="14"/>
  <c r="AB27" i="14" s="1"/>
  <c r="AA26" i="14"/>
  <c r="AB26" i="14" s="1"/>
  <c r="AA25" i="14"/>
  <c r="AB25" i="14" s="1"/>
  <c r="AA24" i="14"/>
  <c r="AB24" i="14" s="1"/>
  <c r="AA23" i="14"/>
  <c r="AB23" i="14" s="1"/>
  <c r="AA22" i="14"/>
  <c r="AB22" i="14" s="1"/>
  <c r="AA21" i="14"/>
  <c r="AB21" i="14" s="1"/>
  <c r="AA20" i="14"/>
  <c r="AB20" i="14" s="1"/>
  <c r="AA19" i="14"/>
  <c r="AB19" i="14" s="1"/>
  <c r="AA18" i="14"/>
  <c r="AB18" i="14" s="1"/>
  <c r="AA17" i="14"/>
  <c r="AB17" i="14" s="1"/>
  <c r="AA16" i="14"/>
  <c r="AB16" i="14" s="1"/>
  <c r="AA15" i="14"/>
  <c r="AB15" i="14" s="1"/>
  <c r="AA14" i="14"/>
  <c r="AB14" i="14" s="1"/>
  <c r="AA13" i="14"/>
  <c r="AB13" i="14" s="1"/>
  <c r="AA98" i="11"/>
  <c r="AB98" i="11" s="1"/>
  <c r="AA97" i="11"/>
  <c r="AB97" i="11" s="1"/>
  <c r="AA96" i="11"/>
  <c r="AB96" i="11" s="1"/>
  <c r="AA95" i="11"/>
  <c r="AB95" i="11" s="1"/>
  <c r="AA94" i="11"/>
  <c r="AB94" i="11" s="1"/>
  <c r="AA93" i="11"/>
  <c r="AB93" i="11" s="1"/>
  <c r="AA92" i="11"/>
  <c r="AB92" i="11" s="1"/>
  <c r="AA91" i="11"/>
  <c r="AB91" i="11" s="1"/>
  <c r="AA90" i="11"/>
  <c r="AB90" i="11" s="1"/>
  <c r="AA89" i="11"/>
  <c r="AB89" i="11" s="1"/>
  <c r="AA88" i="11"/>
  <c r="AB88" i="11" s="1"/>
  <c r="AA87" i="11"/>
  <c r="AB87" i="11" s="1"/>
  <c r="AA86" i="11"/>
  <c r="AB86" i="11" s="1"/>
  <c r="AA85" i="11"/>
  <c r="AB85" i="11" s="1"/>
  <c r="AA84" i="11"/>
  <c r="AB84" i="11" s="1"/>
  <c r="AA83" i="11"/>
  <c r="AB83" i="11" s="1"/>
  <c r="AA82" i="11"/>
  <c r="AB82" i="11" s="1"/>
  <c r="AA81" i="11"/>
  <c r="AB81" i="11" s="1"/>
  <c r="AA80" i="11"/>
  <c r="AB80" i="11" s="1"/>
  <c r="AA79" i="11"/>
  <c r="AB79" i="11" s="1"/>
  <c r="AA78" i="11"/>
  <c r="AB78" i="11" s="1"/>
  <c r="AA77" i="11"/>
  <c r="AB77" i="11" s="1"/>
  <c r="AA76" i="11"/>
  <c r="AB76" i="11" s="1"/>
  <c r="AA75" i="11"/>
  <c r="AB75" i="11" s="1"/>
  <c r="AA74" i="11"/>
  <c r="AB74" i="11" s="1"/>
  <c r="AA73" i="11"/>
  <c r="AB73" i="11" s="1"/>
  <c r="AA72" i="11"/>
  <c r="AB72" i="11" s="1"/>
  <c r="AA71" i="11"/>
  <c r="AB71" i="11" s="1"/>
  <c r="AA70" i="11"/>
  <c r="AB70" i="11" s="1"/>
  <c r="AA69" i="11"/>
  <c r="AB69" i="11" s="1"/>
  <c r="AA68" i="11"/>
  <c r="AB68" i="11" s="1"/>
  <c r="AA67" i="11"/>
  <c r="AB67" i="11" s="1"/>
  <c r="AA66" i="11"/>
  <c r="AB66" i="11" s="1"/>
  <c r="AA65" i="11"/>
  <c r="AB65" i="11" s="1"/>
  <c r="AA64" i="11"/>
  <c r="AB64" i="11" s="1"/>
  <c r="AA63" i="11"/>
  <c r="AB63" i="11" s="1"/>
  <c r="AA62" i="11"/>
  <c r="AB62" i="11" s="1"/>
  <c r="AA61" i="11"/>
  <c r="AB61" i="11" s="1"/>
  <c r="AA60" i="11"/>
  <c r="AB60" i="11" s="1"/>
  <c r="AA59" i="11"/>
  <c r="AB59" i="11" s="1"/>
  <c r="AA58" i="11"/>
  <c r="AB58" i="11" s="1"/>
  <c r="AA57" i="11"/>
  <c r="AB57" i="11" s="1"/>
  <c r="AA56" i="11"/>
  <c r="AB56" i="11" s="1"/>
  <c r="AA55" i="11"/>
  <c r="AB55" i="11" s="1"/>
  <c r="AA54" i="11"/>
  <c r="AB54" i="11" s="1"/>
  <c r="AA53" i="11"/>
  <c r="AB53" i="11" s="1"/>
  <c r="AA52" i="11"/>
  <c r="AB52" i="11" s="1"/>
  <c r="AA51" i="11"/>
  <c r="AB51" i="11" s="1"/>
  <c r="AA50" i="11"/>
  <c r="AB50" i="11" s="1"/>
  <c r="AA49" i="11"/>
  <c r="AB49" i="11" s="1"/>
  <c r="AA48" i="11"/>
  <c r="AB48" i="11" s="1"/>
  <c r="AA47" i="11"/>
  <c r="AB47" i="11" s="1"/>
  <c r="AA46" i="11"/>
  <c r="AB46" i="11" s="1"/>
  <c r="AA45" i="11"/>
  <c r="AB45" i="11" s="1"/>
  <c r="AA44" i="11"/>
  <c r="AB44" i="11" s="1"/>
  <c r="AA43" i="11"/>
  <c r="AB43" i="11" s="1"/>
  <c r="AA42" i="11"/>
  <c r="AB42" i="11" s="1"/>
  <c r="AA41" i="11"/>
  <c r="AB41" i="11" s="1"/>
  <c r="AA40" i="11"/>
  <c r="AB40" i="11" s="1"/>
  <c r="AA39" i="11"/>
  <c r="AB39" i="11" s="1"/>
  <c r="AA38" i="11"/>
  <c r="AB38" i="11" s="1"/>
  <c r="AA37" i="11"/>
  <c r="AB37" i="11" s="1"/>
  <c r="AA36" i="11"/>
  <c r="AB36" i="11" s="1"/>
  <c r="AA35" i="11"/>
  <c r="AB35" i="11" s="1"/>
  <c r="AA34" i="11"/>
  <c r="AB34" i="11" s="1"/>
  <c r="AA33" i="11"/>
  <c r="AB33" i="11" s="1"/>
  <c r="AA32" i="11"/>
  <c r="AB32" i="11" s="1"/>
  <c r="AA31" i="11"/>
  <c r="AB31" i="11" s="1"/>
  <c r="AA30" i="11"/>
  <c r="AB30" i="11" s="1"/>
  <c r="AA29" i="11"/>
  <c r="AB29" i="11" s="1"/>
  <c r="AA28" i="11"/>
  <c r="AB28" i="11" s="1"/>
  <c r="AA27" i="11"/>
  <c r="AB27" i="11" s="1"/>
  <c r="AA26" i="11"/>
  <c r="AB26" i="11" s="1"/>
  <c r="AA25" i="11"/>
  <c r="AB25" i="11" s="1"/>
  <c r="AA24" i="11"/>
  <c r="AB24" i="11" s="1"/>
  <c r="AA23" i="11"/>
  <c r="AB23" i="11" s="1"/>
  <c r="AA22" i="11"/>
  <c r="AB22" i="11" s="1"/>
  <c r="AA21" i="11"/>
  <c r="AB21" i="11" s="1"/>
  <c r="AA20" i="11"/>
  <c r="AB20" i="11" s="1"/>
  <c r="AA19" i="11"/>
  <c r="AB19" i="11" s="1"/>
  <c r="AA18" i="11"/>
  <c r="AB18" i="11" s="1"/>
  <c r="AA17" i="11"/>
  <c r="AB17" i="11" s="1"/>
  <c r="AA16" i="11"/>
  <c r="AB16" i="11" s="1"/>
  <c r="AA15" i="11"/>
  <c r="AB15" i="11" s="1"/>
  <c r="AA14" i="11"/>
  <c r="AB14" i="11" s="1"/>
  <c r="AA13" i="11"/>
  <c r="AB13" i="11" s="1"/>
  <c r="AA117" i="10"/>
  <c r="AB117" i="10" s="1"/>
  <c r="AA116" i="10"/>
  <c r="AB116" i="10" s="1"/>
  <c r="AA115" i="10"/>
  <c r="AB115" i="10" s="1"/>
  <c r="AA114" i="10"/>
  <c r="AB114" i="10" s="1"/>
  <c r="AA113" i="10"/>
  <c r="AB113" i="10" s="1"/>
  <c r="AA112" i="10"/>
  <c r="AB112" i="10" s="1"/>
  <c r="AA111" i="10"/>
  <c r="AB111" i="10" s="1"/>
  <c r="AA110" i="10"/>
  <c r="AB110" i="10" s="1"/>
  <c r="AA109" i="10"/>
  <c r="AB109" i="10" s="1"/>
  <c r="AA108" i="10"/>
  <c r="AB108" i="10" s="1"/>
  <c r="AA107" i="10"/>
  <c r="AB107" i="10" s="1"/>
  <c r="AA106" i="10"/>
  <c r="AB106" i="10" s="1"/>
  <c r="AA105" i="10"/>
  <c r="AB105" i="10" s="1"/>
  <c r="AA104" i="10"/>
  <c r="AB104" i="10" s="1"/>
  <c r="AA103" i="10"/>
  <c r="AB103" i="10" s="1"/>
  <c r="AA102" i="10"/>
  <c r="AB102" i="10" s="1"/>
  <c r="AA101" i="10"/>
  <c r="AB101" i="10" s="1"/>
  <c r="AA100" i="10"/>
  <c r="AB100" i="10" s="1"/>
  <c r="AA99" i="10"/>
  <c r="AB99" i="10" s="1"/>
  <c r="AA98" i="10"/>
  <c r="AB98" i="10" s="1"/>
  <c r="AA97" i="10"/>
  <c r="AB97" i="10" s="1"/>
  <c r="AA96" i="10"/>
  <c r="AB96" i="10" s="1"/>
  <c r="AA95" i="10"/>
  <c r="AB95" i="10" s="1"/>
  <c r="AA94" i="10"/>
  <c r="AB94" i="10" s="1"/>
  <c r="AA93" i="10"/>
  <c r="AB93" i="10" s="1"/>
  <c r="AA92" i="10"/>
  <c r="AB92" i="10" s="1"/>
  <c r="AA91" i="10"/>
  <c r="AB91" i="10" s="1"/>
  <c r="AA90" i="10"/>
  <c r="AB90" i="10" s="1"/>
  <c r="AA89" i="10"/>
  <c r="AB89" i="10" s="1"/>
  <c r="AA88" i="10"/>
  <c r="AB88" i="10" s="1"/>
  <c r="AA87" i="10"/>
  <c r="AB87" i="10" s="1"/>
  <c r="AA86" i="10"/>
  <c r="AB86" i="10" s="1"/>
  <c r="AA85" i="10"/>
  <c r="AB85" i="10" s="1"/>
  <c r="AA84" i="10"/>
  <c r="AB84" i="10" s="1"/>
  <c r="AA83" i="10"/>
  <c r="AB83" i="10" s="1"/>
  <c r="AA82" i="10"/>
  <c r="AB82" i="10" s="1"/>
  <c r="AA81" i="10"/>
  <c r="AB81" i="10" s="1"/>
  <c r="AA80" i="10"/>
  <c r="AB80" i="10" s="1"/>
  <c r="AA79" i="10"/>
  <c r="AB79" i="10" s="1"/>
  <c r="AA78" i="10"/>
  <c r="AB78" i="10" s="1"/>
  <c r="AA77" i="10"/>
  <c r="AB77" i="10" s="1"/>
  <c r="AA76" i="10"/>
  <c r="AB76" i="10" s="1"/>
  <c r="AA75" i="10"/>
  <c r="AB75" i="10" s="1"/>
  <c r="AA74" i="10"/>
  <c r="AB74" i="10" s="1"/>
  <c r="AA73" i="10"/>
  <c r="AB73" i="10" s="1"/>
  <c r="AA72" i="10"/>
  <c r="AB72" i="10" s="1"/>
  <c r="AA71" i="10"/>
  <c r="AB71" i="10" s="1"/>
  <c r="AA70" i="10"/>
  <c r="AB70" i="10" s="1"/>
  <c r="AA69" i="10"/>
  <c r="AB69" i="10" s="1"/>
  <c r="AA68" i="10"/>
  <c r="AB68" i="10" s="1"/>
  <c r="AA67" i="10"/>
  <c r="AB67" i="10" s="1"/>
  <c r="AA66" i="10"/>
  <c r="AB66" i="10" s="1"/>
  <c r="AA65" i="10"/>
  <c r="AB65" i="10" s="1"/>
  <c r="AA64" i="10"/>
  <c r="AB64" i="10" s="1"/>
  <c r="AA63" i="10"/>
  <c r="AB63" i="10" s="1"/>
  <c r="AA62" i="10"/>
  <c r="AB62" i="10" s="1"/>
  <c r="AA61" i="10"/>
  <c r="AB61" i="10" s="1"/>
  <c r="AA60" i="10"/>
  <c r="AB60" i="10" s="1"/>
  <c r="AA59" i="10"/>
  <c r="AB59" i="10" s="1"/>
  <c r="AA58" i="10"/>
  <c r="AB58" i="10" s="1"/>
  <c r="AA57" i="10"/>
  <c r="AB57" i="10" s="1"/>
  <c r="AA56" i="10"/>
  <c r="AB56" i="10" s="1"/>
  <c r="AA55" i="10"/>
  <c r="AB55" i="10" s="1"/>
  <c r="AA54" i="10"/>
  <c r="AB54" i="10" s="1"/>
  <c r="AA53" i="10"/>
  <c r="AB53" i="10" s="1"/>
  <c r="AA52" i="10"/>
  <c r="AB52" i="10" s="1"/>
  <c r="AA51" i="10"/>
  <c r="AB51" i="10" s="1"/>
  <c r="AA50" i="10"/>
  <c r="AB50" i="10" s="1"/>
  <c r="AA49" i="10"/>
  <c r="AB49" i="10" s="1"/>
  <c r="AA48" i="10"/>
  <c r="AB48" i="10" s="1"/>
  <c r="AA47" i="10"/>
  <c r="AB47" i="10" s="1"/>
  <c r="AA46" i="10"/>
  <c r="AB46" i="10" s="1"/>
  <c r="AA45" i="10"/>
  <c r="AB45" i="10" s="1"/>
  <c r="AA44" i="10"/>
  <c r="AB44" i="10" s="1"/>
  <c r="AA43" i="10"/>
  <c r="AB43" i="10" s="1"/>
  <c r="AA42" i="10"/>
  <c r="AB42" i="10" s="1"/>
  <c r="AA41" i="10"/>
  <c r="AB41" i="10" s="1"/>
  <c r="AA40" i="10"/>
  <c r="AB40" i="10" s="1"/>
  <c r="AA39" i="10"/>
  <c r="AB39" i="10" s="1"/>
  <c r="AA38" i="10"/>
  <c r="AB38" i="10" s="1"/>
  <c r="AA37" i="10"/>
  <c r="AB37" i="10" s="1"/>
  <c r="AA36" i="10"/>
  <c r="AB36" i="10" s="1"/>
  <c r="AA35" i="10"/>
  <c r="AB35" i="10" s="1"/>
  <c r="AA34" i="10"/>
  <c r="AB34" i="10" s="1"/>
  <c r="AA33" i="10"/>
  <c r="AB33" i="10" s="1"/>
  <c r="AA32" i="10"/>
  <c r="AB32" i="10" s="1"/>
  <c r="AA31" i="10"/>
  <c r="AB31" i="10" s="1"/>
  <c r="AA30" i="10"/>
  <c r="AB30" i="10" s="1"/>
  <c r="AA29" i="10"/>
  <c r="AB29" i="10" s="1"/>
  <c r="AA28" i="10"/>
  <c r="AB28" i="10" s="1"/>
  <c r="AA27" i="10"/>
  <c r="AB27" i="10" s="1"/>
  <c r="AA26" i="10"/>
  <c r="AB26" i="10" s="1"/>
  <c r="AA25" i="10"/>
  <c r="AB25" i="10" s="1"/>
  <c r="AA24" i="10"/>
  <c r="AB24" i="10" s="1"/>
  <c r="AA23" i="10"/>
  <c r="AB23" i="10" s="1"/>
  <c r="AA22" i="10"/>
  <c r="AB22" i="10" s="1"/>
  <c r="AA21" i="10"/>
  <c r="AB21" i="10" s="1"/>
  <c r="AA20" i="10"/>
  <c r="AB20" i="10" s="1"/>
  <c r="AA19" i="10"/>
  <c r="AB19" i="10" s="1"/>
  <c r="AA18" i="10"/>
  <c r="AB18" i="10" s="1"/>
  <c r="AA17" i="10"/>
  <c r="AB17" i="10" s="1"/>
  <c r="AA16" i="10"/>
  <c r="AB16" i="10" s="1"/>
  <c r="AA15" i="10"/>
  <c r="AB15" i="10" s="1"/>
  <c r="AA14" i="10"/>
  <c r="AB14" i="10" s="1"/>
  <c r="AA13" i="10"/>
  <c r="AB13" i="10" s="1"/>
  <c r="AA337" i="9"/>
  <c r="AB337" i="9" s="1"/>
  <c r="AA336" i="9"/>
  <c r="AB336" i="9" s="1"/>
  <c r="AA335" i="9"/>
  <c r="AB335" i="9" s="1"/>
  <c r="AA334" i="9"/>
  <c r="AB334" i="9" s="1"/>
  <c r="AA333" i="9"/>
  <c r="AB333" i="9" s="1"/>
  <c r="AA332" i="9"/>
  <c r="AB332" i="9" s="1"/>
  <c r="AA331" i="9"/>
  <c r="AB331" i="9" s="1"/>
  <c r="AA330" i="9"/>
  <c r="AB330" i="9" s="1"/>
  <c r="AA329" i="9"/>
  <c r="AB329" i="9" s="1"/>
  <c r="AA328" i="9"/>
  <c r="AB328" i="9" s="1"/>
  <c r="AA327" i="9"/>
  <c r="AB327" i="9" s="1"/>
  <c r="AA326" i="9"/>
  <c r="AB326" i="9" s="1"/>
  <c r="AA325" i="9"/>
  <c r="AB325" i="9" s="1"/>
  <c r="AA324" i="9"/>
  <c r="AB324" i="9" s="1"/>
  <c r="AA323" i="9"/>
  <c r="AB323" i="9" s="1"/>
  <c r="AA322" i="9"/>
  <c r="AB322" i="9" s="1"/>
  <c r="AA321" i="9"/>
  <c r="AB321" i="9" s="1"/>
  <c r="AA320" i="9"/>
  <c r="AB320" i="9" s="1"/>
  <c r="AA319" i="9"/>
  <c r="AB319" i="9" s="1"/>
  <c r="AA318" i="9"/>
  <c r="AB318" i="9" s="1"/>
  <c r="AA317" i="9"/>
  <c r="AB317" i="9" s="1"/>
  <c r="AA316" i="9"/>
  <c r="AB316" i="9" s="1"/>
  <c r="AA315" i="9"/>
  <c r="AB315" i="9" s="1"/>
  <c r="AA314" i="9"/>
  <c r="AB314" i="9" s="1"/>
  <c r="AA313" i="9"/>
  <c r="AB313" i="9" s="1"/>
  <c r="AA312" i="9"/>
  <c r="AB312" i="9" s="1"/>
  <c r="AA311" i="9"/>
  <c r="AB311" i="9" s="1"/>
  <c r="AA310" i="9"/>
  <c r="AB310" i="9" s="1"/>
  <c r="AA309" i="9"/>
  <c r="AB309" i="9" s="1"/>
  <c r="AA308" i="9"/>
  <c r="AB308" i="9" s="1"/>
  <c r="AA307" i="9"/>
  <c r="AB307" i="9" s="1"/>
  <c r="AA306" i="9"/>
  <c r="AB306" i="9" s="1"/>
  <c r="AA305" i="9"/>
  <c r="AB305" i="9" s="1"/>
  <c r="AA304" i="9"/>
  <c r="AB304" i="9" s="1"/>
  <c r="AA303" i="9"/>
  <c r="AB303" i="9" s="1"/>
  <c r="AA302" i="9"/>
  <c r="AB302" i="9" s="1"/>
  <c r="AA301" i="9"/>
  <c r="AB301" i="9" s="1"/>
  <c r="AA300" i="9"/>
  <c r="AB300" i="9" s="1"/>
  <c r="AA299" i="9"/>
  <c r="AB299" i="9" s="1"/>
  <c r="AA298" i="9"/>
  <c r="AB298" i="9" s="1"/>
  <c r="AA297" i="9"/>
  <c r="AB297" i="9" s="1"/>
  <c r="AA296" i="9"/>
  <c r="AB296" i="9" s="1"/>
  <c r="AA295" i="9"/>
  <c r="AB295" i="9" s="1"/>
  <c r="AA294" i="9"/>
  <c r="AB294" i="9" s="1"/>
  <c r="AA293" i="9"/>
  <c r="AB293" i="9" s="1"/>
  <c r="AA292" i="9"/>
  <c r="AB292" i="9" s="1"/>
  <c r="AA291" i="9"/>
  <c r="AB291" i="9" s="1"/>
  <c r="AA290" i="9"/>
  <c r="AB290" i="9" s="1"/>
  <c r="AA289" i="9"/>
  <c r="AB289" i="9" s="1"/>
  <c r="AA288" i="9"/>
  <c r="AB288" i="9" s="1"/>
  <c r="AA287" i="9"/>
  <c r="AB287" i="9" s="1"/>
  <c r="AA286" i="9"/>
  <c r="AB286" i="9" s="1"/>
  <c r="AA285" i="9"/>
  <c r="AB285" i="9" s="1"/>
  <c r="AA284" i="9"/>
  <c r="AB284" i="9" s="1"/>
  <c r="AA283" i="9"/>
  <c r="AB283" i="9" s="1"/>
  <c r="AA282" i="9"/>
  <c r="AB282" i="9" s="1"/>
  <c r="AA281" i="9"/>
  <c r="AB281" i="9" s="1"/>
  <c r="AA280" i="9"/>
  <c r="AB280" i="9" s="1"/>
  <c r="AA279" i="9"/>
  <c r="AB279" i="9" s="1"/>
  <c r="AA278" i="9"/>
  <c r="AB278" i="9" s="1"/>
  <c r="AA277" i="9"/>
  <c r="AB277" i="9" s="1"/>
  <c r="AA276" i="9"/>
  <c r="AB276" i="9" s="1"/>
  <c r="AA275" i="9"/>
  <c r="AB275" i="9" s="1"/>
  <c r="AA274" i="9"/>
  <c r="AB274" i="9" s="1"/>
  <c r="AA273" i="9"/>
  <c r="AB273" i="9" s="1"/>
  <c r="AA272" i="9"/>
  <c r="AB272" i="9" s="1"/>
  <c r="AA271" i="9"/>
  <c r="AB271" i="9" s="1"/>
  <c r="AA270" i="9"/>
  <c r="AB270" i="9" s="1"/>
  <c r="AA269" i="9"/>
  <c r="AB269" i="9" s="1"/>
  <c r="AA268" i="9"/>
  <c r="AB268" i="9" s="1"/>
  <c r="AA267" i="9"/>
  <c r="AB267" i="9" s="1"/>
  <c r="AA266" i="9"/>
  <c r="AB266" i="9" s="1"/>
  <c r="AA265" i="9"/>
  <c r="AB265" i="9" s="1"/>
  <c r="AA264" i="9"/>
  <c r="AB264" i="9" s="1"/>
  <c r="AA263" i="9"/>
  <c r="AB263" i="9" s="1"/>
  <c r="AA262" i="9"/>
  <c r="AB262" i="9" s="1"/>
  <c r="AA261" i="9"/>
  <c r="AB261" i="9" s="1"/>
  <c r="AA260" i="9"/>
  <c r="AB260" i="9" s="1"/>
  <c r="AA259" i="9"/>
  <c r="AB259" i="9" s="1"/>
  <c r="AA258" i="9"/>
  <c r="AB258" i="9" s="1"/>
  <c r="AA257" i="9"/>
  <c r="AB257" i="9" s="1"/>
  <c r="AA256" i="9"/>
  <c r="AB256" i="9" s="1"/>
  <c r="AA255" i="9"/>
  <c r="AB255" i="9" s="1"/>
  <c r="AA254" i="9"/>
  <c r="AB254" i="9" s="1"/>
  <c r="AA253" i="9"/>
  <c r="AB253" i="9" s="1"/>
  <c r="AA252" i="9"/>
  <c r="AB252" i="9" s="1"/>
  <c r="AA251" i="9"/>
  <c r="AB251" i="9" s="1"/>
  <c r="AA250" i="9"/>
  <c r="AB250" i="9" s="1"/>
  <c r="AA249" i="9"/>
  <c r="AB249" i="9" s="1"/>
  <c r="AA248" i="9"/>
  <c r="AB248" i="9" s="1"/>
  <c r="AA247" i="9"/>
  <c r="AB247" i="9" s="1"/>
  <c r="AA246" i="9"/>
  <c r="AB246" i="9" s="1"/>
  <c r="AA245" i="9"/>
  <c r="AB245" i="9" s="1"/>
  <c r="AA244" i="9"/>
  <c r="AB244" i="9" s="1"/>
  <c r="AA243" i="9"/>
  <c r="AB243" i="9" s="1"/>
  <c r="AA242" i="9"/>
  <c r="AB242" i="9" s="1"/>
  <c r="AA241" i="9"/>
  <c r="AB241" i="9" s="1"/>
  <c r="AA240" i="9"/>
  <c r="AB240" i="9" s="1"/>
  <c r="AA239" i="9"/>
  <c r="AB239" i="9" s="1"/>
  <c r="AA238" i="9"/>
  <c r="AB238" i="9" s="1"/>
  <c r="AA237" i="9"/>
  <c r="AB237" i="9" s="1"/>
  <c r="AA236" i="9"/>
  <c r="AB236" i="9" s="1"/>
  <c r="AA235" i="9"/>
  <c r="AB235" i="9" s="1"/>
  <c r="AA234" i="9"/>
  <c r="AB234" i="9" s="1"/>
  <c r="AA233" i="9"/>
  <c r="AB233" i="9" s="1"/>
  <c r="AA232" i="9"/>
  <c r="AB232" i="9" s="1"/>
  <c r="AA231" i="9"/>
  <c r="AB231" i="9" s="1"/>
  <c r="AA230" i="9"/>
  <c r="AB230" i="9" s="1"/>
  <c r="AA229" i="9"/>
  <c r="AB229" i="9" s="1"/>
  <c r="AA228" i="9"/>
  <c r="AB228" i="9" s="1"/>
  <c r="AA227" i="9"/>
  <c r="AB227" i="9" s="1"/>
  <c r="AA226" i="9"/>
  <c r="AB226" i="9" s="1"/>
  <c r="AA225" i="9"/>
  <c r="AB225" i="9" s="1"/>
  <c r="AA224" i="9"/>
  <c r="AB224" i="9" s="1"/>
  <c r="AA223" i="9"/>
  <c r="AB223" i="9" s="1"/>
  <c r="AA222" i="9"/>
  <c r="AB222" i="9" s="1"/>
  <c r="AA221" i="9"/>
  <c r="AB221" i="9" s="1"/>
  <c r="AA220" i="9"/>
  <c r="AB220" i="9" s="1"/>
  <c r="AA219" i="9"/>
  <c r="AB219" i="9" s="1"/>
  <c r="AA218" i="9"/>
  <c r="AB218" i="9" s="1"/>
  <c r="AA217" i="9"/>
  <c r="AB217" i="9" s="1"/>
  <c r="AA216" i="9"/>
  <c r="AB216" i="9" s="1"/>
  <c r="AA215" i="9"/>
  <c r="AB215" i="9" s="1"/>
  <c r="AA214" i="9"/>
  <c r="AB214" i="9" s="1"/>
  <c r="AA213" i="9"/>
  <c r="AB213" i="9" s="1"/>
  <c r="AA212" i="9"/>
  <c r="AB212" i="9" s="1"/>
  <c r="AA211" i="9"/>
  <c r="AB211" i="9" s="1"/>
  <c r="AA210" i="9"/>
  <c r="AB210" i="9" s="1"/>
  <c r="AA209" i="9"/>
  <c r="AB209" i="9" s="1"/>
  <c r="AA208" i="9"/>
  <c r="AB208" i="9" s="1"/>
  <c r="AA207" i="9"/>
  <c r="AB207" i="9" s="1"/>
  <c r="AA206" i="9"/>
  <c r="AB206" i="9" s="1"/>
  <c r="AA205" i="9"/>
  <c r="AB205" i="9" s="1"/>
  <c r="AA204" i="9"/>
  <c r="AB204" i="9" s="1"/>
  <c r="AA203" i="9"/>
  <c r="AB203" i="9" s="1"/>
  <c r="AA202" i="9"/>
  <c r="AB202" i="9" s="1"/>
  <c r="AA201" i="9"/>
  <c r="AB201" i="9" s="1"/>
  <c r="AA200" i="9"/>
  <c r="AB200" i="9" s="1"/>
  <c r="AA199" i="9"/>
  <c r="AB199" i="9" s="1"/>
  <c r="AA198" i="9"/>
  <c r="AB198" i="9" s="1"/>
  <c r="AA197" i="9"/>
  <c r="AB197" i="9" s="1"/>
  <c r="AA196" i="9"/>
  <c r="AB196" i="9" s="1"/>
  <c r="AA195" i="9"/>
  <c r="AB195" i="9" s="1"/>
  <c r="AA194" i="9"/>
  <c r="AB194" i="9" s="1"/>
  <c r="AA193" i="9"/>
  <c r="AB193" i="9" s="1"/>
  <c r="AA192" i="9"/>
  <c r="AB192" i="9" s="1"/>
  <c r="AA191" i="9"/>
  <c r="AB191" i="9" s="1"/>
  <c r="AA190" i="9"/>
  <c r="AB190" i="9" s="1"/>
  <c r="AA189" i="9"/>
  <c r="AB189" i="9" s="1"/>
  <c r="AA188" i="9"/>
  <c r="AB188" i="9" s="1"/>
  <c r="AA187" i="9"/>
  <c r="AB187" i="9" s="1"/>
  <c r="AA186" i="9"/>
  <c r="AB186" i="9" s="1"/>
  <c r="AA185" i="9"/>
  <c r="AB185" i="9" s="1"/>
  <c r="AA184" i="9"/>
  <c r="AB184" i="9" s="1"/>
  <c r="AA183" i="9"/>
  <c r="AB183" i="9" s="1"/>
  <c r="AA182" i="9"/>
  <c r="AB182" i="9" s="1"/>
  <c r="AA181" i="9"/>
  <c r="AB181" i="9" s="1"/>
  <c r="AA180" i="9"/>
  <c r="AB180" i="9" s="1"/>
  <c r="AA179" i="9"/>
  <c r="AB179" i="9" s="1"/>
  <c r="AA178" i="9"/>
  <c r="AB178" i="9" s="1"/>
  <c r="AA177" i="9"/>
  <c r="AB177" i="9" s="1"/>
  <c r="AA176" i="9"/>
  <c r="AB176" i="9" s="1"/>
  <c r="AA175" i="9"/>
  <c r="AB175" i="9" s="1"/>
  <c r="AA174" i="9"/>
  <c r="AB174" i="9" s="1"/>
  <c r="AA173" i="9"/>
  <c r="AB173" i="9" s="1"/>
  <c r="AA172" i="9"/>
  <c r="AB172" i="9" s="1"/>
  <c r="AA171" i="9"/>
  <c r="AB171" i="9" s="1"/>
  <c r="AA170" i="9"/>
  <c r="AB170" i="9" s="1"/>
  <c r="AA169" i="9"/>
  <c r="AB169" i="9" s="1"/>
  <c r="AA168" i="9"/>
  <c r="AB168" i="9" s="1"/>
  <c r="AA167" i="9"/>
  <c r="AB167" i="9" s="1"/>
  <c r="AA166" i="9"/>
  <c r="AB166" i="9" s="1"/>
  <c r="AA165" i="9"/>
  <c r="AB165" i="9" s="1"/>
  <c r="AA164" i="9"/>
  <c r="AB164" i="9" s="1"/>
  <c r="AA163" i="9"/>
  <c r="AB163" i="9" s="1"/>
  <c r="AA162" i="9"/>
  <c r="AB162" i="9" s="1"/>
  <c r="AA161" i="9"/>
  <c r="AB161" i="9" s="1"/>
  <c r="AA160" i="9"/>
  <c r="AB160" i="9" s="1"/>
  <c r="AA159" i="9"/>
  <c r="AB159" i="9" s="1"/>
  <c r="AA158" i="9"/>
  <c r="AB158" i="9" s="1"/>
  <c r="AA157" i="9"/>
  <c r="AB157" i="9" s="1"/>
  <c r="AA156" i="9"/>
  <c r="AB156" i="9" s="1"/>
  <c r="AA155" i="9"/>
  <c r="AB155" i="9" s="1"/>
  <c r="AA154" i="9"/>
  <c r="AB154" i="9" s="1"/>
  <c r="AA153" i="9"/>
  <c r="AB153" i="9" s="1"/>
  <c r="AA152" i="9"/>
  <c r="AB152" i="9" s="1"/>
  <c r="AA151" i="9"/>
  <c r="AB151" i="9" s="1"/>
  <c r="AA150" i="9"/>
  <c r="AB150" i="9" s="1"/>
  <c r="AA149" i="9"/>
  <c r="AB149" i="9" s="1"/>
  <c r="AA148" i="9"/>
  <c r="AB148" i="9" s="1"/>
  <c r="AA147" i="9"/>
  <c r="AB147" i="9" s="1"/>
  <c r="AA146" i="9"/>
  <c r="AB146" i="9" s="1"/>
  <c r="AA145" i="9"/>
  <c r="AB145" i="9" s="1"/>
  <c r="AA144" i="9"/>
  <c r="AB144" i="9" s="1"/>
  <c r="AA143" i="9"/>
  <c r="AB143" i="9" s="1"/>
  <c r="AA142" i="9"/>
  <c r="AB142" i="9" s="1"/>
  <c r="AA141" i="9"/>
  <c r="AB141" i="9" s="1"/>
  <c r="AA140" i="9"/>
  <c r="AB140" i="9" s="1"/>
  <c r="AA139" i="9"/>
  <c r="AB139" i="9" s="1"/>
  <c r="AA138" i="9"/>
  <c r="AB138" i="9" s="1"/>
  <c r="AA137" i="9"/>
  <c r="AB137" i="9" s="1"/>
  <c r="AA136" i="9"/>
  <c r="AB136" i="9" s="1"/>
  <c r="AA135" i="9"/>
  <c r="AB135" i="9" s="1"/>
  <c r="AA134" i="9"/>
  <c r="AB134" i="9" s="1"/>
  <c r="AA133" i="9"/>
  <c r="AB133" i="9" s="1"/>
  <c r="AA132" i="9"/>
  <c r="AB132" i="9" s="1"/>
  <c r="AA131" i="9"/>
  <c r="AB131" i="9" s="1"/>
  <c r="AA130" i="9"/>
  <c r="AB130" i="9" s="1"/>
  <c r="AA129" i="9"/>
  <c r="AB129" i="9" s="1"/>
  <c r="AA128" i="9"/>
  <c r="AB128" i="9" s="1"/>
  <c r="AA127" i="9"/>
  <c r="AB127" i="9" s="1"/>
  <c r="AA126" i="9"/>
  <c r="AB126" i="9" s="1"/>
  <c r="AA125" i="9"/>
  <c r="AB125" i="9" s="1"/>
  <c r="AA124" i="9"/>
  <c r="AB124" i="9" s="1"/>
  <c r="AA123" i="9"/>
  <c r="AB123" i="9" s="1"/>
  <c r="AA122" i="9"/>
  <c r="AB122" i="9" s="1"/>
  <c r="AA121" i="9"/>
  <c r="AB121" i="9" s="1"/>
  <c r="AA120" i="9"/>
  <c r="AB120" i="9" s="1"/>
  <c r="AA119" i="9"/>
  <c r="AB119" i="9" s="1"/>
  <c r="AA118" i="9"/>
  <c r="AB118" i="9" s="1"/>
  <c r="AA117" i="9"/>
  <c r="AB117" i="9" s="1"/>
  <c r="AA116" i="9"/>
  <c r="AB116" i="9" s="1"/>
  <c r="AA115" i="9"/>
  <c r="AB115" i="9" s="1"/>
  <c r="AA114" i="9"/>
  <c r="AB114" i="9" s="1"/>
  <c r="AA113" i="9"/>
  <c r="AB113" i="9" s="1"/>
  <c r="AA112" i="9"/>
  <c r="AB112" i="9" s="1"/>
  <c r="AA111" i="9"/>
  <c r="AB111" i="9" s="1"/>
  <c r="AA110" i="9"/>
  <c r="AB110" i="9" s="1"/>
  <c r="AA109" i="9"/>
  <c r="AB109" i="9" s="1"/>
  <c r="AA108" i="9"/>
  <c r="AB108" i="9" s="1"/>
  <c r="AA107" i="9"/>
  <c r="AB107" i="9" s="1"/>
  <c r="AA106" i="9"/>
  <c r="AB106" i="9" s="1"/>
  <c r="AA105" i="9"/>
  <c r="AB105" i="9" s="1"/>
  <c r="AA104" i="9"/>
  <c r="AB104" i="9" s="1"/>
  <c r="AA103" i="9"/>
  <c r="AB103" i="9" s="1"/>
  <c r="AA102" i="9"/>
  <c r="AB102" i="9" s="1"/>
  <c r="AA101" i="9"/>
  <c r="AB101" i="9" s="1"/>
  <c r="AA100" i="9"/>
  <c r="AB100" i="9" s="1"/>
  <c r="AA99" i="9"/>
  <c r="AB99" i="9" s="1"/>
  <c r="AA98" i="9"/>
  <c r="AB98" i="9" s="1"/>
  <c r="AA97" i="9"/>
  <c r="AB97" i="9" s="1"/>
  <c r="AA96" i="9"/>
  <c r="AB96" i="9" s="1"/>
  <c r="AA95" i="9"/>
  <c r="AB95" i="9" s="1"/>
  <c r="AA94" i="9"/>
  <c r="AB94" i="9" s="1"/>
  <c r="AA93" i="9"/>
  <c r="AB93" i="9" s="1"/>
  <c r="AA92" i="9"/>
  <c r="AB92" i="9" s="1"/>
  <c r="AA91" i="9"/>
  <c r="AB91" i="9" s="1"/>
  <c r="AA90" i="9"/>
  <c r="AB90" i="9" s="1"/>
  <c r="AA89" i="9"/>
  <c r="AB89" i="9" s="1"/>
  <c r="AA88" i="9"/>
  <c r="AB88" i="9" s="1"/>
  <c r="AA87" i="9"/>
  <c r="AB87" i="9" s="1"/>
  <c r="AA86" i="9"/>
  <c r="AB86" i="9" s="1"/>
  <c r="AA85" i="9"/>
  <c r="AB85" i="9" s="1"/>
  <c r="AA84" i="9"/>
  <c r="AB84" i="9" s="1"/>
  <c r="AA83" i="9"/>
  <c r="AB83" i="9" s="1"/>
  <c r="AA82" i="9"/>
  <c r="AB82" i="9" s="1"/>
  <c r="AA81" i="9"/>
  <c r="AB81" i="9" s="1"/>
  <c r="AA80" i="9"/>
  <c r="AB80" i="9" s="1"/>
  <c r="AA79" i="9"/>
  <c r="AB79" i="9" s="1"/>
  <c r="AA78" i="9"/>
  <c r="AB78" i="9" s="1"/>
  <c r="AA77" i="9"/>
  <c r="AB77" i="9" s="1"/>
  <c r="AA76" i="9"/>
  <c r="AB76" i="9" s="1"/>
  <c r="AA75" i="9"/>
  <c r="AB75" i="9" s="1"/>
  <c r="AA74" i="9"/>
  <c r="AB74" i="9" s="1"/>
  <c r="AA73" i="9"/>
  <c r="AB73" i="9" s="1"/>
  <c r="AA72" i="9"/>
  <c r="AB72" i="9" s="1"/>
  <c r="AA71" i="9"/>
  <c r="AB71" i="9" s="1"/>
  <c r="AA70" i="9"/>
  <c r="AB70" i="9" s="1"/>
  <c r="AA69" i="9"/>
  <c r="AB69" i="9" s="1"/>
  <c r="AA68" i="9"/>
  <c r="AB68" i="9" s="1"/>
  <c r="AA67" i="9"/>
  <c r="AB67" i="9" s="1"/>
  <c r="AA66" i="9"/>
  <c r="AB66" i="9" s="1"/>
  <c r="AA65" i="9"/>
  <c r="AB65" i="9" s="1"/>
  <c r="AA64" i="9"/>
  <c r="AB64" i="9" s="1"/>
  <c r="AA63" i="9"/>
  <c r="AB63" i="9" s="1"/>
  <c r="AA62" i="9"/>
  <c r="AB62" i="9" s="1"/>
  <c r="AA61" i="9"/>
  <c r="AB61" i="9" s="1"/>
  <c r="AA60" i="9"/>
  <c r="AB60" i="9" s="1"/>
  <c r="AA59" i="9"/>
  <c r="AB59" i="9" s="1"/>
  <c r="AA58" i="9"/>
  <c r="AB58" i="9" s="1"/>
  <c r="AA57" i="9"/>
  <c r="AB57" i="9" s="1"/>
  <c r="AA56" i="9"/>
  <c r="AB56" i="9" s="1"/>
  <c r="AA55" i="9"/>
  <c r="AB55" i="9" s="1"/>
  <c r="AA54" i="9"/>
  <c r="AB54" i="9" s="1"/>
  <c r="AA53" i="9"/>
  <c r="AB53" i="9" s="1"/>
  <c r="AA52" i="9"/>
  <c r="AB52" i="9" s="1"/>
  <c r="AA51" i="9"/>
  <c r="AB51" i="9" s="1"/>
  <c r="AA50" i="9"/>
  <c r="AB50" i="9" s="1"/>
  <c r="AA49" i="9"/>
  <c r="AB49" i="9" s="1"/>
  <c r="AA48" i="9"/>
  <c r="AB48" i="9" s="1"/>
  <c r="AA47" i="9"/>
  <c r="AB47" i="9" s="1"/>
  <c r="AA46" i="9"/>
  <c r="AB46" i="9" s="1"/>
  <c r="AA45" i="9"/>
  <c r="AB45" i="9" s="1"/>
  <c r="AA44" i="9"/>
  <c r="AB44" i="9" s="1"/>
  <c r="AA43" i="9"/>
  <c r="AB43" i="9" s="1"/>
  <c r="AA42" i="9"/>
  <c r="AB42" i="9" s="1"/>
  <c r="AA41" i="9"/>
  <c r="AB41" i="9" s="1"/>
  <c r="AA40" i="9"/>
  <c r="AB40" i="9" s="1"/>
  <c r="AA39" i="9"/>
  <c r="AB39" i="9" s="1"/>
  <c r="AA38" i="9"/>
  <c r="AB38" i="9" s="1"/>
  <c r="AA37" i="9"/>
  <c r="AB37" i="9" s="1"/>
  <c r="AA36" i="9"/>
  <c r="AB36" i="9" s="1"/>
  <c r="AA35" i="9"/>
  <c r="AB35" i="9" s="1"/>
  <c r="AA34" i="9"/>
  <c r="AB34" i="9" s="1"/>
  <c r="AA33" i="9"/>
  <c r="AB33" i="9" s="1"/>
  <c r="AA32" i="9"/>
  <c r="AB32" i="9" s="1"/>
  <c r="AA31" i="9"/>
  <c r="AB31" i="9" s="1"/>
  <c r="AA30" i="9"/>
  <c r="AB30" i="9" s="1"/>
  <c r="AA29" i="9"/>
  <c r="AB29" i="9" s="1"/>
  <c r="AA28" i="9"/>
  <c r="AB28" i="9" s="1"/>
  <c r="AA27" i="9"/>
  <c r="AB27" i="9" s="1"/>
  <c r="AA26" i="9"/>
  <c r="AB26" i="9" s="1"/>
  <c r="AA25" i="9"/>
  <c r="AB25" i="9" s="1"/>
  <c r="AA24" i="9"/>
  <c r="AB24" i="9" s="1"/>
  <c r="AA23" i="9"/>
  <c r="AB23" i="9" s="1"/>
  <c r="AA22" i="9"/>
  <c r="AB22" i="9" s="1"/>
  <c r="AA21" i="9"/>
  <c r="AB21" i="9" s="1"/>
  <c r="AA20" i="9"/>
  <c r="AB20" i="9" s="1"/>
  <c r="AA19" i="9"/>
  <c r="AB19" i="9" s="1"/>
  <c r="AA18" i="9"/>
  <c r="AB18" i="9" s="1"/>
  <c r="AA17" i="9"/>
  <c r="AB17" i="9" s="1"/>
  <c r="AA16" i="9"/>
  <c r="AB16" i="9" s="1"/>
  <c r="AA15" i="9"/>
  <c r="AB15" i="9" s="1"/>
  <c r="AA14" i="9"/>
  <c r="AB14" i="9" s="1"/>
  <c r="AA13" i="9"/>
  <c r="AB13" i="9" s="1"/>
  <c r="AA52" i="8"/>
  <c r="AB52" i="8" s="1"/>
  <c r="AA51" i="8"/>
  <c r="AB51" i="8" s="1"/>
  <c r="AA50" i="8"/>
  <c r="AB50" i="8" s="1"/>
  <c r="AA49" i="8"/>
  <c r="AB49" i="8" s="1"/>
  <c r="AA48" i="8"/>
  <c r="AB48" i="8" s="1"/>
  <c r="AA47" i="8"/>
  <c r="AB47" i="8" s="1"/>
  <c r="AA46" i="8"/>
  <c r="AB46" i="8" s="1"/>
  <c r="AA45" i="8"/>
  <c r="AB45" i="8" s="1"/>
  <c r="AA44" i="8"/>
  <c r="AB44" i="8" s="1"/>
  <c r="AA43" i="8"/>
  <c r="AB43" i="8" s="1"/>
  <c r="AA42" i="8"/>
  <c r="AB42" i="8" s="1"/>
  <c r="AA41" i="8"/>
  <c r="AB41" i="8" s="1"/>
  <c r="AA40" i="8"/>
  <c r="AB40" i="8" s="1"/>
  <c r="AA39" i="8"/>
  <c r="AB39" i="8" s="1"/>
  <c r="AA38" i="8"/>
  <c r="AB38" i="8" s="1"/>
  <c r="AA37" i="8"/>
  <c r="AB37" i="8" s="1"/>
  <c r="AA36" i="8"/>
  <c r="AB36" i="8" s="1"/>
  <c r="AA35" i="8"/>
  <c r="AB35" i="8" s="1"/>
  <c r="AA34" i="8"/>
  <c r="AB34" i="8" s="1"/>
  <c r="AA33" i="8"/>
  <c r="AB33" i="8" s="1"/>
  <c r="AA32" i="8"/>
  <c r="AB32" i="8" s="1"/>
  <c r="AA31" i="8"/>
  <c r="AB31" i="8" s="1"/>
  <c r="AA30" i="8"/>
  <c r="AB30" i="8" s="1"/>
  <c r="AA29" i="8"/>
  <c r="AB29" i="8" s="1"/>
  <c r="AA28" i="8"/>
  <c r="AB28" i="8" s="1"/>
  <c r="AA27" i="8"/>
  <c r="AB27" i="8" s="1"/>
  <c r="AA26" i="8"/>
  <c r="AB26" i="8" s="1"/>
  <c r="AA25" i="8"/>
  <c r="AB25" i="8" s="1"/>
  <c r="AA24" i="8"/>
  <c r="AB24" i="8" s="1"/>
  <c r="AA23" i="8"/>
  <c r="AB23" i="8" s="1"/>
  <c r="AA22" i="8"/>
  <c r="AB22" i="8" s="1"/>
  <c r="AA21" i="8"/>
  <c r="AB21" i="8" s="1"/>
  <c r="AA20" i="8"/>
  <c r="AB20" i="8" s="1"/>
  <c r="AA19" i="8"/>
  <c r="AB19" i="8" s="1"/>
  <c r="AA18" i="8"/>
  <c r="AB18" i="8" s="1"/>
  <c r="AA17" i="8"/>
  <c r="AB17" i="8" s="1"/>
  <c r="AA16" i="8"/>
  <c r="AB16" i="8" s="1"/>
  <c r="AA15" i="8"/>
  <c r="AB15" i="8" s="1"/>
  <c r="AA14" i="8"/>
  <c r="AB14" i="8" s="1"/>
  <c r="AA13" i="8"/>
  <c r="AB13" i="8" s="1"/>
  <c r="AA171" i="7"/>
  <c r="AB171" i="7" s="1"/>
  <c r="AA170" i="7"/>
  <c r="AB170" i="7" s="1"/>
  <c r="AA169" i="7"/>
  <c r="AB169" i="7" s="1"/>
  <c r="AA168" i="7"/>
  <c r="AB168" i="7" s="1"/>
  <c r="AA167" i="7"/>
  <c r="AB167" i="7" s="1"/>
  <c r="AA166" i="7"/>
  <c r="AB166" i="7" s="1"/>
  <c r="AA165" i="7"/>
  <c r="AB165" i="7" s="1"/>
  <c r="AA164" i="7"/>
  <c r="AB164" i="7" s="1"/>
  <c r="AA163" i="7"/>
  <c r="AB163" i="7" s="1"/>
  <c r="AA162" i="7"/>
  <c r="AB162" i="7" s="1"/>
  <c r="AA161" i="7"/>
  <c r="AB161" i="7" s="1"/>
  <c r="AA160" i="7"/>
  <c r="AB160" i="7" s="1"/>
  <c r="AA159" i="7"/>
  <c r="AB159" i="7" s="1"/>
  <c r="AA158" i="7"/>
  <c r="AB158" i="7" s="1"/>
  <c r="AA157" i="7"/>
  <c r="AB157" i="7" s="1"/>
  <c r="AA156" i="7"/>
  <c r="AB156" i="7" s="1"/>
  <c r="AA155" i="7"/>
  <c r="AB155" i="7" s="1"/>
  <c r="AA154" i="7"/>
  <c r="AB154" i="7" s="1"/>
  <c r="AA153" i="7"/>
  <c r="AB153" i="7" s="1"/>
  <c r="AA152" i="7"/>
  <c r="AB152" i="7" s="1"/>
  <c r="AA151" i="7"/>
  <c r="AB151" i="7" s="1"/>
  <c r="AA150" i="7"/>
  <c r="AB150" i="7" s="1"/>
  <c r="AA149" i="7"/>
  <c r="AB149" i="7" s="1"/>
  <c r="AA148" i="7"/>
  <c r="AB148" i="7" s="1"/>
  <c r="AA147" i="7"/>
  <c r="AB147" i="7" s="1"/>
  <c r="AA146" i="7"/>
  <c r="AB146" i="7" s="1"/>
  <c r="AA145" i="7"/>
  <c r="AB145" i="7" s="1"/>
  <c r="AA144" i="7"/>
  <c r="AB144" i="7" s="1"/>
  <c r="AA143" i="7"/>
  <c r="AB143" i="7" s="1"/>
  <c r="AA142" i="7"/>
  <c r="AB142" i="7" s="1"/>
  <c r="AA141" i="7"/>
  <c r="AB141" i="7" s="1"/>
  <c r="AA140" i="7"/>
  <c r="AB140" i="7" s="1"/>
  <c r="AA139" i="7"/>
  <c r="AB139" i="7" s="1"/>
  <c r="AA138" i="7"/>
  <c r="AB138" i="7" s="1"/>
  <c r="AA137" i="7"/>
  <c r="AB137" i="7" s="1"/>
  <c r="AA136" i="7"/>
  <c r="AB136" i="7" s="1"/>
  <c r="AA135" i="7"/>
  <c r="AB135" i="7" s="1"/>
  <c r="AA134" i="7"/>
  <c r="AB134" i="7" s="1"/>
  <c r="AA133" i="7"/>
  <c r="AB133" i="7" s="1"/>
  <c r="AA132" i="7"/>
  <c r="AB132" i="7" s="1"/>
  <c r="AA131" i="7"/>
  <c r="AB131" i="7" s="1"/>
  <c r="AA130" i="7"/>
  <c r="AB130" i="7" s="1"/>
  <c r="AA129" i="7"/>
  <c r="AB129" i="7" s="1"/>
  <c r="AA128" i="7"/>
  <c r="AB128" i="7" s="1"/>
  <c r="AA127" i="7"/>
  <c r="AB127" i="7" s="1"/>
  <c r="AA126" i="7"/>
  <c r="AB126" i="7" s="1"/>
  <c r="AA125" i="7"/>
  <c r="AB125" i="7" s="1"/>
  <c r="AA124" i="7"/>
  <c r="AB124" i="7" s="1"/>
  <c r="AA123" i="7"/>
  <c r="AB123" i="7" s="1"/>
  <c r="AA122" i="7"/>
  <c r="AB122" i="7" s="1"/>
  <c r="AA121" i="7"/>
  <c r="AB121" i="7" s="1"/>
  <c r="AA120" i="7"/>
  <c r="AB120" i="7" s="1"/>
  <c r="AA119" i="7"/>
  <c r="AB119" i="7" s="1"/>
  <c r="AA118" i="7"/>
  <c r="AB118" i="7" s="1"/>
  <c r="AA117" i="7"/>
  <c r="AB117" i="7" s="1"/>
  <c r="AA116" i="7"/>
  <c r="AB116" i="7" s="1"/>
  <c r="AA115" i="7"/>
  <c r="AB115" i="7" s="1"/>
  <c r="AA114" i="7"/>
  <c r="AB114" i="7" s="1"/>
  <c r="AA113" i="7"/>
  <c r="AB113" i="7" s="1"/>
  <c r="AA112" i="7"/>
  <c r="AB112" i="7" s="1"/>
  <c r="AA111" i="7"/>
  <c r="AB111" i="7" s="1"/>
  <c r="AA110" i="7"/>
  <c r="AB110" i="7" s="1"/>
  <c r="AA109" i="7"/>
  <c r="AB109" i="7" s="1"/>
  <c r="AA108" i="7"/>
  <c r="AB108" i="7" s="1"/>
  <c r="AA107" i="7"/>
  <c r="AB107" i="7" s="1"/>
  <c r="AA106" i="7"/>
  <c r="AB106" i="7" s="1"/>
  <c r="AA105" i="7"/>
  <c r="AB105" i="7" s="1"/>
  <c r="AA104" i="7"/>
  <c r="AB104" i="7" s="1"/>
  <c r="AA103" i="7"/>
  <c r="AB103" i="7" s="1"/>
  <c r="AA102" i="7"/>
  <c r="AB102" i="7" s="1"/>
  <c r="AA101" i="7"/>
  <c r="AB101" i="7" s="1"/>
  <c r="AA100" i="7"/>
  <c r="AB100" i="7" s="1"/>
  <c r="AA99" i="7"/>
  <c r="AB99" i="7" s="1"/>
  <c r="AA98" i="7"/>
  <c r="AB98" i="7" s="1"/>
  <c r="AA97" i="7"/>
  <c r="AB97" i="7" s="1"/>
  <c r="AA96" i="7"/>
  <c r="AB96" i="7" s="1"/>
  <c r="AA95" i="7"/>
  <c r="AB95" i="7" s="1"/>
  <c r="AA94" i="7"/>
  <c r="AB94" i="7" s="1"/>
  <c r="AA93" i="7"/>
  <c r="AB93" i="7" s="1"/>
  <c r="AA92" i="7"/>
  <c r="AB92" i="7" s="1"/>
  <c r="AA91" i="7"/>
  <c r="AB91" i="7" s="1"/>
  <c r="AA90" i="7"/>
  <c r="AB90" i="7" s="1"/>
  <c r="AA89" i="7"/>
  <c r="AB89" i="7" s="1"/>
  <c r="AA88" i="7"/>
  <c r="AB88" i="7" s="1"/>
  <c r="AA87" i="7"/>
  <c r="AB87" i="7" s="1"/>
  <c r="AA86" i="7"/>
  <c r="AB86" i="7" s="1"/>
  <c r="AA85" i="7"/>
  <c r="AB85" i="7" s="1"/>
  <c r="AA84" i="7"/>
  <c r="AB84" i="7" s="1"/>
  <c r="AA83" i="7"/>
  <c r="AB83" i="7" s="1"/>
  <c r="AA82" i="7"/>
  <c r="AB82" i="7" s="1"/>
  <c r="AA81" i="7"/>
  <c r="AB81" i="7" s="1"/>
  <c r="AA80" i="7"/>
  <c r="AB80" i="7" s="1"/>
  <c r="AA79" i="7"/>
  <c r="AB79" i="7" s="1"/>
  <c r="AA78" i="7"/>
  <c r="AB78" i="7" s="1"/>
  <c r="AA77" i="7"/>
  <c r="AB77" i="7" s="1"/>
  <c r="AA76" i="7"/>
  <c r="AB76" i="7" s="1"/>
  <c r="AA75" i="7"/>
  <c r="AB75" i="7" s="1"/>
  <c r="AA74" i="7"/>
  <c r="AB74" i="7" s="1"/>
  <c r="AA73" i="7"/>
  <c r="AB73" i="7" s="1"/>
  <c r="AA72" i="7"/>
  <c r="AB72" i="7" s="1"/>
  <c r="AA71" i="7"/>
  <c r="AB71" i="7" s="1"/>
  <c r="AA70" i="7"/>
  <c r="AB70" i="7" s="1"/>
  <c r="AA69" i="7"/>
  <c r="AB69" i="7" s="1"/>
  <c r="AA68" i="7"/>
  <c r="AB68" i="7" s="1"/>
  <c r="AA67" i="7"/>
  <c r="AB67" i="7" s="1"/>
  <c r="AA66" i="7"/>
  <c r="AB66" i="7" s="1"/>
  <c r="AA65" i="7"/>
  <c r="AB65" i="7" s="1"/>
  <c r="AA64" i="7"/>
  <c r="AB64" i="7" s="1"/>
  <c r="AA63" i="7"/>
  <c r="AB63" i="7" s="1"/>
  <c r="AA62" i="7"/>
  <c r="AB62" i="7" s="1"/>
  <c r="AA61" i="7"/>
  <c r="AB61" i="7" s="1"/>
  <c r="AA60" i="7"/>
  <c r="AB60" i="7" s="1"/>
  <c r="AA59" i="7"/>
  <c r="AB59" i="7" s="1"/>
  <c r="AA58" i="7"/>
  <c r="AB58" i="7" s="1"/>
  <c r="AA57" i="7"/>
  <c r="AB57" i="7" s="1"/>
  <c r="AA56" i="7"/>
  <c r="AB56" i="7" s="1"/>
  <c r="AA55" i="7"/>
  <c r="AB55" i="7" s="1"/>
  <c r="AA54" i="7"/>
  <c r="AB54" i="7" s="1"/>
  <c r="AA53" i="7"/>
  <c r="AB53" i="7" s="1"/>
  <c r="AA52" i="7"/>
  <c r="AB52" i="7" s="1"/>
  <c r="AA51" i="7"/>
  <c r="AB51" i="7" s="1"/>
  <c r="AA50" i="7"/>
  <c r="AB50" i="7" s="1"/>
  <c r="AA49" i="7"/>
  <c r="AB49" i="7" s="1"/>
  <c r="AA48" i="7"/>
  <c r="AB48" i="7" s="1"/>
  <c r="AA47" i="7"/>
  <c r="AB47" i="7" s="1"/>
  <c r="AA46" i="7"/>
  <c r="AB46" i="7" s="1"/>
  <c r="AA45" i="7"/>
  <c r="AB45" i="7" s="1"/>
  <c r="AA44" i="7"/>
  <c r="AB44" i="7" s="1"/>
  <c r="AA43" i="7"/>
  <c r="AB43" i="7" s="1"/>
  <c r="AA42" i="7"/>
  <c r="AB42" i="7" s="1"/>
  <c r="AA41" i="7"/>
  <c r="AB41" i="7" s="1"/>
  <c r="AA40" i="7"/>
  <c r="AB40" i="7" s="1"/>
  <c r="AA39" i="7"/>
  <c r="AB39" i="7" s="1"/>
  <c r="AA38" i="7"/>
  <c r="AB38" i="7" s="1"/>
  <c r="AA37" i="7"/>
  <c r="AB37" i="7" s="1"/>
  <c r="AA36" i="7"/>
  <c r="AB36" i="7" s="1"/>
  <c r="AA35" i="7"/>
  <c r="AB35" i="7" s="1"/>
  <c r="AA34" i="7"/>
  <c r="AB34" i="7" s="1"/>
  <c r="AA33" i="7"/>
  <c r="AB33" i="7" s="1"/>
  <c r="AA32" i="7"/>
  <c r="AB32" i="7" s="1"/>
  <c r="AA31" i="7"/>
  <c r="AB31" i="7" s="1"/>
  <c r="AA30" i="7"/>
  <c r="AB30" i="7" s="1"/>
  <c r="AA29" i="7"/>
  <c r="AB29" i="7" s="1"/>
  <c r="AA28" i="7"/>
  <c r="AB28" i="7" s="1"/>
  <c r="AA27" i="7"/>
  <c r="AB27" i="7" s="1"/>
  <c r="AA26" i="7"/>
  <c r="AB26" i="7" s="1"/>
  <c r="AA25" i="7"/>
  <c r="AB25" i="7" s="1"/>
  <c r="AA24" i="7"/>
  <c r="AB24" i="7" s="1"/>
  <c r="AA23" i="7"/>
  <c r="AB23" i="7" s="1"/>
  <c r="AA22" i="7"/>
  <c r="AB22" i="7" s="1"/>
  <c r="AA21" i="7"/>
  <c r="AB21" i="7" s="1"/>
  <c r="AA20" i="7"/>
  <c r="AB20" i="7" s="1"/>
  <c r="AA19" i="7"/>
  <c r="AB19" i="7" s="1"/>
  <c r="AA18" i="7"/>
  <c r="AB18" i="7" s="1"/>
  <c r="AA17" i="7"/>
  <c r="AB17" i="7" s="1"/>
  <c r="AA16" i="7"/>
  <c r="AB16" i="7" s="1"/>
  <c r="AA15" i="7"/>
  <c r="AB15" i="7" s="1"/>
  <c r="AA14" i="7"/>
  <c r="AB14" i="7" s="1"/>
  <c r="AA13" i="7"/>
  <c r="AB13" i="7" s="1"/>
  <c r="AA145" i="6"/>
  <c r="AB145" i="6" s="1"/>
  <c r="AA144" i="6"/>
  <c r="AB144" i="6" s="1"/>
  <c r="AA143" i="6"/>
  <c r="AB143" i="6" s="1"/>
  <c r="AA142" i="6"/>
  <c r="AB142" i="6" s="1"/>
  <c r="AA141" i="6"/>
  <c r="AB141" i="6" s="1"/>
  <c r="AA140" i="6"/>
  <c r="AB140" i="6" s="1"/>
  <c r="AA139" i="6"/>
  <c r="AB139" i="6" s="1"/>
  <c r="AA138" i="6"/>
  <c r="AB138" i="6" s="1"/>
  <c r="AA137" i="6"/>
  <c r="AB137" i="6" s="1"/>
  <c r="AA136" i="6"/>
  <c r="AB136" i="6" s="1"/>
  <c r="AA135" i="6"/>
  <c r="AB135" i="6" s="1"/>
  <c r="AA134" i="6"/>
  <c r="AB134" i="6" s="1"/>
  <c r="AA133" i="6"/>
  <c r="AB133" i="6" s="1"/>
  <c r="AA132" i="6"/>
  <c r="AB132" i="6" s="1"/>
  <c r="AA131" i="6"/>
  <c r="AB131" i="6" s="1"/>
  <c r="AA130" i="6"/>
  <c r="AB130" i="6" s="1"/>
  <c r="AA129" i="6"/>
  <c r="AB129" i="6" s="1"/>
  <c r="AA128" i="6"/>
  <c r="AB128" i="6" s="1"/>
  <c r="AA127" i="6"/>
  <c r="AB127" i="6" s="1"/>
  <c r="AA126" i="6"/>
  <c r="AB126" i="6" s="1"/>
  <c r="AA125" i="6"/>
  <c r="AB125" i="6" s="1"/>
  <c r="AA124" i="6"/>
  <c r="AB124" i="6" s="1"/>
  <c r="AA123" i="6"/>
  <c r="AB123" i="6" s="1"/>
  <c r="AA122" i="6"/>
  <c r="AB122" i="6" s="1"/>
  <c r="AA121" i="6"/>
  <c r="AB121" i="6" s="1"/>
  <c r="AA120" i="6"/>
  <c r="AB120" i="6" s="1"/>
  <c r="AA119" i="6"/>
  <c r="AB119" i="6" s="1"/>
  <c r="AA118" i="6"/>
  <c r="AB118" i="6" s="1"/>
  <c r="AA117" i="6"/>
  <c r="AB117" i="6" s="1"/>
  <c r="AA116" i="6"/>
  <c r="AB116" i="6" s="1"/>
  <c r="AA115" i="6"/>
  <c r="AB115" i="6" s="1"/>
  <c r="AA114" i="6"/>
  <c r="AB114" i="6" s="1"/>
  <c r="AA113" i="6"/>
  <c r="AB113" i="6" s="1"/>
  <c r="AA112" i="6"/>
  <c r="AB112" i="6" s="1"/>
  <c r="AA111" i="6"/>
  <c r="AB111" i="6" s="1"/>
  <c r="AA110" i="6"/>
  <c r="AB110" i="6" s="1"/>
  <c r="AA109" i="6"/>
  <c r="AB109" i="6" s="1"/>
  <c r="AA108" i="6"/>
  <c r="AB108" i="6" s="1"/>
  <c r="AA107" i="6"/>
  <c r="AB107" i="6" s="1"/>
  <c r="AA106" i="6"/>
  <c r="AB106" i="6" s="1"/>
  <c r="AA105" i="6"/>
  <c r="AB105" i="6" s="1"/>
  <c r="AA104" i="6"/>
  <c r="AB104" i="6" s="1"/>
  <c r="AA103" i="6"/>
  <c r="AB103" i="6" s="1"/>
  <c r="AA102" i="6"/>
  <c r="AB102" i="6" s="1"/>
  <c r="AA101" i="6"/>
  <c r="AB101" i="6" s="1"/>
  <c r="AA100" i="6"/>
  <c r="AB100" i="6" s="1"/>
  <c r="AA99" i="6"/>
  <c r="AB99" i="6" s="1"/>
  <c r="AA98" i="6"/>
  <c r="AB98" i="6" s="1"/>
  <c r="AA97" i="6"/>
  <c r="AB97" i="6" s="1"/>
  <c r="AA96" i="6"/>
  <c r="AB96" i="6" s="1"/>
  <c r="AA95" i="6"/>
  <c r="AB95" i="6" s="1"/>
  <c r="AA94" i="6"/>
  <c r="AB94" i="6" s="1"/>
  <c r="AA93" i="6"/>
  <c r="AB93" i="6" s="1"/>
  <c r="AA92" i="6"/>
  <c r="AB92" i="6" s="1"/>
  <c r="AA91" i="6"/>
  <c r="AB91" i="6" s="1"/>
  <c r="AA90" i="6"/>
  <c r="AB90" i="6" s="1"/>
  <c r="AA89" i="6"/>
  <c r="AB89" i="6" s="1"/>
  <c r="AA88" i="6"/>
  <c r="AB88" i="6" s="1"/>
  <c r="AA87" i="6"/>
  <c r="AB87" i="6" s="1"/>
  <c r="AA86" i="6"/>
  <c r="AB86" i="6" s="1"/>
  <c r="AA85" i="6"/>
  <c r="AB85" i="6" s="1"/>
  <c r="AA84" i="6"/>
  <c r="AB84" i="6" s="1"/>
  <c r="AA83" i="6"/>
  <c r="AB83" i="6" s="1"/>
  <c r="AA82" i="6"/>
  <c r="AB82" i="6" s="1"/>
  <c r="AA81" i="6"/>
  <c r="AB81" i="6" s="1"/>
  <c r="AA80" i="6"/>
  <c r="AB80" i="6" s="1"/>
  <c r="AA79" i="6"/>
  <c r="AB79" i="6" s="1"/>
  <c r="AA78" i="6"/>
  <c r="AB78" i="6" s="1"/>
  <c r="AA77" i="6"/>
  <c r="AB77" i="6" s="1"/>
  <c r="AA76" i="6"/>
  <c r="AB76" i="6" s="1"/>
  <c r="AA75" i="6"/>
  <c r="AB75" i="6" s="1"/>
  <c r="AA74" i="6"/>
  <c r="AB74" i="6" s="1"/>
  <c r="AA73" i="6"/>
  <c r="AB73" i="6" s="1"/>
  <c r="AA72" i="6"/>
  <c r="AB72" i="6" s="1"/>
  <c r="AA71" i="6"/>
  <c r="AB71" i="6" s="1"/>
  <c r="AA70" i="6"/>
  <c r="AB70" i="6" s="1"/>
  <c r="AA69" i="6"/>
  <c r="AB69" i="6" s="1"/>
  <c r="AA68" i="6"/>
  <c r="AB68" i="6" s="1"/>
  <c r="AA67" i="6"/>
  <c r="AB67" i="6" s="1"/>
  <c r="AA66" i="6"/>
  <c r="AB66" i="6" s="1"/>
  <c r="AA65" i="6"/>
  <c r="AB65" i="6" s="1"/>
  <c r="AA64" i="6"/>
  <c r="AB64" i="6" s="1"/>
  <c r="AA63" i="6"/>
  <c r="AB63" i="6" s="1"/>
  <c r="AA62" i="6"/>
  <c r="AB62" i="6" s="1"/>
  <c r="AA61" i="6"/>
  <c r="AB61" i="6" s="1"/>
  <c r="AA60" i="6"/>
  <c r="AB60" i="6" s="1"/>
  <c r="AA59" i="6"/>
  <c r="AB59" i="6" s="1"/>
  <c r="AA58" i="6"/>
  <c r="AB58" i="6" s="1"/>
  <c r="AA57" i="6"/>
  <c r="AB57" i="6" s="1"/>
  <c r="AA56" i="6"/>
  <c r="AB56" i="6" s="1"/>
  <c r="AA55" i="6"/>
  <c r="AB55" i="6" s="1"/>
  <c r="AA54" i="6"/>
  <c r="AB54" i="6" s="1"/>
  <c r="AA53" i="6"/>
  <c r="AB53" i="6" s="1"/>
  <c r="AA52" i="6"/>
  <c r="AB52" i="6" s="1"/>
  <c r="AA51" i="6"/>
  <c r="AB51" i="6" s="1"/>
  <c r="AA50" i="6"/>
  <c r="AB50" i="6" s="1"/>
  <c r="AA49" i="6"/>
  <c r="AB49" i="6" s="1"/>
  <c r="AA48" i="6"/>
  <c r="AB48" i="6" s="1"/>
  <c r="AA47" i="6"/>
  <c r="AB47" i="6" s="1"/>
  <c r="AA46" i="6"/>
  <c r="AB46" i="6" s="1"/>
  <c r="AA45" i="6"/>
  <c r="AB45" i="6" s="1"/>
  <c r="AA44" i="6"/>
  <c r="AB44" i="6" s="1"/>
  <c r="AA43" i="6"/>
  <c r="AB43" i="6" s="1"/>
  <c r="AA42" i="6"/>
  <c r="AB42" i="6" s="1"/>
  <c r="AA41" i="6"/>
  <c r="AB41" i="6" s="1"/>
  <c r="AA40" i="6"/>
  <c r="AB40" i="6" s="1"/>
  <c r="AA39" i="6"/>
  <c r="AB39" i="6" s="1"/>
  <c r="AA38" i="6"/>
  <c r="AB38" i="6" s="1"/>
  <c r="AA37" i="6"/>
  <c r="AB37" i="6" s="1"/>
  <c r="AA36" i="6"/>
  <c r="AB36" i="6" s="1"/>
  <c r="AA35" i="6"/>
  <c r="AB35" i="6" s="1"/>
  <c r="AA34" i="6"/>
  <c r="AB34" i="6" s="1"/>
  <c r="AA33" i="6"/>
  <c r="AB33" i="6" s="1"/>
  <c r="AA32" i="6"/>
  <c r="AB32" i="6" s="1"/>
  <c r="AA31" i="6"/>
  <c r="AB31" i="6" s="1"/>
  <c r="AA30" i="6"/>
  <c r="AB30" i="6" s="1"/>
  <c r="AA29" i="6"/>
  <c r="AB29" i="6" s="1"/>
  <c r="AA28" i="6"/>
  <c r="AB28" i="6" s="1"/>
  <c r="AA27" i="6"/>
  <c r="AB27" i="6" s="1"/>
  <c r="AA26" i="6"/>
  <c r="AB26" i="6" s="1"/>
  <c r="AA25" i="6"/>
  <c r="AB25" i="6" s="1"/>
  <c r="AA24" i="6"/>
  <c r="AB24" i="6" s="1"/>
  <c r="AA23" i="6"/>
  <c r="AB23" i="6" s="1"/>
  <c r="AA22" i="6"/>
  <c r="AB22" i="6" s="1"/>
  <c r="AA21" i="6"/>
  <c r="AB21" i="6" s="1"/>
  <c r="AA20" i="6"/>
  <c r="AB20" i="6" s="1"/>
  <c r="AA19" i="6"/>
  <c r="AB19" i="6" s="1"/>
  <c r="AA18" i="6"/>
  <c r="AB18" i="6" s="1"/>
  <c r="AA17" i="6"/>
  <c r="AB17" i="6" s="1"/>
  <c r="AA16" i="6"/>
  <c r="AB16" i="6" s="1"/>
  <c r="AA15" i="6"/>
  <c r="AB15" i="6" s="1"/>
  <c r="AA14" i="6"/>
  <c r="AB14" i="6" s="1"/>
  <c r="AA13" i="6"/>
  <c r="AB13" i="6" s="1"/>
  <c r="AA55" i="5"/>
  <c r="AB55" i="5" s="1"/>
  <c r="AA54" i="5"/>
  <c r="AB54" i="5" s="1"/>
  <c r="AA53" i="5"/>
  <c r="AB53" i="5" s="1"/>
  <c r="AA52" i="5"/>
  <c r="AB52" i="5" s="1"/>
  <c r="AA51" i="5"/>
  <c r="AB51" i="5" s="1"/>
  <c r="AA50" i="5"/>
  <c r="AB50" i="5" s="1"/>
  <c r="AA49" i="5"/>
  <c r="AB49" i="5" s="1"/>
  <c r="AA48" i="5"/>
  <c r="AB48" i="5" s="1"/>
  <c r="AA47" i="5"/>
  <c r="AB47" i="5" s="1"/>
  <c r="AA46" i="5"/>
  <c r="AB46" i="5" s="1"/>
  <c r="AA45" i="5"/>
  <c r="AB45" i="5" s="1"/>
  <c r="AA44" i="5"/>
  <c r="AB44" i="5" s="1"/>
  <c r="AA43" i="5"/>
  <c r="AB43" i="5" s="1"/>
  <c r="AA42" i="5"/>
  <c r="AB42" i="5" s="1"/>
  <c r="AA41" i="5"/>
  <c r="AB41" i="5" s="1"/>
  <c r="AA40" i="5"/>
  <c r="AB40" i="5" s="1"/>
  <c r="AA39" i="5"/>
  <c r="AB39" i="5" s="1"/>
  <c r="AA38" i="5"/>
  <c r="AB38" i="5" s="1"/>
  <c r="AA37" i="5"/>
  <c r="AB37" i="5" s="1"/>
  <c r="AA36" i="5"/>
  <c r="AB36" i="5" s="1"/>
  <c r="AA35" i="5"/>
  <c r="AB35" i="5" s="1"/>
  <c r="AA34" i="5"/>
  <c r="AB34" i="5" s="1"/>
  <c r="AA33" i="5"/>
  <c r="AB33" i="5" s="1"/>
  <c r="AA32" i="5"/>
  <c r="AB32" i="5" s="1"/>
  <c r="AA31" i="5"/>
  <c r="AB31" i="5" s="1"/>
  <c r="AA30" i="5"/>
  <c r="AB30" i="5" s="1"/>
  <c r="AA29" i="5"/>
  <c r="AB29" i="5" s="1"/>
  <c r="AA28" i="5"/>
  <c r="AB28" i="5" s="1"/>
  <c r="AA27" i="5"/>
  <c r="AB27" i="5" s="1"/>
  <c r="AA26" i="5"/>
  <c r="AB26" i="5" s="1"/>
  <c r="AA25" i="5"/>
  <c r="AB25" i="5" s="1"/>
  <c r="AA24" i="5"/>
  <c r="AB24" i="5" s="1"/>
  <c r="AA23" i="5"/>
  <c r="AB23" i="5" s="1"/>
  <c r="AA22" i="5"/>
  <c r="AB22" i="5" s="1"/>
  <c r="AA21" i="5"/>
  <c r="AB21" i="5" s="1"/>
  <c r="AA20" i="5"/>
  <c r="AB20" i="5" s="1"/>
  <c r="AA19" i="5"/>
  <c r="AB19" i="5" s="1"/>
  <c r="AA18" i="5"/>
  <c r="AB18" i="5" s="1"/>
  <c r="AA17" i="5"/>
  <c r="AB17" i="5" s="1"/>
  <c r="AA16" i="5"/>
  <c r="AB16" i="5" s="1"/>
  <c r="AA15" i="5"/>
  <c r="AB15" i="5" s="1"/>
  <c r="AA14" i="5"/>
  <c r="AB14" i="5" s="1"/>
  <c r="AA13" i="5"/>
  <c r="AB13" i="5" s="1"/>
  <c r="AA110" i="4"/>
  <c r="AB110" i="4" s="1"/>
  <c r="AA109" i="4"/>
  <c r="AB109" i="4" s="1"/>
  <c r="AA108" i="4"/>
  <c r="AB108" i="4" s="1"/>
  <c r="AA107" i="4"/>
  <c r="AB107" i="4" s="1"/>
  <c r="AA106" i="4"/>
  <c r="AB106" i="4" s="1"/>
  <c r="AA105" i="4"/>
  <c r="AB105" i="4" s="1"/>
  <c r="AA104" i="4"/>
  <c r="AB104" i="4" s="1"/>
  <c r="AA103" i="4"/>
  <c r="AB103" i="4" s="1"/>
  <c r="AA102" i="4"/>
  <c r="AB102" i="4" s="1"/>
  <c r="AA101" i="4"/>
  <c r="AB101" i="4" s="1"/>
  <c r="AA100" i="4"/>
  <c r="AB100" i="4" s="1"/>
  <c r="AA99" i="4"/>
  <c r="AB99" i="4" s="1"/>
  <c r="AA98" i="4"/>
  <c r="AB98" i="4" s="1"/>
  <c r="AA97" i="4"/>
  <c r="AB97" i="4" s="1"/>
  <c r="AA96" i="4"/>
  <c r="AB96" i="4" s="1"/>
  <c r="AA95" i="4"/>
  <c r="AB95" i="4" s="1"/>
  <c r="AA94" i="4"/>
  <c r="AB94" i="4" s="1"/>
  <c r="AA93" i="4"/>
  <c r="AB93" i="4" s="1"/>
  <c r="AA92" i="4"/>
  <c r="AB92" i="4" s="1"/>
  <c r="AA91" i="4"/>
  <c r="AB91" i="4" s="1"/>
  <c r="AA90" i="4"/>
  <c r="AB90" i="4" s="1"/>
  <c r="AA89" i="4"/>
  <c r="AB89" i="4" s="1"/>
  <c r="AA88" i="4"/>
  <c r="AB88" i="4" s="1"/>
  <c r="AA87" i="4"/>
  <c r="AB87" i="4" s="1"/>
  <c r="AA86" i="4"/>
  <c r="AB86" i="4" s="1"/>
  <c r="AA85" i="4"/>
  <c r="AB85" i="4" s="1"/>
  <c r="AA84" i="4"/>
  <c r="AB84" i="4" s="1"/>
  <c r="AA83" i="4"/>
  <c r="AB83" i="4" s="1"/>
  <c r="AA82" i="4"/>
  <c r="AB82" i="4" s="1"/>
  <c r="AA81" i="4"/>
  <c r="AB81" i="4" s="1"/>
  <c r="AA80" i="4"/>
  <c r="AB80" i="4" s="1"/>
  <c r="AA79" i="4"/>
  <c r="AB79" i="4" s="1"/>
  <c r="AA78" i="4"/>
  <c r="AB78" i="4" s="1"/>
  <c r="AA77" i="4"/>
  <c r="AB77" i="4" s="1"/>
  <c r="AA76" i="4"/>
  <c r="AB76" i="4" s="1"/>
  <c r="AA75" i="4"/>
  <c r="AB75" i="4" s="1"/>
  <c r="AA74" i="4"/>
  <c r="AB74" i="4" s="1"/>
  <c r="AA73" i="4"/>
  <c r="AB73" i="4" s="1"/>
  <c r="AA72" i="4"/>
  <c r="AB72" i="4" s="1"/>
  <c r="AA71" i="4"/>
  <c r="AB71" i="4" s="1"/>
  <c r="AA70" i="4"/>
  <c r="AB70" i="4" s="1"/>
  <c r="AA69" i="4"/>
  <c r="AB69" i="4" s="1"/>
  <c r="AA68" i="4"/>
  <c r="AB68" i="4" s="1"/>
  <c r="AA67" i="4"/>
  <c r="AB67" i="4" s="1"/>
  <c r="AA66" i="4"/>
  <c r="AB66" i="4" s="1"/>
  <c r="AA65" i="4"/>
  <c r="AB65" i="4" s="1"/>
  <c r="AA64" i="4"/>
  <c r="AB64" i="4" s="1"/>
  <c r="AA63" i="4"/>
  <c r="AB63" i="4" s="1"/>
  <c r="AA62" i="4"/>
  <c r="AB62" i="4" s="1"/>
  <c r="AA61" i="4"/>
  <c r="AB61" i="4" s="1"/>
  <c r="AA60" i="4"/>
  <c r="AB60" i="4" s="1"/>
  <c r="AA59" i="4"/>
  <c r="AB59" i="4" s="1"/>
  <c r="AA58" i="4"/>
  <c r="AB58" i="4" s="1"/>
  <c r="AA57" i="4"/>
  <c r="AB57" i="4" s="1"/>
  <c r="AA56" i="4"/>
  <c r="AB56" i="4" s="1"/>
  <c r="AA55" i="4"/>
  <c r="AB55" i="4" s="1"/>
  <c r="AA54" i="4"/>
  <c r="AB54" i="4" s="1"/>
  <c r="AA53" i="4"/>
  <c r="AB53" i="4" s="1"/>
  <c r="AA52" i="4"/>
  <c r="AB52" i="4" s="1"/>
  <c r="AA51" i="4"/>
  <c r="AB51" i="4" s="1"/>
  <c r="AA50" i="4"/>
  <c r="AB50" i="4" s="1"/>
  <c r="AA49" i="4"/>
  <c r="AB49" i="4" s="1"/>
  <c r="AA48" i="4"/>
  <c r="AB48" i="4" s="1"/>
  <c r="AA47" i="4"/>
  <c r="AB47" i="4" s="1"/>
  <c r="AA46" i="4"/>
  <c r="AB46" i="4" s="1"/>
  <c r="AA45" i="4"/>
  <c r="AB45" i="4" s="1"/>
  <c r="AA44" i="4"/>
  <c r="AB44" i="4" s="1"/>
  <c r="AA43" i="4"/>
  <c r="AB43" i="4" s="1"/>
  <c r="AA42" i="4"/>
  <c r="AB42" i="4" s="1"/>
  <c r="AA41" i="4"/>
  <c r="AB41" i="4" s="1"/>
  <c r="AA40" i="4"/>
  <c r="AB40" i="4" s="1"/>
  <c r="AA39" i="4"/>
  <c r="AB39" i="4" s="1"/>
  <c r="AA38" i="4"/>
  <c r="AB38" i="4" s="1"/>
  <c r="AA37" i="4"/>
  <c r="AB37" i="4" s="1"/>
  <c r="AA36" i="4"/>
  <c r="AB36" i="4" s="1"/>
  <c r="AA35" i="4"/>
  <c r="AB35" i="4" s="1"/>
  <c r="AA34" i="4"/>
  <c r="AB34" i="4" s="1"/>
  <c r="AA33" i="4"/>
  <c r="AB33" i="4" s="1"/>
  <c r="AA32" i="4"/>
  <c r="AB32" i="4" s="1"/>
  <c r="AA31" i="4"/>
  <c r="AB31" i="4" s="1"/>
  <c r="AA30" i="4"/>
  <c r="AB30" i="4" s="1"/>
  <c r="AA29" i="4"/>
  <c r="AB29" i="4" s="1"/>
  <c r="AA28" i="4"/>
  <c r="AB28" i="4" s="1"/>
  <c r="AA27" i="4"/>
  <c r="AB27" i="4" s="1"/>
  <c r="AA26" i="4"/>
  <c r="AB26" i="4" s="1"/>
  <c r="AA25" i="4"/>
  <c r="AB25" i="4" s="1"/>
  <c r="AA24" i="4"/>
  <c r="AB24" i="4" s="1"/>
  <c r="AA23" i="4"/>
  <c r="AB23" i="4" s="1"/>
  <c r="AA22" i="4"/>
  <c r="AB22" i="4" s="1"/>
  <c r="AA21" i="4"/>
  <c r="AB21" i="4" s="1"/>
  <c r="AA20" i="4"/>
  <c r="AB20" i="4" s="1"/>
  <c r="AA19" i="4"/>
  <c r="AB19" i="4" s="1"/>
  <c r="AA18" i="4"/>
  <c r="AB18" i="4" s="1"/>
  <c r="AA17" i="4"/>
  <c r="AB17" i="4" s="1"/>
  <c r="AA16" i="4"/>
  <c r="AB16" i="4" s="1"/>
  <c r="AA15" i="4"/>
  <c r="AB15" i="4" s="1"/>
  <c r="AA14" i="4"/>
  <c r="AB14" i="4" s="1"/>
  <c r="AA13" i="4"/>
  <c r="AB13" i="4" s="1"/>
  <c r="AA48" i="3"/>
  <c r="AB48" i="3" s="1"/>
  <c r="AA47" i="3"/>
  <c r="AB47" i="3" s="1"/>
  <c r="AA46" i="3"/>
  <c r="AB46" i="3" s="1"/>
  <c r="AA45" i="3"/>
  <c r="AB45" i="3" s="1"/>
  <c r="AA44" i="3"/>
  <c r="AB44" i="3" s="1"/>
  <c r="AA43" i="3"/>
  <c r="AB43" i="3" s="1"/>
  <c r="AA42" i="3"/>
  <c r="AB42" i="3" s="1"/>
  <c r="AA41" i="3"/>
  <c r="AB41" i="3" s="1"/>
  <c r="AA40" i="3"/>
  <c r="AB40" i="3" s="1"/>
  <c r="AA39" i="3"/>
  <c r="AB39" i="3" s="1"/>
  <c r="AA38" i="3"/>
  <c r="AB38" i="3" s="1"/>
  <c r="AA37" i="3"/>
  <c r="AB37" i="3" s="1"/>
  <c r="AA36" i="3"/>
  <c r="AB36" i="3" s="1"/>
  <c r="AA35" i="3"/>
  <c r="AB35" i="3" s="1"/>
  <c r="AA34" i="3"/>
  <c r="AB34" i="3" s="1"/>
  <c r="AA33" i="3"/>
  <c r="AB33" i="3" s="1"/>
  <c r="AA32" i="3"/>
  <c r="AB32" i="3" s="1"/>
  <c r="AA31" i="3"/>
  <c r="AB31" i="3" s="1"/>
  <c r="AA30" i="3"/>
  <c r="AB30" i="3" s="1"/>
  <c r="AA29" i="3"/>
  <c r="AB29" i="3" s="1"/>
  <c r="AA28" i="3"/>
  <c r="AB28" i="3" s="1"/>
  <c r="AA27" i="3"/>
  <c r="AB27" i="3" s="1"/>
  <c r="AA26" i="3"/>
  <c r="AB26" i="3" s="1"/>
  <c r="AA25" i="3"/>
  <c r="AB25" i="3" s="1"/>
  <c r="AA24" i="3"/>
  <c r="AB24" i="3" s="1"/>
  <c r="AA23" i="3"/>
  <c r="AB23" i="3" s="1"/>
  <c r="AA22" i="3"/>
  <c r="AB22" i="3" s="1"/>
  <c r="AA21" i="3"/>
  <c r="AB21" i="3" s="1"/>
  <c r="AA20" i="3"/>
  <c r="AB20" i="3" s="1"/>
  <c r="AA19" i="3"/>
  <c r="AB19" i="3" s="1"/>
  <c r="AA18" i="3"/>
  <c r="AB18" i="3" s="1"/>
  <c r="AA17" i="3"/>
  <c r="AB17" i="3" s="1"/>
  <c r="AA16" i="3"/>
  <c r="AB16" i="3" s="1"/>
  <c r="AA15" i="3"/>
  <c r="AB15" i="3" s="1"/>
  <c r="AA14" i="3"/>
  <c r="AB14" i="3" s="1"/>
  <c r="AA13" i="3"/>
  <c r="AB13" i="3" s="1"/>
  <c r="AA14" i="2"/>
  <c r="AB14" i="2" s="1"/>
  <c r="AA15" i="2"/>
  <c r="AB15" i="2" s="1"/>
  <c r="AA16" i="2"/>
  <c r="AB16" i="2" s="1"/>
  <c r="AA17" i="2"/>
  <c r="AB17" i="2" s="1"/>
  <c r="AA18" i="2"/>
  <c r="AB18" i="2" s="1"/>
  <c r="AA19" i="2"/>
  <c r="AB19" i="2" s="1"/>
  <c r="AA20" i="2"/>
  <c r="AB20" i="2" s="1"/>
  <c r="AA21" i="2"/>
  <c r="AB21" i="2" s="1"/>
  <c r="AA22" i="2"/>
  <c r="AB22" i="2" s="1"/>
  <c r="AA23" i="2"/>
  <c r="AB23" i="2" s="1"/>
  <c r="AA24" i="2"/>
  <c r="AB24" i="2" s="1"/>
  <c r="AA25" i="2"/>
  <c r="AB25" i="2" s="1"/>
  <c r="AA26" i="2"/>
  <c r="AB26" i="2" s="1"/>
  <c r="AA27" i="2"/>
  <c r="AB27" i="2" s="1"/>
  <c r="AA28" i="2"/>
  <c r="AB28" i="2" s="1"/>
  <c r="AA29" i="2"/>
  <c r="AB29" i="2" s="1"/>
  <c r="AA30" i="2"/>
  <c r="AB30" i="2" s="1"/>
  <c r="AA31" i="2"/>
  <c r="AB31" i="2" s="1"/>
  <c r="AA32" i="2"/>
  <c r="AB32" i="2" s="1"/>
  <c r="AA33" i="2"/>
  <c r="AB33" i="2" s="1"/>
  <c r="AA34" i="2"/>
  <c r="AB34" i="2" s="1"/>
  <c r="AA35" i="2"/>
  <c r="AB35" i="2" s="1"/>
  <c r="AA36" i="2"/>
  <c r="AB36" i="2" s="1"/>
  <c r="AA13" i="2"/>
  <c r="AB13" i="2" s="1"/>
  <c r="E278" i="56" l="1"/>
  <c r="E276" i="56"/>
  <c r="E274" i="56"/>
  <c r="E279" i="56"/>
  <c r="E277" i="56"/>
  <c r="E275" i="56"/>
  <c r="G275" i="56"/>
  <c r="O275" i="56" s="1"/>
  <c r="G277" i="56"/>
  <c r="O277" i="56" s="1"/>
  <c r="G279" i="56"/>
  <c r="O279" i="56" s="1"/>
  <c r="G276" i="56"/>
  <c r="O276" i="56" s="1"/>
  <c r="G274" i="56"/>
  <c r="G278" i="56"/>
  <c r="O278" i="56" s="1"/>
  <c r="F275" i="56"/>
  <c r="N275" i="56" s="1"/>
  <c r="F279" i="56"/>
  <c r="N279" i="56" s="1"/>
  <c r="F277" i="56"/>
  <c r="N277" i="56" s="1"/>
  <c r="F274" i="56"/>
  <c r="F278" i="56"/>
  <c r="N278" i="56" s="1"/>
  <c r="F276" i="56"/>
  <c r="N276" i="56" s="1"/>
  <c r="E263" i="56"/>
  <c r="E267" i="56"/>
  <c r="E268" i="56"/>
  <c r="E266" i="56"/>
  <c r="E264" i="56"/>
  <c r="E265" i="56"/>
  <c r="G266" i="56"/>
  <c r="O266" i="56" s="1"/>
  <c r="G264" i="56"/>
  <c r="O264" i="56" s="1"/>
  <c r="G268" i="56"/>
  <c r="O268" i="56" s="1"/>
  <c r="G263" i="56"/>
  <c r="G265" i="56"/>
  <c r="O265" i="56" s="1"/>
  <c r="G267" i="56"/>
  <c r="O267" i="56" s="1"/>
  <c r="G256" i="56"/>
  <c r="O256" i="56" s="1"/>
  <c r="G253" i="56"/>
  <c r="O253" i="56" s="1"/>
  <c r="G255" i="56"/>
  <c r="O255" i="56" s="1"/>
  <c r="G257" i="56"/>
  <c r="O257" i="56" s="1"/>
  <c r="G252" i="56"/>
  <c r="G254" i="56"/>
  <c r="O254" i="56" s="1"/>
  <c r="E256" i="56"/>
  <c r="E254" i="56"/>
  <c r="E257" i="56"/>
  <c r="E255" i="56"/>
  <c r="E253" i="56"/>
  <c r="E252" i="56"/>
  <c r="F252" i="56"/>
  <c r="F256" i="56"/>
  <c r="N256" i="56" s="1"/>
  <c r="F255" i="56"/>
  <c r="N255" i="56" s="1"/>
  <c r="F257" i="56"/>
  <c r="N257" i="56" s="1"/>
  <c r="F254" i="56"/>
  <c r="N254" i="56" s="1"/>
  <c r="F253" i="56"/>
  <c r="N253" i="56" s="1"/>
  <c r="F245" i="56"/>
  <c r="N245" i="56" s="1"/>
  <c r="F243" i="56"/>
  <c r="N243" i="56" s="1"/>
  <c r="F242" i="56"/>
  <c r="N242" i="56" s="1"/>
  <c r="F246" i="56"/>
  <c r="N246" i="56" s="1"/>
  <c r="F244" i="56"/>
  <c r="N244" i="56" s="1"/>
  <c r="F241" i="56"/>
  <c r="E245" i="56"/>
  <c r="E243" i="56"/>
  <c r="E241" i="56"/>
  <c r="E246" i="56"/>
  <c r="E244" i="56"/>
  <c r="E242" i="56"/>
  <c r="E230" i="56"/>
  <c r="E234" i="56"/>
  <c r="E232" i="56"/>
  <c r="E235" i="56"/>
  <c r="E233" i="56"/>
  <c r="E231" i="56"/>
  <c r="F232" i="56"/>
  <c r="N232" i="56" s="1"/>
  <c r="F234" i="56"/>
  <c r="N234" i="56" s="1"/>
  <c r="F230" i="56"/>
  <c r="F231" i="56"/>
  <c r="N231" i="56" s="1"/>
  <c r="F235" i="56"/>
  <c r="N235" i="56" s="1"/>
  <c r="F233" i="56"/>
  <c r="N233" i="56" s="1"/>
  <c r="E219" i="56"/>
  <c r="E223" i="56"/>
  <c r="E221" i="56"/>
  <c r="E224" i="56"/>
  <c r="E222" i="56"/>
  <c r="E220" i="56"/>
  <c r="G221" i="56"/>
  <c r="O221" i="56" s="1"/>
  <c r="G219" i="56"/>
  <c r="G223" i="56"/>
  <c r="O223" i="56" s="1"/>
  <c r="G222" i="56"/>
  <c r="O222" i="56" s="1"/>
  <c r="G224" i="56"/>
  <c r="O224" i="56" s="1"/>
  <c r="G220" i="56"/>
  <c r="O220" i="56" s="1"/>
  <c r="F219" i="56"/>
  <c r="F223" i="56"/>
  <c r="N223" i="56" s="1"/>
  <c r="F221" i="56"/>
  <c r="N221" i="56" s="1"/>
  <c r="F224" i="56"/>
  <c r="N224" i="56" s="1"/>
  <c r="F222" i="56"/>
  <c r="N222" i="56" s="1"/>
  <c r="F220" i="56"/>
  <c r="N220" i="56" s="1"/>
  <c r="E213" i="56"/>
  <c r="E211" i="56"/>
  <c r="E209" i="56"/>
  <c r="E208" i="56"/>
  <c r="E212" i="56"/>
  <c r="E210" i="56"/>
  <c r="F210" i="56"/>
  <c r="N210" i="56" s="1"/>
  <c r="F212" i="56"/>
  <c r="N212" i="56" s="1"/>
  <c r="F208" i="56"/>
  <c r="F209" i="56"/>
  <c r="N209" i="56" s="1"/>
  <c r="F213" i="56"/>
  <c r="N213" i="56" s="1"/>
  <c r="F211" i="56"/>
  <c r="N211" i="56" s="1"/>
  <c r="E202" i="56"/>
  <c r="E200" i="56"/>
  <c r="E198" i="56"/>
  <c r="E201" i="56"/>
  <c r="E199" i="56"/>
  <c r="E197" i="56"/>
  <c r="E191" i="56"/>
  <c r="E189" i="56"/>
  <c r="E190" i="56"/>
  <c r="E188" i="56"/>
  <c r="E186" i="56"/>
  <c r="E187" i="56"/>
  <c r="F191" i="56"/>
  <c r="N191" i="56" s="1"/>
  <c r="F187" i="56"/>
  <c r="N187" i="56" s="1"/>
  <c r="F188" i="56"/>
  <c r="N188" i="56" s="1"/>
  <c r="F190" i="56"/>
  <c r="N190" i="56" s="1"/>
  <c r="F186" i="56"/>
  <c r="F189" i="56"/>
  <c r="N189" i="56" s="1"/>
  <c r="F180" i="56"/>
  <c r="N180" i="56" s="1"/>
  <c r="F178" i="56"/>
  <c r="N178" i="56" s="1"/>
  <c r="F176" i="56"/>
  <c r="N176" i="56" s="1"/>
  <c r="F177" i="56"/>
  <c r="N177" i="56" s="1"/>
  <c r="F179" i="56"/>
  <c r="N179" i="56" s="1"/>
  <c r="F175" i="56"/>
  <c r="E176" i="56"/>
  <c r="E180" i="56"/>
  <c r="E178" i="56"/>
  <c r="E179" i="56"/>
  <c r="E177" i="56"/>
  <c r="E175" i="56"/>
  <c r="G165" i="56"/>
  <c r="O165" i="56" s="1"/>
  <c r="G167" i="56"/>
  <c r="O167" i="56" s="1"/>
  <c r="G169" i="56"/>
  <c r="O169" i="56" s="1"/>
  <c r="G164" i="56"/>
  <c r="G166" i="56"/>
  <c r="O166" i="56" s="1"/>
  <c r="G168" i="56"/>
  <c r="O168" i="56" s="1"/>
  <c r="F166" i="56"/>
  <c r="N166" i="56" s="1"/>
  <c r="F169" i="56"/>
  <c r="N169" i="56" s="1"/>
  <c r="F165" i="56"/>
  <c r="N165" i="56" s="1"/>
  <c r="F168" i="56"/>
  <c r="N168" i="56" s="1"/>
  <c r="F164" i="56"/>
  <c r="F167" i="56"/>
  <c r="N167" i="56" s="1"/>
  <c r="E165" i="56"/>
  <c r="E169" i="56"/>
  <c r="E167" i="56"/>
  <c r="E168" i="56"/>
  <c r="E166" i="56"/>
  <c r="E164" i="56"/>
  <c r="E154" i="56"/>
  <c r="E156" i="56"/>
  <c r="E158" i="56"/>
  <c r="E153" i="56"/>
  <c r="E157" i="56"/>
  <c r="E155" i="56"/>
  <c r="F156" i="56"/>
  <c r="N156" i="56" s="1"/>
  <c r="F158" i="56"/>
  <c r="N158" i="56" s="1"/>
  <c r="F154" i="56"/>
  <c r="N154" i="56" s="1"/>
  <c r="F153" i="56"/>
  <c r="F157" i="56"/>
  <c r="N157" i="56" s="1"/>
  <c r="F155" i="56"/>
  <c r="N155" i="56" s="1"/>
  <c r="G156" i="56"/>
  <c r="O156" i="56" s="1"/>
  <c r="G154" i="56"/>
  <c r="O154" i="56" s="1"/>
  <c r="G158" i="56"/>
  <c r="O158" i="56" s="1"/>
  <c r="G153" i="56"/>
  <c r="G155" i="56"/>
  <c r="O155" i="56" s="1"/>
  <c r="G157" i="56"/>
  <c r="O157" i="56" s="1"/>
  <c r="E146" i="56"/>
  <c r="E144" i="56"/>
  <c r="E147" i="56"/>
  <c r="E145" i="56"/>
  <c r="E143" i="56"/>
  <c r="E142" i="56"/>
  <c r="F145" i="56"/>
  <c r="N145" i="56" s="1"/>
  <c r="F147" i="56"/>
  <c r="N147" i="56" s="1"/>
  <c r="F143" i="56"/>
  <c r="N143" i="56" s="1"/>
  <c r="F144" i="56"/>
  <c r="N144" i="56" s="1"/>
  <c r="F142" i="56"/>
  <c r="F146" i="56"/>
  <c r="N146" i="56" s="1"/>
  <c r="G143" i="56"/>
  <c r="O143" i="56" s="1"/>
  <c r="G145" i="56"/>
  <c r="O145" i="56" s="1"/>
  <c r="G147" i="56"/>
  <c r="O147" i="56" s="1"/>
  <c r="G142" i="56"/>
  <c r="G144" i="56"/>
  <c r="O144" i="56" s="1"/>
  <c r="G146" i="56"/>
  <c r="O146" i="56" s="1"/>
  <c r="F135" i="56"/>
  <c r="N135" i="56" s="1"/>
  <c r="F133" i="56"/>
  <c r="N133" i="56" s="1"/>
  <c r="F131" i="56"/>
  <c r="F134" i="56"/>
  <c r="N134" i="56" s="1"/>
  <c r="F136" i="56"/>
  <c r="N136" i="56" s="1"/>
  <c r="F132" i="56"/>
  <c r="N132" i="56" s="1"/>
  <c r="E135" i="56"/>
  <c r="E133" i="56"/>
  <c r="E131" i="56"/>
  <c r="E132" i="56"/>
  <c r="E136" i="56"/>
  <c r="E134" i="56"/>
  <c r="E120" i="56"/>
  <c r="E124" i="56"/>
  <c r="E122" i="56"/>
  <c r="E121" i="56"/>
  <c r="E125" i="56"/>
  <c r="E123" i="56"/>
  <c r="F124" i="56"/>
  <c r="N124" i="56" s="1"/>
  <c r="F123" i="56"/>
  <c r="N123" i="56" s="1"/>
  <c r="F125" i="56"/>
  <c r="N125" i="56" s="1"/>
  <c r="F121" i="56"/>
  <c r="N121" i="56" s="1"/>
  <c r="F120" i="56"/>
  <c r="F122" i="56"/>
  <c r="N122" i="56" s="1"/>
  <c r="G111" i="56"/>
  <c r="O111" i="56" s="1"/>
  <c r="G113" i="56"/>
  <c r="O113" i="56" s="1"/>
  <c r="G112" i="56"/>
  <c r="O112" i="56" s="1"/>
  <c r="G110" i="56"/>
  <c r="O110" i="56" s="1"/>
  <c r="G114" i="56"/>
  <c r="O114" i="56" s="1"/>
  <c r="G109" i="56"/>
  <c r="F110" i="56"/>
  <c r="N110" i="56" s="1"/>
  <c r="F113" i="56"/>
  <c r="N113" i="56" s="1"/>
  <c r="F109" i="56"/>
  <c r="F112" i="56"/>
  <c r="N112" i="56" s="1"/>
  <c r="F114" i="56"/>
  <c r="N114" i="56" s="1"/>
  <c r="F111" i="56"/>
  <c r="N111" i="56" s="1"/>
  <c r="E113" i="56"/>
  <c r="E111" i="56"/>
  <c r="E110" i="56"/>
  <c r="E114" i="56"/>
  <c r="E112" i="56"/>
  <c r="E109" i="56"/>
  <c r="E102" i="56"/>
  <c r="M102" i="56" s="1"/>
  <c r="E98" i="56"/>
  <c r="E101" i="56"/>
  <c r="M101" i="56" s="1"/>
  <c r="E100" i="56"/>
  <c r="M100" i="56" s="1"/>
  <c r="E103" i="56"/>
  <c r="M103" i="56" s="1"/>
  <c r="E99" i="56"/>
  <c r="M99" i="56" s="1"/>
  <c r="E90" i="56"/>
  <c r="E88" i="56"/>
  <c r="E91" i="56"/>
  <c r="E89" i="56"/>
  <c r="G92" i="56"/>
  <c r="O92" i="56" s="1"/>
  <c r="G87" i="56"/>
  <c r="G91" i="56"/>
  <c r="O91" i="56" s="1"/>
  <c r="G89" i="56"/>
  <c r="O89" i="56" s="1"/>
  <c r="G90" i="56"/>
  <c r="O90" i="56" s="1"/>
  <c r="G88" i="56"/>
  <c r="O88" i="56" s="1"/>
  <c r="F90" i="56"/>
  <c r="N90" i="56" s="1"/>
  <c r="F88" i="56"/>
  <c r="N88" i="56" s="1"/>
  <c r="F91" i="56"/>
  <c r="N91" i="56" s="1"/>
  <c r="F89" i="56"/>
  <c r="N89" i="56" s="1"/>
  <c r="F87" i="56"/>
  <c r="F92" i="56"/>
  <c r="N92" i="56" s="1"/>
  <c r="G103" i="56"/>
  <c r="G101" i="56"/>
  <c r="G99" i="56"/>
  <c r="G102" i="56"/>
  <c r="G100" i="56"/>
  <c r="G98" i="56"/>
  <c r="F102" i="56"/>
  <c r="F98" i="56"/>
  <c r="F103" i="56"/>
  <c r="F101" i="56"/>
  <c r="F99" i="56"/>
  <c r="F100" i="56"/>
  <c r="E92" i="56"/>
  <c r="E87" i="56"/>
  <c r="AC12" i="40"/>
  <c r="AC12" i="44"/>
  <c r="AC12" i="48"/>
  <c r="AC12" i="6"/>
  <c r="A136" i="56" s="1"/>
  <c r="B136" i="56" s="1"/>
  <c r="AC12" i="4"/>
  <c r="A114" i="56" s="1"/>
  <c r="B114" i="56" s="1"/>
  <c r="AC12" i="30"/>
  <c r="A378" i="56" s="1"/>
  <c r="B378" i="56" s="1"/>
  <c r="AC12" i="10"/>
  <c r="A180" i="56" s="1"/>
  <c r="B180" i="56" s="1"/>
  <c r="AC12" i="11"/>
  <c r="A191" i="56" s="1"/>
  <c r="B191" i="56" s="1"/>
  <c r="AC12" i="14"/>
  <c r="A202" i="56" s="1"/>
  <c r="B202" i="56" s="1"/>
  <c r="AC12" i="15"/>
  <c r="A213" i="56" s="1"/>
  <c r="B213" i="56" s="1"/>
  <c r="AC12" i="22"/>
  <c r="A290" i="56" s="1"/>
  <c r="B290" i="56" s="1"/>
  <c r="AC12" i="24"/>
  <c r="A312" i="56" s="1"/>
  <c r="B312" i="56" s="1"/>
  <c r="AC12" i="25"/>
  <c r="A323" i="56" s="1"/>
  <c r="B323" i="56" s="1"/>
  <c r="AC12" i="31"/>
  <c r="A389" i="56" s="1"/>
  <c r="B389" i="56" s="1"/>
  <c r="AC12" i="32"/>
  <c r="A400" i="56" s="1"/>
  <c r="B400" i="56" s="1"/>
  <c r="AC12" i="52"/>
  <c r="AC12" i="3"/>
  <c r="A103" i="56" s="1"/>
  <c r="B103" i="56" s="1"/>
  <c r="AC12" i="26"/>
  <c r="A334" i="56" s="1"/>
  <c r="B334" i="56" s="1"/>
  <c r="AC12" i="27"/>
  <c r="A345" i="56" s="1"/>
  <c r="B345" i="56" s="1"/>
  <c r="AC12" i="28"/>
  <c r="A356" i="56" s="1"/>
  <c r="B356" i="56" s="1"/>
  <c r="AC12" i="33"/>
  <c r="AC12" i="36"/>
  <c r="AC12" i="42"/>
  <c r="AC12" i="46"/>
  <c r="AC12" i="50"/>
  <c r="AC12" i="54"/>
  <c r="AC12" i="37"/>
  <c r="AC12" i="2"/>
  <c r="A92" i="56" s="1"/>
  <c r="B92" i="56" s="1"/>
  <c r="AC12" i="5"/>
  <c r="A125" i="56" s="1"/>
  <c r="B125" i="56" s="1"/>
  <c r="AC12" i="7"/>
  <c r="A147" i="56" s="1"/>
  <c r="B147" i="56" s="1"/>
  <c r="AC12" i="9"/>
  <c r="A169" i="56" s="1"/>
  <c r="B169" i="56" s="1"/>
  <c r="AC12" i="16"/>
  <c r="A224" i="56" s="1"/>
  <c r="B224" i="56" s="1"/>
  <c r="AC12" i="17"/>
  <c r="A235" i="56" s="1"/>
  <c r="B235" i="56" s="1"/>
  <c r="AC12" i="18"/>
  <c r="A246" i="56" s="1"/>
  <c r="B246" i="56" s="1"/>
  <c r="AC12" i="19"/>
  <c r="A257" i="56" s="1"/>
  <c r="B257" i="56" s="1"/>
  <c r="AC12" i="20"/>
  <c r="A268" i="56" s="1"/>
  <c r="B268" i="56" s="1"/>
  <c r="AC12" i="21"/>
  <c r="A279" i="56" s="1"/>
  <c r="B279" i="56" s="1"/>
  <c r="AC12" i="23"/>
  <c r="A301" i="56" s="1"/>
  <c r="B301" i="56" s="1"/>
  <c r="AC12" i="29"/>
  <c r="A367" i="56" s="1"/>
  <c r="B367" i="56" s="1"/>
  <c r="AC12" i="35"/>
  <c r="AC12" i="38"/>
  <c r="AC12" i="39"/>
  <c r="AC12" i="41"/>
  <c r="AC12" i="43"/>
  <c r="AC12" i="45"/>
  <c r="AC12" i="47"/>
  <c r="AC12" i="49"/>
  <c r="AC12" i="51"/>
  <c r="AC12" i="53"/>
  <c r="AC12" i="8"/>
  <c r="A158" i="56" s="1"/>
  <c r="B158" i="56" s="1"/>
  <c r="O274" i="56" l="1"/>
  <c r="O280" i="56" s="1"/>
  <c r="G280" i="56"/>
  <c r="O273" i="56" s="1"/>
  <c r="O281" i="56" s="1"/>
  <c r="N274" i="56"/>
  <c r="N280" i="56" s="1"/>
  <c r="F280" i="56"/>
  <c r="N273" i="56" s="1"/>
  <c r="N281" i="56" s="1"/>
  <c r="M275" i="56"/>
  <c r="H275" i="56"/>
  <c r="M277" i="56"/>
  <c r="H277" i="56"/>
  <c r="H279" i="56"/>
  <c r="M279" i="56"/>
  <c r="E280" i="56"/>
  <c r="M273" i="56" s="1"/>
  <c r="H274" i="56"/>
  <c r="H280" i="56" s="1"/>
  <c r="M274" i="56"/>
  <c r="H276" i="56"/>
  <c r="M276" i="56"/>
  <c r="H278" i="56"/>
  <c r="M278" i="56"/>
  <c r="O263" i="56"/>
  <c r="O269" i="56" s="1"/>
  <c r="G269" i="56"/>
  <c r="O262" i="56" s="1"/>
  <c r="M265" i="56"/>
  <c r="H265" i="56"/>
  <c r="H264" i="56"/>
  <c r="M264" i="56"/>
  <c r="M266" i="56"/>
  <c r="H266" i="56"/>
  <c r="M268" i="56"/>
  <c r="H268" i="56"/>
  <c r="M267" i="56"/>
  <c r="H267" i="56"/>
  <c r="H263" i="56"/>
  <c r="E269" i="56"/>
  <c r="M262" i="56" s="1"/>
  <c r="M263" i="56"/>
  <c r="M252" i="56"/>
  <c r="H252" i="56"/>
  <c r="E258" i="56"/>
  <c r="M251" i="56" s="1"/>
  <c r="H253" i="56"/>
  <c r="M253" i="56"/>
  <c r="H255" i="56"/>
  <c r="M255" i="56"/>
  <c r="M257" i="56"/>
  <c r="H257" i="56"/>
  <c r="H254" i="56"/>
  <c r="M254" i="56"/>
  <c r="H256" i="56"/>
  <c r="M256" i="56"/>
  <c r="G258" i="56"/>
  <c r="O251" i="56" s="1"/>
  <c r="O252" i="56"/>
  <c r="O258" i="56" s="1"/>
  <c r="N252" i="56"/>
  <c r="N258" i="56" s="1"/>
  <c r="F258" i="56"/>
  <c r="N251" i="56" s="1"/>
  <c r="M242" i="56"/>
  <c r="H242" i="56"/>
  <c r="M244" i="56"/>
  <c r="H244" i="56"/>
  <c r="M246" i="56"/>
  <c r="H246" i="56"/>
  <c r="E247" i="56"/>
  <c r="M240" i="56" s="1"/>
  <c r="H241" i="56"/>
  <c r="M241" i="56"/>
  <c r="M247" i="56" s="1"/>
  <c r="J238" i="56" s="1"/>
  <c r="H28" i="56" s="1"/>
  <c r="M243" i="56"/>
  <c r="H243" i="56"/>
  <c r="M245" i="56"/>
  <c r="H245" i="56"/>
  <c r="F247" i="56"/>
  <c r="N240" i="56" s="1"/>
  <c r="N241" i="56"/>
  <c r="N247" i="56" s="1"/>
  <c r="N230" i="56"/>
  <c r="N236" i="56" s="1"/>
  <c r="F236" i="56"/>
  <c r="N229" i="56" s="1"/>
  <c r="N237" i="56" s="1"/>
  <c r="M231" i="56"/>
  <c r="H231" i="56"/>
  <c r="H233" i="56"/>
  <c r="M233" i="56"/>
  <c r="M235" i="56"/>
  <c r="H235" i="56"/>
  <c r="M232" i="56"/>
  <c r="H232" i="56"/>
  <c r="M234" i="56"/>
  <c r="H234" i="56"/>
  <c r="M230" i="56"/>
  <c r="H230" i="56"/>
  <c r="E236" i="56"/>
  <c r="M229" i="56" s="1"/>
  <c r="N219" i="56"/>
  <c r="N225" i="56" s="1"/>
  <c r="F225" i="56"/>
  <c r="N218" i="56" s="1"/>
  <c r="G225" i="56"/>
  <c r="O218" i="56" s="1"/>
  <c r="O219" i="56"/>
  <c r="O225" i="56" s="1"/>
  <c r="M220" i="56"/>
  <c r="H220" i="56"/>
  <c r="M222" i="56"/>
  <c r="H222" i="56"/>
  <c r="M224" i="56"/>
  <c r="H224" i="56"/>
  <c r="M221" i="56"/>
  <c r="H221" i="56"/>
  <c r="M223" i="56"/>
  <c r="H223" i="56"/>
  <c r="E225" i="56"/>
  <c r="M218" i="56" s="1"/>
  <c r="M219" i="56"/>
  <c r="H219" i="56"/>
  <c r="M210" i="56"/>
  <c r="H210" i="56"/>
  <c r="M212" i="56"/>
  <c r="H212" i="56"/>
  <c r="H208" i="56"/>
  <c r="M208" i="56"/>
  <c r="E214" i="56"/>
  <c r="M207" i="56" s="1"/>
  <c r="H209" i="56"/>
  <c r="M209" i="56"/>
  <c r="M211" i="56"/>
  <c r="H211" i="56"/>
  <c r="N208" i="56"/>
  <c r="N214" i="56" s="1"/>
  <c r="F214" i="56"/>
  <c r="N207" i="56" s="1"/>
  <c r="M213" i="56"/>
  <c r="H213" i="56"/>
  <c r="E203" i="56"/>
  <c r="M196" i="56" s="1"/>
  <c r="H197" i="56"/>
  <c r="M197" i="56"/>
  <c r="M199" i="56"/>
  <c r="H199" i="56"/>
  <c r="M201" i="56"/>
  <c r="H201" i="56"/>
  <c r="M198" i="56"/>
  <c r="H198" i="56"/>
  <c r="M200" i="56"/>
  <c r="H200" i="56"/>
  <c r="M202" i="56"/>
  <c r="H202" i="56"/>
  <c r="N186" i="56"/>
  <c r="N192" i="56" s="1"/>
  <c r="F192" i="56"/>
  <c r="N185" i="56" s="1"/>
  <c r="N193" i="56" s="1"/>
  <c r="M187" i="56"/>
  <c r="H187" i="56"/>
  <c r="M186" i="56"/>
  <c r="E192" i="56"/>
  <c r="M185" i="56" s="1"/>
  <c r="H186" i="56"/>
  <c r="M188" i="56"/>
  <c r="H188" i="56"/>
  <c r="M190" i="56"/>
  <c r="H190" i="56"/>
  <c r="M189" i="56"/>
  <c r="H189" i="56"/>
  <c r="M191" i="56"/>
  <c r="H191" i="56"/>
  <c r="H175" i="56"/>
  <c r="E181" i="56"/>
  <c r="M174" i="56" s="1"/>
  <c r="M175" i="56"/>
  <c r="H177" i="56"/>
  <c r="M177" i="56"/>
  <c r="M179" i="56"/>
  <c r="H179" i="56"/>
  <c r="M178" i="56"/>
  <c r="H178" i="56"/>
  <c r="M180" i="56"/>
  <c r="H180" i="56"/>
  <c r="M176" i="56"/>
  <c r="H176" i="56"/>
  <c r="N175" i="56"/>
  <c r="N181" i="56" s="1"/>
  <c r="F181" i="56"/>
  <c r="N174" i="56" s="1"/>
  <c r="N182" i="56" s="1"/>
  <c r="M169" i="56"/>
  <c r="H169" i="56"/>
  <c r="M167" i="56"/>
  <c r="H167" i="56"/>
  <c r="F170" i="56"/>
  <c r="N163" i="56" s="1"/>
  <c r="N164" i="56"/>
  <c r="N170" i="56" s="1"/>
  <c r="M165" i="56"/>
  <c r="H165" i="56"/>
  <c r="M166" i="56"/>
  <c r="H166" i="56"/>
  <c r="H168" i="56"/>
  <c r="M168" i="56"/>
  <c r="E170" i="56"/>
  <c r="M163" i="56" s="1"/>
  <c r="H164" i="56"/>
  <c r="M164" i="56"/>
  <c r="O164" i="56"/>
  <c r="O170" i="56" s="1"/>
  <c r="G170" i="56"/>
  <c r="O163" i="56" s="1"/>
  <c r="O171" i="56" s="1"/>
  <c r="G159" i="56"/>
  <c r="O152" i="56" s="1"/>
  <c r="O153" i="56"/>
  <c r="O159" i="56" s="1"/>
  <c r="F159" i="56"/>
  <c r="N152" i="56" s="1"/>
  <c r="N153" i="56"/>
  <c r="N159" i="56" s="1"/>
  <c r="M155" i="56"/>
  <c r="H155" i="56"/>
  <c r="M157" i="56"/>
  <c r="H157" i="56"/>
  <c r="M153" i="56"/>
  <c r="M159" i="56" s="1"/>
  <c r="J150" i="56" s="1"/>
  <c r="H20" i="56" s="1"/>
  <c r="E159" i="56"/>
  <c r="M152" i="56" s="1"/>
  <c r="H153" i="56"/>
  <c r="M158" i="56"/>
  <c r="H158" i="56"/>
  <c r="M156" i="56"/>
  <c r="H156" i="56"/>
  <c r="M154" i="56"/>
  <c r="H154" i="56"/>
  <c r="N142" i="56"/>
  <c r="N148" i="56" s="1"/>
  <c r="F148" i="56"/>
  <c r="N141" i="56" s="1"/>
  <c r="N149" i="56" s="1"/>
  <c r="E148" i="56"/>
  <c r="M141" i="56" s="1"/>
  <c r="H142" i="56"/>
  <c r="M142" i="56"/>
  <c r="M143" i="56"/>
  <c r="H143" i="56"/>
  <c r="O142" i="56"/>
  <c r="O148" i="56" s="1"/>
  <c r="G148" i="56"/>
  <c r="O141" i="56" s="1"/>
  <c r="O149" i="56" s="1"/>
  <c r="H145" i="56"/>
  <c r="M145" i="56"/>
  <c r="M147" i="56"/>
  <c r="H147" i="56"/>
  <c r="H144" i="56"/>
  <c r="M144" i="56"/>
  <c r="H146" i="56"/>
  <c r="M146" i="56"/>
  <c r="M136" i="56"/>
  <c r="H136" i="56"/>
  <c r="M132" i="56"/>
  <c r="H132" i="56"/>
  <c r="E137" i="56"/>
  <c r="M130" i="56" s="1"/>
  <c r="M131" i="56"/>
  <c r="H131" i="56"/>
  <c r="M133" i="56"/>
  <c r="H133" i="56"/>
  <c r="M135" i="56"/>
  <c r="H135" i="56"/>
  <c r="M134" i="56"/>
  <c r="H134" i="56"/>
  <c r="F137" i="56"/>
  <c r="N130" i="56" s="1"/>
  <c r="N131" i="56"/>
  <c r="N137" i="56" s="1"/>
  <c r="F126" i="56"/>
  <c r="N119" i="56" s="1"/>
  <c r="N120" i="56"/>
  <c r="N126" i="56" s="1"/>
  <c r="H123" i="56"/>
  <c r="M123" i="56"/>
  <c r="M125" i="56"/>
  <c r="H125" i="56"/>
  <c r="M121" i="56"/>
  <c r="H121" i="56"/>
  <c r="M122" i="56"/>
  <c r="H122" i="56"/>
  <c r="M124" i="56"/>
  <c r="H124" i="56"/>
  <c r="H120" i="56"/>
  <c r="M120" i="56"/>
  <c r="E126" i="56"/>
  <c r="M119" i="56" s="1"/>
  <c r="N109" i="56"/>
  <c r="N115" i="56" s="1"/>
  <c r="F115" i="56"/>
  <c r="N108" i="56" s="1"/>
  <c r="N116" i="56" s="1"/>
  <c r="M109" i="56"/>
  <c r="E115" i="56"/>
  <c r="M108" i="56" s="1"/>
  <c r="H109" i="56"/>
  <c r="O109" i="56"/>
  <c r="O115" i="56" s="1"/>
  <c r="G115" i="56"/>
  <c r="O108" i="56" s="1"/>
  <c r="M112" i="56"/>
  <c r="H112" i="56"/>
  <c r="M114" i="56"/>
  <c r="H114" i="56"/>
  <c r="M110" i="56"/>
  <c r="H110" i="56"/>
  <c r="M111" i="56"/>
  <c r="H111" i="56"/>
  <c r="M113" i="56"/>
  <c r="H113" i="56"/>
  <c r="M98" i="56"/>
  <c r="M104" i="56" s="1"/>
  <c r="E104" i="56"/>
  <c r="M97" i="56" s="1"/>
  <c r="M105" i="56" s="1"/>
  <c r="O102" i="56"/>
  <c r="G641" i="56"/>
  <c r="G277" i="55" s="1"/>
  <c r="M89" i="56"/>
  <c r="H89" i="56"/>
  <c r="E639" i="56"/>
  <c r="E275" i="55" s="1"/>
  <c r="F637" i="56"/>
  <c r="N98" i="56"/>
  <c r="F104" i="56"/>
  <c r="N97" i="56" s="1"/>
  <c r="H98" i="56"/>
  <c r="N99" i="56"/>
  <c r="H99" i="56"/>
  <c r="F638" i="56"/>
  <c r="F274" i="55" s="1"/>
  <c r="N102" i="56"/>
  <c r="H102" i="56"/>
  <c r="F641" i="56"/>
  <c r="F277" i="55" s="1"/>
  <c r="O99" i="56"/>
  <c r="G638" i="56"/>
  <c r="G274" i="55" s="1"/>
  <c r="F93" i="56"/>
  <c r="N86" i="56" s="1"/>
  <c r="N87" i="56"/>
  <c r="N93" i="56" s="1"/>
  <c r="M91" i="56"/>
  <c r="H91" i="56"/>
  <c r="E641" i="56"/>
  <c r="E277" i="55" s="1"/>
  <c r="E637" i="56"/>
  <c r="H87" i="56"/>
  <c r="E93" i="56"/>
  <c r="M86" i="56" s="1"/>
  <c r="M87" i="56"/>
  <c r="N101" i="56"/>
  <c r="H101" i="56"/>
  <c r="F640" i="56"/>
  <c r="F276" i="55" s="1"/>
  <c r="G637" i="56"/>
  <c r="O98" i="56"/>
  <c r="G104" i="56"/>
  <c r="O97" i="56" s="1"/>
  <c r="O101" i="56"/>
  <c r="G640" i="56"/>
  <c r="G276" i="55" s="1"/>
  <c r="O87" i="56"/>
  <c r="O93" i="56" s="1"/>
  <c r="G93" i="56"/>
  <c r="O86" i="56" s="1"/>
  <c r="E638" i="56"/>
  <c r="E274" i="55" s="1"/>
  <c r="M88" i="56"/>
  <c r="H88" i="56"/>
  <c r="N100" i="56"/>
  <c r="H100" i="56"/>
  <c r="F639" i="56"/>
  <c r="F275" i="55" s="1"/>
  <c r="E642" i="56"/>
  <c r="E278" i="55" s="1"/>
  <c r="M92" i="56"/>
  <c r="H92" i="56"/>
  <c r="N103" i="56"/>
  <c r="H103" i="56"/>
  <c r="F642" i="56"/>
  <c r="F278" i="55" s="1"/>
  <c r="O100" i="56"/>
  <c r="G639" i="56"/>
  <c r="G275" i="55" s="1"/>
  <c r="O103" i="56"/>
  <c r="G642" i="56"/>
  <c r="G278" i="55" s="1"/>
  <c r="M90" i="56"/>
  <c r="H90" i="56"/>
  <c r="E640" i="56"/>
  <c r="E276" i="55" s="1"/>
  <c r="A565" i="56"/>
  <c r="B565" i="56" s="1"/>
  <c r="A543" i="56"/>
  <c r="B543" i="56" s="1"/>
  <c r="A488" i="56"/>
  <c r="B488" i="56" s="1"/>
  <c r="A433" i="56"/>
  <c r="B433" i="56" s="1"/>
  <c r="A609" i="56"/>
  <c r="B609" i="56" s="1"/>
  <c r="A587" i="56"/>
  <c r="B587" i="56" s="1"/>
  <c r="A510" i="56"/>
  <c r="B510" i="56" s="1"/>
  <c r="A466" i="56"/>
  <c r="B466" i="56" s="1"/>
  <c r="A444" i="56"/>
  <c r="B444" i="56" s="1"/>
  <c r="A411" i="56"/>
  <c r="B411" i="56" s="1"/>
  <c r="A532" i="56"/>
  <c r="B532" i="56" s="1"/>
  <c r="A499" i="56"/>
  <c r="B499" i="56" s="1"/>
  <c r="A477" i="56"/>
  <c r="B477" i="56" s="1"/>
  <c r="A455" i="56"/>
  <c r="B455" i="56" s="1"/>
  <c r="A631" i="56"/>
  <c r="B631" i="56" s="1"/>
  <c r="A620" i="56"/>
  <c r="B620" i="56" s="1"/>
  <c r="A598" i="56"/>
  <c r="B598" i="56" s="1"/>
  <c r="A576" i="56"/>
  <c r="B576" i="56" s="1"/>
  <c r="A554" i="56"/>
  <c r="B554" i="56" s="1"/>
  <c r="A521" i="56"/>
  <c r="B521" i="56" s="1"/>
  <c r="A422" i="56"/>
  <c r="B422" i="56" s="1"/>
  <c r="N138" i="56" l="1"/>
  <c r="O259" i="56"/>
  <c r="N226" i="56"/>
  <c r="N94" i="56"/>
  <c r="N127" i="56"/>
  <c r="N248" i="56"/>
  <c r="O116" i="56"/>
  <c r="M160" i="56"/>
  <c r="M280" i="56"/>
  <c r="J271" i="56" s="1"/>
  <c r="H31" i="56" s="1"/>
  <c r="M269" i="56"/>
  <c r="O270" i="56"/>
  <c r="H269" i="56"/>
  <c r="N259" i="56"/>
  <c r="H258" i="56"/>
  <c r="M258" i="56"/>
  <c r="J249" i="56" s="1"/>
  <c r="H29" i="56" s="1"/>
  <c r="F237" i="55"/>
  <c r="N28" i="56"/>
  <c r="L28" i="56"/>
  <c r="M28" i="56" s="1"/>
  <c r="H247" i="56"/>
  <c r="M248" i="56"/>
  <c r="H236" i="56"/>
  <c r="M236" i="56"/>
  <c r="J227" i="56" s="1"/>
  <c r="H27" i="56" s="1"/>
  <c r="H225" i="56"/>
  <c r="M225" i="56"/>
  <c r="J216" i="56" s="1"/>
  <c r="H26" i="56" s="1"/>
  <c r="O226" i="56"/>
  <c r="M214" i="56"/>
  <c r="J205" i="56" s="1"/>
  <c r="H25" i="56" s="1"/>
  <c r="H214" i="56"/>
  <c r="N215" i="56"/>
  <c r="M203" i="56"/>
  <c r="J194" i="56" s="1"/>
  <c r="H24" i="56" s="1"/>
  <c r="H203" i="56"/>
  <c r="H192" i="56"/>
  <c r="M192" i="56"/>
  <c r="J183" i="56" s="1"/>
  <c r="H23" i="56" s="1"/>
  <c r="M181" i="56"/>
  <c r="H181" i="56"/>
  <c r="N171" i="56"/>
  <c r="M170" i="56"/>
  <c r="J161" i="56" s="1"/>
  <c r="H21" i="56" s="1"/>
  <c r="H170" i="56"/>
  <c r="H159" i="56"/>
  <c r="N20" i="56"/>
  <c r="L20" i="56"/>
  <c r="M20" i="56"/>
  <c r="F229" i="55"/>
  <c r="N160" i="56"/>
  <c r="O160" i="56"/>
  <c r="M148" i="56"/>
  <c r="J139" i="56" s="1"/>
  <c r="H19" i="56" s="1"/>
  <c r="H148" i="56"/>
  <c r="M149" i="56"/>
  <c r="H137" i="56"/>
  <c r="M137" i="56"/>
  <c r="J128" i="56" s="1"/>
  <c r="H18" i="56" s="1"/>
  <c r="M126" i="56"/>
  <c r="J117" i="56" s="1"/>
  <c r="H17" i="56" s="1"/>
  <c r="H126" i="56"/>
  <c r="H115" i="56"/>
  <c r="M115" i="56"/>
  <c r="J106" i="56" s="1"/>
  <c r="H16" i="56" s="1"/>
  <c r="H639" i="56"/>
  <c r="H641" i="56"/>
  <c r="O94" i="56"/>
  <c r="H640" i="56"/>
  <c r="H93" i="56"/>
  <c r="H642" i="56"/>
  <c r="O104" i="56"/>
  <c r="O105" i="56" s="1"/>
  <c r="E273" i="55"/>
  <c r="E643" i="56"/>
  <c r="H638" i="56"/>
  <c r="N104" i="56"/>
  <c r="G273" i="55"/>
  <c r="G643" i="56"/>
  <c r="M93" i="56"/>
  <c r="F273" i="55"/>
  <c r="F643" i="56"/>
  <c r="H637" i="56"/>
  <c r="H104" i="56"/>
  <c r="E130" i="55"/>
  <c r="M226" i="56" l="1"/>
  <c r="M204" i="56"/>
  <c r="M138" i="56"/>
  <c r="M31" i="56"/>
  <c r="F240" i="55"/>
  <c r="L31" i="56"/>
  <c r="N31" i="56"/>
  <c r="M281" i="56"/>
  <c r="M270" i="56"/>
  <c r="J260" i="56"/>
  <c r="H30" i="56" s="1"/>
  <c r="M29" i="56"/>
  <c r="F238" i="55"/>
  <c r="L29" i="56"/>
  <c r="N29" i="56"/>
  <c r="M259" i="56"/>
  <c r="F236" i="55"/>
  <c r="M27" i="56"/>
  <c r="L27" i="56"/>
  <c r="N27" i="56"/>
  <c r="M237" i="56"/>
  <c r="F235" i="55"/>
  <c r="L26" i="56"/>
  <c r="M26" i="56"/>
  <c r="N26" i="56"/>
  <c r="F234" i="55"/>
  <c r="L25" i="56"/>
  <c r="M25" i="56"/>
  <c r="N25" i="56"/>
  <c r="M215" i="56"/>
  <c r="N24" i="56"/>
  <c r="F233" i="55"/>
  <c r="L24" i="56"/>
  <c r="M24" i="56"/>
  <c r="F232" i="55"/>
  <c r="N23" i="56"/>
  <c r="L23" i="56"/>
  <c r="M23" i="56"/>
  <c r="M193" i="56"/>
  <c r="M182" i="56"/>
  <c r="J172" i="56"/>
  <c r="H22" i="56" s="1"/>
  <c r="M171" i="56"/>
  <c r="F230" i="55"/>
  <c r="M21" i="56"/>
  <c r="L21" i="56"/>
  <c r="N21" i="56"/>
  <c r="F228" i="55"/>
  <c r="L19" i="56"/>
  <c r="N19" i="56"/>
  <c r="M19" i="56"/>
  <c r="F227" i="55"/>
  <c r="N18" i="56"/>
  <c r="L18" i="56"/>
  <c r="M18" i="56"/>
  <c r="N17" i="56"/>
  <c r="L17" i="56"/>
  <c r="F226" i="55"/>
  <c r="M17" i="56"/>
  <c r="M127" i="56"/>
  <c r="F225" i="55"/>
  <c r="N16" i="56"/>
  <c r="L16" i="56"/>
  <c r="M16" i="56" s="1"/>
  <c r="M116" i="56"/>
  <c r="J95" i="56"/>
  <c r="H15" i="56" s="1"/>
  <c r="F224" i="55" s="1"/>
  <c r="H643" i="56"/>
  <c r="N105" i="56"/>
  <c r="M94" i="56"/>
  <c r="J84" i="56"/>
  <c r="H14" i="56" s="1"/>
  <c r="L15" i="56" l="1"/>
  <c r="F239" i="55"/>
  <c r="L30" i="56"/>
  <c r="M30" i="56"/>
  <c r="N30" i="56"/>
  <c r="F231" i="55"/>
  <c r="N22" i="56"/>
  <c r="M22" i="56"/>
  <c r="L22" i="56"/>
  <c r="M15" i="56"/>
  <c r="N15" i="56"/>
  <c r="F223" i="55"/>
  <c r="N14" i="56"/>
  <c r="L14" i="56"/>
  <c r="M14" i="56"/>
  <c r="M64" i="56" l="1"/>
  <c r="L64" i="56"/>
  <c r="H64" i="56" s="1"/>
  <c r="F221" i="55" s="1"/>
  <c r="N64" i="56"/>
  <c r="H65" i="56" s="1"/>
  <c r="F222" i="55" s="1"/>
</calcChain>
</file>

<file path=xl/sharedStrings.xml><?xml version="1.0" encoding="utf-8"?>
<sst xmlns="http://schemas.openxmlformats.org/spreadsheetml/2006/main" count="4664" uniqueCount="2051">
  <si>
    <t>Not Started</t>
  </si>
  <si>
    <t>Overall Status</t>
  </si>
  <si>
    <t>In Progress</t>
  </si>
  <si>
    <t>Complete</t>
  </si>
  <si>
    <t>Task</t>
  </si>
  <si>
    <t>Status</t>
  </si>
  <si>
    <t>Staff</t>
  </si>
  <si>
    <t>Staff Notes?</t>
  </si>
  <si>
    <t>1 - Update Basic RFP Info</t>
  </si>
  <si>
    <t>Yes</t>
  </si>
  <si>
    <t>2 - Confirm Codes and Conditional Formatting</t>
  </si>
  <si>
    <t>No</t>
  </si>
  <si>
    <t>3 - Enter RFP Modules &amp; Copy Objective/Specs</t>
  </si>
  <si>
    <t>4 - QA Module Specs</t>
  </si>
  <si>
    <t>5 - Protect Workbook and Save as XLSX</t>
  </si>
  <si>
    <t>6 - Update Proposal Information</t>
  </si>
  <si>
    <t>7 - Review/Resolve Response Errors</t>
  </si>
  <si>
    <t>8 - Print Reports to PDF</t>
  </si>
  <si>
    <t>9 - Copy RFP Data to Central Analysis (Vendor 1)</t>
  </si>
  <si>
    <t>10 - Copy Vendor Data to Central Analysis</t>
  </si>
  <si>
    <t>Update Basic RFP Info Vendor Form Set-up:</t>
  </si>
  <si>
    <t>Basic RFP Info</t>
  </si>
  <si>
    <t>Definitions?</t>
  </si>
  <si>
    <t>Staff Notes</t>
  </si>
  <si>
    <t>State (MI)</t>
  </si>
  <si>
    <t>PM Staff</t>
  </si>
  <si>
    <t>City/Cnty</t>
  </si>
  <si>
    <t>Vendor Modules?</t>
  </si>
  <si>
    <t>Due Date</t>
  </si>
  <si>
    <t>Selection Committee</t>
  </si>
  <si>
    <t>Replace this text with the primary product name(s) which satisfy requirements.</t>
  </si>
  <si>
    <t>Confirm Priority, Availability, Defintions and Conditional Formatting:</t>
  </si>
  <si>
    <t>Spec Priority</t>
  </si>
  <si>
    <t>Code</t>
  </si>
  <si>
    <t>Points</t>
  </si>
  <si>
    <t>Conditional Format</t>
  </si>
  <si>
    <t>High</t>
  </si>
  <si>
    <t>H</t>
  </si>
  <si>
    <t>Make sure to confirm definitions are consistent with the RFP!</t>
  </si>
  <si>
    <t>Medium</t>
  </si>
  <si>
    <t>M</t>
  </si>
  <si>
    <t>Low</t>
  </si>
  <si>
    <t>L</t>
  </si>
  <si>
    <t>-</t>
  </si>
  <si>
    <t>Vendor Compliance</t>
  </si>
  <si>
    <t>Percent</t>
  </si>
  <si>
    <t>Definition</t>
  </si>
  <si>
    <t>Y</t>
  </si>
  <si>
    <t>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t>
  </si>
  <si>
    <t>Reporting</t>
  </si>
  <si>
    <t>R</t>
  </si>
  <si>
    <t>Functionality is provided through reports generated using proposed Reporting Tools.</t>
  </si>
  <si>
    <t>Third Party</t>
  </si>
  <si>
    <t>T</t>
  </si>
  <si>
    <t>Functionality is provided by proposed third party functionality (i.e., third party is defined as a separate software vendor from the primary software vendor).  The pricing of all third party products that provide this functionality MUST be included in the cost proposal.</t>
  </si>
  <si>
    <t>Modification</t>
  </si>
  <si>
    <t>Functionality is provided through customization to the application, including creation of a new workflow or development of a custom interface, that may have an impact on future upgradability.</t>
  </si>
  <si>
    <t>Future</t>
  </si>
  <si>
    <t>F</t>
  </si>
  <si>
    <t>Functionality is provided through a future general availability (GA) release that is scheduled to occur within 1 year of the proposal response.</t>
  </si>
  <si>
    <t>Not Available</t>
  </si>
  <si>
    <t>N</t>
  </si>
  <si>
    <t>Functionality is not provided.</t>
  </si>
  <si>
    <t>Enter RFP Modules, RFP Section, and Weight.  Copy Module Objectives and specs.  Format sheets:</t>
  </si>
  <si>
    <t>Module Name</t>
  </si>
  <si>
    <t>RFP</t>
  </si>
  <si>
    <t>Weight</t>
  </si>
  <si>
    <t>Module Status</t>
  </si>
  <si>
    <t>Click to Rename/Hide Tabs AFTER copying modules to left:</t>
  </si>
  <si>
    <t>Invalid Priorities?</t>
  </si>
  <si>
    <t>4.2</t>
  </si>
  <si>
    <t>4.3</t>
  </si>
  <si>
    <t>4.4</t>
  </si>
  <si>
    <t>4.5</t>
  </si>
  <si>
    <t>4.6</t>
  </si>
  <si>
    <t>Module Prep Instructions</t>
  </si>
  <si>
    <t>4.7</t>
  </si>
  <si>
    <t xml:space="preserve">
1. Copy and paste Objective for each module.
2. Copy and paste (with formatting) Specification and Priority columns for each module to appropriate sheet.
3. Click "Format Sheet" button in column AC to apply formatting, data validation, and delete extra rows.
4. Ensure there are no invalid priorities.
5. QA each sheet addressing the following items:
  - Spell Check
  - Topic Areas Headers (grey and bolded)
  - Consistently indented sub-specifications
  - Page Header
  - Print Preview to verify overall appearance</t>
  </si>
  <si>
    <t>4.8</t>
  </si>
  <si>
    <t>4.9</t>
  </si>
  <si>
    <t>4.10</t>
  </si>
  <si>
    <t>4.11</t>
  </si>
  <si>
    <t>4.12</t>
  </si>
  <si>
    <t>4.13</t>
  </si>
  <si>
    <t>4.14</t>
  </si>
  <si>
    <t>4.15</t>
  </si>
  <si>
    <t>4.16</t>
  </si>
  <si>
    <t>4.17</t>
  </si>
  <si>
    <t>4.18</t>
  </si>
  <si>
    <t>4.19</t>
  </si>
  <si>
    <t>Module 19</t>
  </si>
  <si>
    <t>4.20</t>
  </si>
  <si>
    <t>Module 20</t>
  </si>
  <si>
    <t>4.21</t>
  </si>
  <si>
    <t>Module 21</t>
  </si>
  <si>
    <t>4.22</t>
  </si>
  <si>
    <t>Module 22</t>
  </si>
  <si>
    <t>4.23</t>
  </si>
  <si>
    <t>Module 23</t>
  </si>
  <si>
    <t>4.24</t>
  </si>
  <si>
    <t>Module 24</t>
  </si>
  <si>
    <t>4.25</t>
  </si>
  <si>
    <t>Module 25</t>
  </si>
  <si>
    <t>4.26</t>
  </si>
  <si>
    <t>Module 26</t>
  </si>
  <si>
    <t>4.27</t>
  </si>
  <si>
    <t>Module 27</t>
  </si>
  <si>
    <t>4.28</t>
  </si>
  <si>
    <t>Module 28</t>
  </si>
  <si>
    <t>4.29</t>
  </si>
  <si>
    <t>Module 29</t>
  </si>
  <si>
    <t>4.30</t>
  </si>
  <si>
    <t>Module 30</t>
  </si>
  <si>
    <t>4.31</t>
  </si>
  <si>
    <t>Module 31</t>
  </si>
  <si>
    <t>4.32</t>
  </si>
  <si>
    <t>Module 32</t>
  </si>
  <si>
    <t>4.33</t>
  </si>
  <si>
    <t>Module 33</t>
  </si>
  <si>
    <t>4.34</t>
  </si>
  <si>
    <t>Module 34</t>
  </si>
  <si>
    <t>4.35</t>
  </si>
  <si>
    <t>Module 35</t>
  </si>
  <si>
    <t>4.36</t>
  </si>
  <si>
    <t>Module 36</t>
  </si>
  <si>
    <t>4.37</t>
  </si>
  <si>
    <t>Module 37</t>
  </si>
  <si>
    <t>4.38</t>
  </si>
  <si>
    <t>Module 38</t>
  </si>
  <si>
    <t>4.39</t>
  </si>
  <si>
    <t>Module 39</t>
  </si>
  <si>
    <t>4.40</t>
  </si>
  <si>
    <t>Module 40</t>
  </si>
  <si>
    <t>4.41</t>
  </si>
  <si>
    <t>Module 41</t>
  </si>
  <si>
    <t>4.42</t>
  </si>
  <si>
    <t>Module 42</t>
  </si>
  <si>
    <t>4.43</t>
  </si>
  <si>
    <t>Module 43</t>
  </si>
  <si>
    <t>4.44</t>
  </si>
  <si>
    <t>Module 44</t>
  </si>
  <si>
    <t>4.45</t>
  </si>
  <si>
    <t>Module 45</t>
  </si>
  <si>
    <t>4.46</t>
  </si>
  <si>
    <t>Module 46</t>
  </si>
  <si>
    <t>4.47</t>
  </si>
  <si>
    <t>Module 47</t>
  </si>
  <si>
    <t>4.48</t>
  </si>
  <si>
    <t>Module 48</t>
  </si>
  <si>
    <t>4.49</t>
  </si>
  <si>
    <t>Module 49</t>
  </si>
  <si>
    <t>4.50</t>
  </si>
  <si>
    <t>Module 50</t>
  </si>
  <si>
    <t>4.51</t>
  </si>
  <si>
    <t>QA and Prepare for Release:</t>
  </si>
  <si>
    <t>Perform Spell Check</t>
  </si>
  <si>
    <t>Hide unused modules in overall table of Summary Tab</t>
  </si>
  <si>
    <t>Hide unused module details tables in Summary Tab</t>
  </si>
  <si>
    <t>Set page breaks in Summary Tab</t>
  </si>
  <si>
    <t>Print Preview all sheets and perform final QA</t>
  </si>
  <si>
    <t>Enter test responses for each module.  Confirm logic.</t>
  </si>
  <si>
    <t>Final QA and Sign-off</t>
  </si>
  <si>
    <t>Protect Workbook and Save as XLSX:</t>
  </si>
  <si>
    <t>Click to protect workbook and sheets</t>
  </si>
  <si>
    <t>New and improved Macro automatically allows vendor to enter their name in cell A1 of the first module.
Verify that module headers refer to the name of the module spreadsheet and do not say 'module 1' and  so on. This may need to be updated through the page setup function.</t>
  </si>
  <si>
    <t>RFP Released</t>
  </si>
  <si>
    <t>Update Proposal Information:</t>
  </si>
  <si>
    <t>Proposal Information</t>
  </si>
  <si>
    <t>Vendor Long Name</t>
  </si>
  <si>
    <t>Vendor Short Name</t>
  </si>
  <si>
    <t>Date Received</t>
  </si>
  <si>
    <t>Review and Resolve Errors in Vendor Response:</t>
  </si>
  <si>
    <t>Errors in Vendor Response?</t>
  </si>
  <si>
    <t>Print Reports to PDF</t>
  </si>
  <si>
    <t>Print Summary Tab</t>
  </si>
  <si>
    <t>Apply Comments Filter. Select and Print All Module Tabs</t>
  </si>
  <si>
    <t>Run filters by opening filter XLSM worksheet until installed on staff PCs.</t>
  </si>
  <si>
    <t>Apply H/M and N/F Filter. Select and Print All Module Tabs</t>
  </si>
  <si>
    <t>Apply Modifcations Filter. Select and Print All Module Tabs</t>
  </si>
  <si>
    <t>Clear Filters</t>
  </si>
  <si>
    <t>QA Step 6</t>
  </si>
  <si>
    <t>QA Step 7</t>
  </si>
  <si>
    <t>Copy Yellow Cells to Step 1 in Central Analysis Worksheet Dashboard for Vendor 1 Only:</t>
  </si>
  <si>
    <t>Copy to Step 1 of Central Analysis for Vendor 1</t>
  </si>
  <si>
    <t>(copy from here)</t>
  </si>
  <si>
    <t>(to here)</t>
  </si>
  <si>
    <t>Copy Yellow Cells to Step 2 in Central Analysis Worksheet Dashboard for ALL vendors:</t>
  </si>
  <si>
    <t>Copy to Step 2 of Central Analysis for ALL Vendors</t>
  </si>
  <si>
    <t xml:space="preserve"> </t>
  </si>
  <si>
    <t>Error Check Columns</t>
  </si>
  <si>
    <t>Presentation Columns</t>
  </si>
  <si>
    <t>Calculation Columns</t>
  </si>
  <si>
    <t>DO NOT EDIT</t>
  </si>
  <si>
    <t>Software Specification Compliance Summary</t>
  </si>
  <si>
    <t>Section</t>
  </si>
  <si>
    <t>Module</t>
  </si>
  <si>
    <t>Compliance</t>
  </si>
  <si>
    <t>Weighting</t>
  </si>
  <si>
    <t>Primary Product</t>
  </si>
  <si>
    <t>Average</t>
  </si>
  <si>
    <t>Isnum-Ave</t>
  </si>
  <si>
    <t>Isnum-Weight</t>
  </si>
  <si>
    <t xml:space="preserve">Weighted Average for Offered Modules: </t>
  </si>
  <si>
    <t>Total Potential Points Based on Specification Priority</t>
  </si>
  <si>
    <t>Legend</t>
  </si>
  <si>
    <t>Description</t>
  </si>
  <si>
    <t>Percent of Total Potential Points Awarded Based on Vendor Availability Response</t>
  </si>
  <si>
    <t>Response</t>
  </si>
  <si>
    <t xml:space="preserve">Overall Compliance: </t>
  </si>
  <si>
    <t>Availability</t>
  </si>
  <si>
    <t>Priority</t>
  </si>
  <si>
    <t>Total</t>
  </si>
  <si>
    <t>Comments</t>
  </si>
  <si>
    <t>Availability by Type</t>
  </si>
  <si>
    <t>Max</t>
  </si>
  <si>
    <t>Errors in response?</t>
  </si>
  <si>
    <t>(See column AB)</t>
  </si>
  <si>
    <t>Total:</t>
  </si>
  <si>
    <t>%</t>
  </si>
  <si>
    <t>Total Compliance for All Modules</t>
  </si>
  <si>
    <t>Replace this text with vendor name in the first module.</t>
  </si>
  <si>
    <t>Availability Definition</t>
  </si>
  <si>
    <t>Count:</t>
  </si>
  <si>
    <t xml:space="preserve">Objective: </t>
  </si>
  <si>
    <t>(note: if errors exist look through column AB to identify)</t>
  </si>
  <si>
    <t>Number</t>
  </si>
  <si>
    <t>Application Requirements</t>
  </si>
  <si>
    <t>Cost</t>
  </si>
  <si>
    <t>Required Product(s)</t>
  </si>
  <si>
    <t># of Errors:</t>
  </si>
  <si>
    <t>General Technical</t>
  </si>
  <si>
    <t>Reporting &amp; Analytics</t>
  </si>
  <si>
    <t>General Ledger</t>
  </si>
  <si>
    <t>Project &amp; Grant Accounting</t>
  </si>
  <si>
    <t>Accounts Payable</t>
  </si>
  <si>
    <t>Cash Receipts</t>
  </si>
  <si>
    <t>Procurement</t>
  </si>
  <si>
    <t>Inventory</t>
  </si>
  <si>
    <t>Budgeting</t>
  </si>
  <si>
    <t>Fixed Assets</t>
  </si>
  <si>
    <t>Employee Expense Reimbursement</t>
  </si>
  <si>
    <t>Human Resources</t>
  </si>
  <si>
    <t>Position Control</t>
  </si>
  <si>
    <t>Payroll</t>
  </si>
  <si>
    <t>Benefits</t>
  </si>
  <si>
    <t>Employee Self-Service</t>
  </si>
  <si>
    <t>Time &amp; Attendance</t>
  </si>
  <si>
    <t>Accounts Receivable &amp; Invoicing</t>
  </si>
  <si>
    <t>General Requirements</t>
  </si>
  <si>
    <t>All transaction processing, including DB maintenance and transaction entry, can be handled in an online, real-time processing mode.</t>
  </si>
  <si>
    <t>The proposed system is based on a relational database model system</t>
  </si>
  <si>
    <t>System must be "device independent," able to function on desktop, laptop, tablet, and mobile devices.</t>
  </si>
  <si>
    <t>System must be "OS independent," and able to function on latest stable releases of contemporary operating systems such as Windows 10, MacOS, ChromeOS, etc.</t>
  </si>
  <si>
    <t>System must be "browser independent," and able to function on latest stable release of any contemporary web browser such as Chrome, Edge, Firefox, Safari, etc.</t>
  </si>
  <si>
    <t>Web interfaces are 100% HTML 5 compliant for all functions and do not require plug-ins. System should act appropriately with different browser zoom levels or screen dimensions following modern responsive web design guidelines.</t>
  </si>
  <si>
    <t>When configured and supported according to provided vendor specifications, system response time for any user input action on average should be less than two seconds per screen page refresh.</t>
  </si>
  <si>
    <t>System must have integrated workflow engine and provide configurable, best-practice processes out of the box.</t>
  </si>
  <si>
    <t xml:space="preserve">System must offer on-demand data refreshes for test or sandbox environment </t>
  </si>
  <si>
    <t xml:space="preserve">Test environments must be provided that allows for testing of latest upgrade versions prior to deployment in production. </t>
  </si>
  <si>
    <t>Ability to simulate emails and notifications in a test or sandbox environment</t>
  </si>
  <si>
    <t>Vendor upgrades must occur without having to re-establish or modify any configuration settings, customized form fields, or stored data</t>
  </si>
  <si>
    <t>Vendor upgrades must occur during a maintenance window or without negatively impacting user activity or systems jobs.</t>
  </si>
  <si>
    <t>Ability to integrate with office suite software, including Microsoft Office and Google Workspace, for import and export of documentation, spreadsheets, etc.</t>
  </si>
  <si>
    <t>Ability to integrate with e-mail clients, including Microsoft Outlook and Google Gmail, for export of information to email</t>
  </si>
  <si>
    <t>System provides platform to create web based forms that fully integrate with the workflow engine and all ERP modules and fields.</t>
  </si>
  <si>
    <t>System provides toolset for custom configuration of all screens independent of the source code layer, and should allow for creation of new fields as well as the redesign of existing forms.</t>
  </si>
  <si>
    <t>Ability for system administrators to define any sensitive data element for which changes must be audit logged, including ability to show/hide fields based on sensitivity.</t>
  </si>
  <si>
    <t>System maintains audit trail with full detail of current and previous values, operator, change reason code, time/date stamp.</t>
  </si>
  <si>
    <t>The software should be menu-driven or graphical user interface-based with comprehensive utility and “help” screen capabilities.</t>
  </si>
  <si>
    <t>Preferred help system should be context-sensitive and display the help for the function or screen you are currently using.</t>
  </si>
  <si>
    <t xml:space="preserve">User navigation to most functions should be via single click or tab from base menu or search. </t>
  </si>
  <si>
    <t xml:space="preserve">Ability for simultaneous users to access records or functions. </t>
  </si>
  <si>
    <t>System includes the ability to attach documents to individual records (PDF, XLS, DOC, etc.).</t>
  </si>
  <si>
    <t>System must be compliant with Individuals With Disabilities Education Act (IDEA), Family Educational Rights and Privacy Act (FERPA), Health Insurance Portability and Accountability Act (HIPAA), requirements of section 504 of Civil Rights Act, and requirements of section 508 of the Americans with Disabilities Act.</t>
  </si>
  <si>
    <t xml:space="preserve">Detailed online documentation must be available to assist in use of the system. </t>
  </si>
  <si>
    <t>Documentation will be clearly written with accompanying recording/video, user-oriented (provide examples where appropriate) and available online with keyword search capabilities.</t>
  </si>
  <si>
    <t>Ability for system administrators to impersonate other users, with recording of changes made while impersonating a user. Full audit trail so the impersonating administrators changes are audited.</t>
  </si>
  <si>
    <t>Ability to apply a user session recording tool, such as MouseFlow.</t>
  </si>
  <si>
    <t>Security</t>
  </si>
  <si>
    <t xml:space="preserve">All data within the SaaS environment is encrypted both at rest and in-transit. Data at-rest is maintained with AES-256 security. </t>
  </si>
  <si>
    <t>All user sessions are encrypted using TLS 1.3</t>
  </si>
  <si>
    <t>Ability for administrators to define security permissions (read, write, modify) at role, user, or group levels.</t>
  </si>
  <si>
    <t>Ability for system administrator to manage any system functionality (create, read, update, delete) to the field level.</t>
  </si>
  <si>
    <t>Requests to change user roles are authenticated through a workflow and maintained (archived).</t>
  </si>
  <si>
    <t>Authentication</t>
  </si>
  <si>
    <t>System supports integration to existing Okta authentication environment. This must be available in every context where authentication to the system is required. SAML 2.0 or greater should be used.</t>
  </si>
  <si>
    <t>System supports multi-factor authentication</t>
  </si>
  <si>
    <t>System supports Single Sign-on across all modules/screens</t>
  </si>
  <si>
    <t>System has capability to present post-login challenge questions where multi-factor authentication is not in use on account</t>
  </si>
  <si>
    <t>System requires password changes at administrator-defined intervals</t>
  </si>
  <si>
    <t>System supports account lockout after 3-5 unsuccessful sign on attempts</t>
  </si>
  <si>
    <t>System supports termination of sessions after user-defined period of inactivity</t>
  </si>
  <si>
    <t>System allows users to reset passwords at any time</t>
  </si>
  <si>
    <t>System supports email notifications to users when their accounts are locked, when logging in from new device, when passwords are changed</t>
  </si>
  <si>
    <t>Offline login capabilities in case of outage with SAML authentication.</t>
  </si>
  <si>
    <t>Backup &amp; Recovery</t>
  </si>
  <si>
    <t>The system must support DB recovery processes that are capable of DB restorations up to and including the last committed transaction and/or point in time in the event of system failures.</t>
  </si>
  <si>
    <t>All database changes are recorded in a detailed permanent audit trail, including user, time stamp, and modifications.</t>
  </si>
  <si>
    <t>Batch archiving and purging of inactive accounts/history is accommodated.</t>
  </si>
  <si>
    <t>Ability to backup and restore an functional area or building prior to batch processes instead of only the entire system.</t>
  </si>
  <si>
    <t>Ability to function in case of an outage.  If hosted this should be access to the server to function.  If hosted Redundancy.</t>
  </si>
  <si>
    <t>Integration and Import</t>
  </si>
  <si>
    <t xml:space="preserve">System provides a robust API integration framework that allows for creation of database connections, web services, and import/export between ERP and external applications. </t>
  </si>
  <si>
    <t>System provides TLS 1.3 or greater encryption to ensure secure access to locations/applications outside NHA networks. Insecure protocols (TLS 1.0, TLS 1.1) or vulnerable ciphers should not be required to maximize security of the application servers.</t>
  </si>
  <si>
    <t>Interface capability with the following for importing and exporting information for unique data manipulation purposes: ASCII text, CSV, PDF, SQL, XML, ODBC, &amp; Google/MS Office products.</t>
  </si>
  <si>
    <t xml:space="preserve">Ability for system to import and export data from many entities (aka households, students, rosters, and families.) </t>
  </si>
  <si>
    <t>Hosting</t>
  </si>
  <si>
    <t xml:space="preserve">System SaaS infrastructure is geographically dispersed across multiple data centers and fault-tolerant despite loss within a particular region. </t>
  </si>
  <si>
    <t>Ability to meet a specific performance criteria (as per SLA) for the specified user counts regardless of load and without hardware investment</t>
  </si>
  <si>
    <t>Ability to maintain a 99.5% uptime access to all data and systems</t>
  </si>
  <si>
    <t>Data center has established Disaster Recovery and Business Continuity Plan (DR/BCP) which is fully tested on a regular basis.</t>
  </si>
  <si>
    <t>Mobile Device Support</t>
  </si>
  <si>
    <t>System provides native mobile device support (e.g. apps rather than browsers) with the following functionality:</t>
  </si>
  <si>
    <t>Comparable security procedures for log-on and password to the system</t>
  </si>
  <si>
    <t>Utilizes same user name and password</t>
  </si>
  <si>
    <t xml:space="preserve">Secure data encryption </t>
  </si>
  <si>
    <t>Identical role level security</t>
  </si>
  <si>
    <t>Supports and fully interfaces with browsers on mobile devices (iPhone, iPad, Android,  Windows Mobile, etc.) with the following functionality:</t>
  </si>
  <si>
    <t>General</t>
  </si>
  <si>
    <t xml:space="preserve">All system modules should be fully integrated with Reporting solution. </t>
  </si>
  <si>
    <t xml:space="preserve">Ability for users to quickly run a variety of predefined reports, which are tailored to the user's position and/or grouped by category. </t>
  </si>
  <si>
    <t>Ability for general user to create custom reports (i.e. a person without advanced programming skills)</t>
  </si>
  <si>
    <t>System has flexible report formatting capabilities.</t>
  </si>
  <si>
    <t>Ability to start from and modify predefined standard reports.</t>
  </si>
  <si>
    <t xml:space="preserve">Ability to save custom reports to be re-run at later dates. </t>
  </si>
  <si>
    <t xml:space="preserve">Ability to delete/clean up custom reports, with certain security access. </t>
  </si>
  <si>
    <t>Ability to create user defined fields and use in selection criteria.</t>
  </si>
  <si>
    <t>Ability to schedule reports/processes to run on a regular basis.</t>
  </si>
  <si>
    <t xml:space="preserve">Reports can be pulled by any date range, by closed month, or annual periods and be able to be pulled by custom date ranges. They will properly subtotal and total over date ranges and years. </t>
  </si>
  <si>
    <t>System supports customizable dashboards for various user/role types display key performance indicators, metrics, and other analytics.</t>
  </si>
  <si>
    <t>Report Export</t>
  </si>
  <si>
    <t>Interface capability with the following for importing and exporting information for data manipulation purposes:</t>
  </si>
  <si>
    <t>MS Office Suite</t>
  </si>
  <si>
    <t>Excel and CSV</t>
  </si>
  <si>
    <t>Google Suite</t>
  </si>
  <si>
    <t>Reporting analysis packages</t>
  </si>
  <si>
    <t>PDF</t>
  </si>
  <si>
    <t>Ability to support direct access to the database via native or ODBC drivers.</t>
  </si>
  <si>
    <t xml:space="preserve">Ability to print to local windows printer, network printer, and copier/fax connected to the network. </t>
  </si>
  <si>
    <t>Capability for user to specify which printer will print a specific report.</t>
  </si>
  <si>
    <t>Query</t>
  </si>
  <si>
    <t>Ability to select records and create calculations based on the value(s) of specified data fields; including =, &gt;, &gt;=,&lt;,&lt;=, &lt;&gt;, in, not in, is blank, is not blank, range, nlist, list, nlike, like, an. or, etc.</t>
  </si>
  <si>
    <t>Ability to specify desired subtotal breaks and totaling fields.</t>
  </si>
  <si>
    <t>Ability to calculate totals, subtotals and percentages and use various arithmetic and statistical procedures (&gt;,&lt;, average, etc.) for columns and rows.</t>
  </si>
  <si>
    <t>Ability to search, sort and retrieve records from any number of specified data fields, in any number of files.</t>
  </si>
  <si>
    <t>Various arithmetic and statistical procedures are available (&gt;, &lt;, average, etc.).</t>
  </si>
  <si>
    <t>Ability to easily make minor alterations to previously defined reporting specifications.</t>
  </si>
  <si>
    <t>Ability to print selected balances at summary and detail levels within the same or multiple reports.</t>
  </si>
  <si>
    <t>System supports “What if” analysis capability.</t>
  </si>
  <si>
    <t>Ability to access/report on a minimum of fifteen years of employee data.</t>
  </si>
  <si>
    <t>Ability to select any data element based on value of data element.</t>
  </si>
  <si>
    <t>System supports use of "wildcard" characters when selecting data element values.</t>
  </si>
  <si>
    <t>System supports use of Boolean logic in all applicable areas for query and lookup functions.</t>
  </si>
  <si>
    <t>System supports a report and query library and data dictionary for use by developers/approved users.</t>
  </si>
  <si>
    <t>System complies with all GAAP and GASB requirements, Full Accrual, Modified Accrual, and Cash Basis accounting</t>
  </si>
  <si>
    <t>General Ledger system is integrated with all other system modules</t>
  </si>
  <si>
    <t>System should prevent creation of invalid account code combinations.</t>
  </si>
  <si>
    <t xml:space="preserve">System allows for drill-down into an account to see individual transaction detail. </t>
  </si>
  <si>
    <t xml:space="preserve">System supports monthly and yearly closing processes. </t>
  </si>
  <si>
    <t>System maintains detail on encumbrance adjustments.</t>
  </si>
  <si>
    <t>System allows users to work in multiple fiscal years (2-year minimum), in all modules, and should be prevented from closing a period without proper security (system does not require month-end closing).</t>
  </si>
  <si>
    <t>System allows users to select summary or detail posts from all modules and/or the ability to drill down to the detail posting from the summary posting, and pull detail on reports in order to process reconciliations and corrections as needed from all posting modules.</t>
  </si>
  <si>
    <t>System maintains all detail of transactions in all systems after monthly closing to support reconciliation and audit activities.</t>
  </si>
  <si>
    <t>System allows users to group accounts for the purposes of reporting and verifying availability of funds for encumbrances and pre-encumbrances (include ability to override this function).</t>
  </si>
  <si>
    <t>System automatically relieves encumbrances after expenditure is completed, staff position ended, or PO closed.</t>
  </si>
  <si>
    <t>System provides account lookup for all users based on account security current year to see the following balances, and drill down for detail into the following:</t>
  </si>
  <si>
    <t>Current Budget</t>
  </si>
  <si>
    <t>Transaction Total for Actuals</t>
  </si>
  <si>
    <t>Pre-encumbrance</t>
  </si>
  <si>
    <t>Encumbrance</t>
  </si>
  <si>
    <t>Available Balance</t>
  </si>
  <si>
    <t>Positions (FTE and Headcount)</t>
  </si>
  <si>
    <t>System allows users to maintain and compare current budget amount to original budget.</t>
  </si>
  <si>
    <t>System supports multiple accounting periods, including:</t>
  </si>
  <si>
    <t>Monthly</t>
  </si>
  <si>
    <t>Fiscal year by fund</t>
  </si>
  <si>
    <t>Multiple fiscal years for project accounting (i.e., building and site funds, grants, and projects with general operating funds)</t>
  </si>
  <si>
    <t>Calendar year</t>
  </si>
  <si>
    <t>System allows unlimited General Ledger account strings.</t>
  </si>
  <si>
    <t>System allows users to change account numbers to different account numbers in batches, updating all modules in which the account number is used.</t>
  </si>
  <si>
    <t>System allows multiple closes to the month.</t>
  </si>
  <si>
    <t>Account Structure</t>
  </si>
  <si>
    <t xml:space="preserve">System has a fund accounting system, with the capability to support combined and separate funds, with flexibility to permit the New Mexico Public Education Department's Uniform Chart of Accounts structure as well as custom-defined structures (custom-defined in addition to the State standard). </t>
  </si>
  <si>
    <t xml:space="preserve">System should keep a description/definition for each code in each segment that will show in system display and print on reports. Account description should permit 200+ characters. </t>
  </si>
  <si>
    <t>Account number should be able to be divided by a separator for reports and viewing.</t>
  </si>
  <si>
    <t>System should allow choice of description that is displayed for each long account or short account. Either a segment description, combination of the segment descriptions, or one that is input manually are acceptable.</t>
  </si>
  <si>
    <t>System should allow for mapping of groups of codes with given descriptions for use with system display and printed reports: for example, description by first digit of object 1=Salary, 2=Benefits. Alternatively, Function groups for budget reports as required by the State may be needed.</t>
  </si>
  <si>
    <t>System allows users to map each code by segment for upload to State systems in their order and number, even if the district is not using the standard State account code. Could be many to one, could be only the first few digits, different order etc.</t>
  </si>
  <si>
    <t>System provides ability to have a "short code" mapped for quick input of a full account number.</t>
  </si>
  <si>
    <t>Account number segment codes, long combination, and short code, should have a status and be "active" by date, inactive, view only and should track the history of when the record was created. Users should not be able to delete accounts with data. Data should be able to be included in or excluded from reports.</t>
  </si>
  <si>
    <t>All functional modules should have an identifier or code that posts with the transactions so that users can tell which system they originate from - A/P, A/R, PR, etc.</t>
  </si>
  <si>
    <t>System allows accounts to be created during payroll for fringe benefits and taxes.</t>
  </si>
  <si>
    <t>Journal Entries</t>
  </si>
  <si>
    <t>System supports automated creation of journal entries for applicable processes, such as invoice payments, receipts, donations, etc.</t>
  </si>
  <si>
    <t xml:space="preserve">System allows for manual journal entries, including ability to create multiple journal entries at once by batch Excel upload. </t>
  </si>
  <si>
    <t>System supports creation of recurring journal entries</t>
  </si>
  <si>
    <t>System supports automated approval workflows for journal entries.</t>
  </si>
  <si>
    <t>Ability to configure account coding rules, intelligence, and permissions (i.e. preventing a salary code from being used for a purchasing requisition) </t>
  </si>
  <si>
    <t>Automated Reversing Entries should be provided, with ability to post date journal entries.</t>
  </si>
  <si>
    <t>System automatically posts entries from the subsidiary modules with validation of account number and security.</t>
  </si>
  <si>
    <t>System mandates balancing of journal entries, both in total and by fund.</t>
  </si>
  <si>
    <t>Users may use extended reference fields for Excel journal entries.</t>
  </si>
  <si>
    <t>System allows for standard and recurring/copying of various transactions journal entries, recurring cash receipts, recurring payment, copy PO, etc.</t>
  </si>
  <si>
    <t>System allows comments to be associated with journal entries and other transactions.</t>
  </si>
  <si>
    <t>System should include the following information for each journal entry:</t>
  </si>
  <si>
    <t>Journal entry number</t>
  </si>
  <si>
    <t>Account number</t>
  </si>
  <si>
    <t>Entry, posting  and transaction dates</t>
  </si>
  <si>
    <t>Type of journal entry (Standard, Adjusting, Recurring, One-Time, Prior Period)</t>
  </si>
  <si>
    <t>Description (can carry over if desired)</t>
  </si>
  <si>
    <t>Amount</t>
  </si>
  <si>
    <t>Preparer</t>
  </si>
  <si>
    <t>Easily Viewed and Updated</t>
  </si>
  <si>
    <t>Ability to allocate transactions to a specific location </t>
  </si>
  <si>
    <t>Ability to drill-down to transactional images (i.e. invoices, purchase orders, etc.)</t>
  </si>
  <si>
    <t>Ability to maintain history/audit trail of changes to an employee’s cost center </t>
  </si>
  <si>
    <t>Ability to extract full/large volume transactional data for audit </t>
  </si>
  <si>
    <t>Ability to pend/hold journal entries for posting at later date </t>
  </si>
  <si>
    <t>Ability to perform interfund journal entries </t>
  </si>
  <si>
    <t>Ability to effective date transactions within any module </t>
  </si>
  <si>
    <t>System allows users to assign accounts to multiple "responsibilities/hierarchy" for purposes of budget and reports and process flow.</t>
  </si>
  <si>
    <t>User security should be based upon account numbers so that Admin controls who sees and uses which accounts, as well as providing a "view only" option.</t>
  </si>
  <si>
    <t>System provides account lookup available to see the following based on system security:</t>
  </si>
  <si>
    <t>Prior year actual</t>
  </si>
  <si>
    <t>Prior year budget</t>
  </si>
  <si>
    <t xml:space="preserve">Future budget (5 years).  </t>
  </si>
  <si>
    <t>Projected budget amounts</t>
  </si>
  <si>
    <t>System provides ability to graph financial information. Special need for board reports.</t>
  </si>
  <si>
    <t>System allows users to import and export data from the General Ledger to other applications (particularly to spreadsheets).</t>
  </si>
  <si>
    <t>Bank Accounts</t>
  </si>
  <si>
    <t>System automatically records each transaction in the appropriate period based on transaction date.</t>
  </si>
  <si>
    <t>System allows users to upload or send the check register to the system and have it matched with the checks that have cleared the bank.</t>
  </si>
  <si>
    <t>System allows users to define bank accounts and bank account information to support the printing of checks, direct deposit, EFT transactions.</t>
  </si>
  <si>
    <t>System allows users to define the relationship between bank account and general ledger accounts.</t>
  </si>
  <si>
    <t>System contains robust bank reconciliation and import for bank account balances.</t>
  </si>
  <si>
    <t>System allows users to select post date to reverse any voided checks.</t>
  </si>
  <si>
    <t>System allows users to clearly indicate the status (void, reconciled, etc.) of all deposits, checks, withdrawals, adjustments and transfers.</t>
  </si>
  <si>
    <t>Reports</t>
  </si>
  <si>
    <t>System provides straightforward and robust reports for "power users" that allow for include and exclude of parameters like account, reference data, amounts, vendor, etc. for summary and detail.  System allows users to save, modify, and update reports.</t>
  </si>
  <si>
    <t xml:space="preserve">Reports must select, sort, and subtotal by any part of account number, account type, responsibilities, various reference fields, or defined groups of accounts or standard sorts on various fields, date, alpha, amount. </t>
  </si>
  <si>
    <t>System should be able to calculate Balance Sheets, Statement of Revenue and Expenditures, Changes in Fund Balance, and Reporting by Fund and/or a group of funds.</t>
  </si>
  <si>
    <t>System contains standard sets of canned Summary and Detail reports for all users based upon their account access and responsibility. These reports should show the budget, actual, encumbrances, and balance. Ideally, they will also include Prior Year, % spent, and highlight of any overspends. Reports should be available on the system and/or to print or save.</t>
  </si>
  <si>
    <t>Reports can be pulled by any date range, by closed month, or annual periods. They will properly subtotal and total over date ranges and years.</t>
  </si>
  <si>
    <t>System provides standard aging reports for A/R, A/P.</t>
  </si>
  <si>
    <t>System posts Register Audit Listing of monthly activity (i.e., Payment Register, Cash Receipts, Register, etc.).</t>
  </si>
  <si>
    <t>Chart of Accounts Report is able to be segment by codes as well as account string (with descriptions).</t>
  </si>
  <si>
    <t>Ability to generate report of all active and inactive accounts </t>
  </si>
  <si>
    <t>Ability to generate reports of all accounts/cost centers not utilized in last year (or customizable period of time) </t>
  </si>
  <si>
    <t>System meets all State mandated reporting and information requirements (both current and future requirements), along with timeliness to ensure on time reporting to State.</t>
  </si>
  <si>
    <t xml:space="preserve">System provides Grant Reports per State that are flexible and customizable </t>
  </si>
  <si>
    <t xml:space="preserve">Ability to track and maintain grants information, including grant name, grant number, account, cost center, start and end dates, grantor information, grant award information, reimbursement information, recurrence/renewal information, program information, other user-defined fields, etc. </t>
  </si>
  <si>
    <t>Ability to set-up and manage the following types of grants:</t>
  </si>
  <si>
    <t>In-Kind Match and Percentual Match</t>
  </si>
  <si>
    <t>Federal</t>
  </si>
  <si>
    <t>State</t>
  </si>
  <si>
    <t>Local/Private</t>
  </si>
  <si>
    <t>Foundation</t>
  </si>
  <si>
    <t>Local match</t>
  </si>
  <si>
    <t>Annual Fund Grant</t>
  </si>
  <si>
    <t>Multi-Year Fund Grant</t>
  </si>
  <si>
    <t>Ability to upload/attach documentation to a grant record (i.e. application, award, progress reports)</t>
  </si>
  <si>
    <t>Ability to support grants that don’t coincide with District fiscal year </t>
  </si>
  <si>
    <t>Ability to track grants over multiple fiscal years </t>
  </si>
  <si>
    <t>Ability to assign authorized spenders to a grant, by department, location, job code, or individual position/employee</t>
  </si>
  <si>
    <t>Ability to provide approval workflow for staff to submit their intent to apply for a grant (with documentation) to Grants Office</t>
  </si>
  <si>
    <t>Ability to configure multi-level approval workflow for grants applications over a specified dollar amount (i.e. $100K)</t>
  </si>
  <si>
    <t>Ability to create and track grant applications that have been submitted, including ability to attach proposals</t>
  </si>
  <si>
    <t>Ability to track grant application/request status, timing, and next steps</t>
  </si>
  <si>
    <t>Grant Accounting</t>
  </si>
  <si>
    <t xml:space="preserve">Ability to track all activity and spending against a grant, including purchases, contracted/vendor services, grant-funded hires, grant-funded time and pay, etc. </t>
  </si>
  <si>
    <t>Ability to track receiving for a progress-based/reimbursement-based grant</t>
  </si>
  <si>
    <t>Ability to designate grant funds as multi-year or annually appropriated with separate closing dates and procedures</t>
  </si>
  <si>
    <t>Ability to automatically generate a budget appropriation for grants based upon a set of user defined rules (like grant request information)</t>
  </si>
  <si>
    <t>Ability to automatically carry over grants between fiscal years, unless tagged as closed</t>
  </si>
  <si>
    <t>Ability to electronically notify or report on grant completion dates</t>
  </si>
  <si>
    <t>Ability to track and report on non-financial performance measures against a grant or sub-activity within a grant or project.</t>
  </si>
  <si>
    <t>Ability to establish system wide grant rules that may disallow the charging of expenditure to grants that have a closed or inactive status (based on account code or grant)</t>
  </si>
  <si>
    <t>Ability to, for continuing grants, be able to accumulate grant activity costs to a holding area – until the new continuation grant is awarded.</t>
  </si>
  <si>
    <t>Ability to create grants reimbursement invoices via grants module or AR module</t>
  </si>
  <si>
    <t>Ability to create a billing/receivable for grant activity billed to funder based upon a user defined set of accumulated grant expenditures.</t>
  </si>
  <si>
    <t>Program/Project Management</t>
  </si>
  <si>
    <t>Ability to create a program or project associated with a grant</t>
  </si>
  <si>
    <t>Ability to assign program/project managers to a grant, and for program managers to have their own system view of key information (i.e. spending, activity, budget remaining) for their assigned grants program</t>
  </si>
  <si>
    <t>Ability to indicate the "percent complete" for tasks or general functions of a project.</t>
  </si>
  <si>
    <t>Ability to track all employee names and numbers assigned to grants programs/projects</t>
  </si>
  <si>
    <t>Ability to track program/project scopes, schedules and budgets</t>
  </si>
  <si>
    <t>Ability to generate reminders to program managers for grants progress reports that must be sent to grantors </t>
  </si>
  <si>
    <t xml:space="preserve">Ability to track user defined task milestone dates and any costs associated with the milestones </t>
  </si>
  <si>
    <t>Ability to assign costs to a phase (i.e. for transportation in a road design project- design, utility relocation, construction, etc.)</t>
  </si>
  <si>
    <t>Ability to generate federal and state mandated grants reports</t>
  </si>
  <si>
    <t>System provides a grants dashboard to help administrators monitor funds and compliance</t>
  </si>
  <si>
    <t>Accounts Payable integrates with the following modules or external agencies:</t>
  </si>
  <si>
    <t>Purchasing</t>
  </si>
  <si>
    <t>Banks/Financial Institutions (Positive Pay Uploads)</t>
  </si>
  <si>
    <t>eBuilder (Capital Projects Invoices)</t>
  </si>
  <si>
    <t>Ability to upload scanned invoices into the system, and for system to convert scanned text to machine-encoded text via Optical Character Recognition (OCR)</t>
  </si>
  <si>
    <t>Ability to compare OCR scanned text to reference tables within the system (i.e. Purchase Order numbers) to make logical connections and auto-populate invoice entry data</t>
  </si>
  <si>
    <t>Ability to auto-populate invoice data based on a manually entered purchase order number</t>
  </si>
  <si>
    <t>System provides ability to "drill down" to view further transaction detail by date in date order (for example, from vendor file to invoice to line item).</t>
  </si>
  <si>
    <t>System provides ability to automatically liquidate encumbrances for invoiced purchase orders</t>
  </si>
  <si>
    <t>System maintains an accounts payable open-item (unpaid invoice) file which contains detailed records of invoices by vendor, invoice number, and due date.</t>
  </si>
  <si>
    <t>System must provide detailed audit trail reports to support payable items and liabilities reflected in the General Ledger system.</t>
  </si>
  <si>
    <t>System reconciles bank accounts (outstanding check reconciliation).</t>
  </si>
  <si>
    <t>System provides standard account number cross-references to type of product/service appropriate for that account number.</t>
  </si>
  <si>
    <t>System must allow edits for duplicate invoice numbers from the same vendor:</t>
  </si>
  <si>
    <t>Edit for vendor number</t>
  </si>
  <si>
    <t>Edit for purchase order number</t>
  </si>
  <si>
    <t>System should allow invoice information to be automatically imported from the corresponding PO file in the Purchasing module.</t>
  </si>
  <si>
    <t>System must allow users to adjust an invoice to reflect damaged goods received and returned, unapplied discounts, etc., using debit/credit memos.</t>
  </si>
  <si>
    <t>System allows users to generate mailing lists and labels for mailings to vendors.</t>
  </si>
  <si>
    <t>Voiding of checks must automatically return invoices to "due" and PO to "open" status.</t>
  </si>
  <si>
    <t>System allows users to track all required information for 1099 reporting purposes; since 1099s are for calendar years, at least seven (7)  fiscal years of 1099 information must be accessible.</t>
  </si>
  <si>
    <t>System allows vendor look up (i.e., by name, by number, by sounds-like, by wildcard) from within any module where vendor name or number is required.</t>
  </si>
  <si>
    <t>System allows users to enter vendor invoices.</t>
  </si>
  <si>
    <t>System provides control totals for data entry.</t>
  </si>
  <si>
    <t>System provides users with an option for automatic or manual interfund postings.</t>
  </si>
  <si>
    <t>System allows staff, to enter travel expense statements for supervisor approval with automatic processing into the Payables module.</t>
  </si>
  <si>
    <t>Vendor Management</t>
  </si>
  <si>
    <t>System must allow entry of multiple names/addresses for vendors.</t>
  </si>
  <si>
    <t>System tracks the following vendor information:</t>
  </si>
  <si>
    <t>Vendor number</t>
  </si>
  <si>
    <t>Vendor name</t>
  </si>
  <si>
    <t>Primary contact name</t>
  </si>
  <si>
    <t>Telephone number field</t>
  </si>
  <si>
    <t>Fax number field</t>
  </si>
  <si>
    <t>Mobile phone number field</t>
  </si>
  <si>
    <t>E-mail address</t>
  </si>
  <si>
    <t>1099 requirement – field indicator</t>
  </si>
  <si>
    <t>Capture date of original entry</t>
  </si>
  <si>
    <t>Multiple address, street or PO box (2-3 lines minimum)</t>
  </si>
  <si>
    <t>City</t>
  </si>
  <si>
    <t>Zip code (9 alphanumeric)</t>
  </si>
  <si>
    <t>Second address area</t>
  </si>
  <si>
    <t>Vendor terms</t>
  </si>
  <si>
    <t>First payment mailed</t>
  </si>
  <si>
    <t>Second payment mailed</t>
  </si>
  <si>
    <t xml:space="preserve">Most recent payment </t>
  </si>
  <si>
    <t>Print payment</t>
  </si>
  <si>
    <t>Social Security number</t>
  </si>
  <si>
    <t>Federal ID number</t>
  </si>
  <si>
    <t>Pay location</t>
  </si>
  <si>
    <t>Vendor type</t>
  </si>
  <si>
    <t>Additional user definable field</t>
  </si>
  <si>
    <t>System allows both "order from" and "remit to" vendor addresses.</t>
  </si>
  <si>
    <t>Ability to flag/notify for vendors that already exist (or have a potential parent organization) upon vendor creation </t>
  </si>
  <si>
    <t>System allows user to purge "temporary" and inactive vendors at year-end.</t>
  </si>
  <si>
    <t>System allows users to assign vendor codes automatically or manually.</t>
  </si>
  <si>
    <t>System provides the ability to reference vendor directly from the payables system.</t>
  </si>
  <si>
    <t>Ability to track and maintain multiple vendor organizations with different locations under a single parent vendor </t>
  </si>
  <si>
    <t>System must aggregate vendor amounts from all vendor locations to a parent vendor record.</t>
  </si>
  <si>
    <t>Invoice Approval</t>
  </si>
  <si>
    <t>System supports customizable invoice approval workflow, with ability to define various dollar amount thresholds requiring different approvers</t>
  </si>
  <si>
    <t>System allows three-way matching of invoice, receiving, and purchase order, by line item or purchase order, or by total</t>
  </si>
  <si>
    <t xml:space="preserve">System performs automatic validation of invoices for correct account numbers, required fields, etc. </t>
  </si>
  <si>
    <t>System supports AP check run process at definable intervals (weekly, bi-weekly)</t>
  </si>
  <si>
    <t>System has ability to generate check registers, positive pay file, disbursement register, electronic payment file, etc.</t>
  </si>
  <si>
    <t>System notifies user (with an error message) if a check/requisition amount is greater than remaining budget balance or responsibility balance (all budget items for a manager).</t>
  </si>
  <si>
    <t>System notifies user if invoice is over the price of the PO/bid amount.</t>
  </si>
  <si>
    <t>Must allow user to set up level of notification/clearance, based on dollar and percent ranges.  Must allow for set up of dollar value and % variance range to allow for continued processing.</t>
  </si>
  <si>
    <t>Prompts user to override insufficient account balance.  Override approval resides with supervisor and authorization.</t>
  </si>
  <si>
    <t>Invoices must be matched to the purchase orders and partial, adjusted or complete payments are recorded once a check is generated.</t>
  </si>
  <si>
    <t>Payments</t>
  </si>
  <si>
    <t>System provides for both purchase order and non-purchase order payments.</t>
  </si>
  <si>
    <t>System must provide the ability to rerun checks and check registers.</t>
  </si>
  <si>
    <t>Ability to initiate ACH payments to vendors from within the system</t>
  </si>
  <si>
    <t>System should automatically process recurring payments and give users the flexibility to alter standard invoice without reentering information.</t>
  </si>
  <si>
    <t>System provides the ability to hold payments on any specific open item or for all invoices of a particular vendor.</t>
  </si>
  <si>
    <t>System prepares and processes remittance advice (summarized by invoice) and checks, as required, with a description of each invoice.</t>
  </si>
  <si>
    <t>System provides the ability to void a check and have the transaction automatically reversed throughout the financial accounting system. Users must gain management approval prior to allowing or preventing the crossing of fiscal years.</t>
  </si>
  <si>
    <t>System allows users to post manual checks and include them in the General Ledger distribution.</t>
  </si>
  <si>
    <t>System allows users to distribute invoice payments into multiple General Ledger accounts, grants, programs, departments, activities and funds.</t>
  </si>
  <si>
    <t>System prevents processing of invoice payments to salary accounts.</t>
  </si>
  <si>
    <t xml:space="preserve">System processes and accumulates multiple invoices for one vendor for payment with one check. Addition for this in the payroll system for expense reimbursements. </t>
  </si>
  <si>
    <t>System allows multiple checks to be issued for one vendor and the consolidation of vouchers into one check by vendor.</t>
  </si>
  <si>
    <t>System allows for one-time payment (temporary vendor). System retains information on name, date and amount of vendor payment for 1099 processing at year-end.</t>
  </si>
  <si>
    <t>System allows 1099 and non-1099 payments for a single vendor.</t>
  </si>
  <si>
    <t xml:space="preserve">System integrates with check writing/printing solutions for printing of physical checks. </t>
  </si>
  <si>
    <t>System must allow users to override payment terms as specified in the vendor master file.</t>
  </si>
  <si>
    <t>System must allow users to disburse from multiple bank accounts.</t>
  </si>
  <si>
    <t>System allows users to browse details of specific payments.</t>
  </si>
  <si>
    <t>System allows users to enter scheduled payments.</t>
  </si>
  <si>
    <t>System allows users to enter manual, void, and stop-payment checks.</t>
  </si>
  <si>
    <t>System allows multiple check runs per week, daily if desired.</t>
  </si>
  <si>
    <t>System allows users to restart checks and check register and automatically reflects the changes throughout the financial system.</t>
  </si>
  <si>
    <t>Check Stubs must include the following:</t>
  </si>
  <si>
    <t>Purchase Order number</t>
  </si>
  <si>
    <t>Invoice number</t>
  </si>
  <si>
    <t>Date</t>
  </si>
  <si>
    <t>Message to Vendor</t>
  </si>
  <si>
    <t>System can generate the following reports:</t>
  </si>
  <si>
    <t>Open invoice list</t>
  </si>
  <si>
    <t>Cash requirements report</t>
  </si>
  <si>
    <t>Summary check register</t>
  </si>
  <si>
    <t>Detailed check register</t>
  </si>
  <si>
    <t>Manual check register</t>
  </si>
  <si>
    <t>Cash disbursement report</t>
  </si>
  <si>
    <t>Requisition/PO register</t>
  </si>
  <si>
    <t>Detail requisition register</t>
  </si>
  <si>
    <t>Vendor listing in alphabetical order</t>
  </si>
  <si>
    <t>Vendor listing in vendor number sequence</t>
  </si>
  <si>
    <t>Aged accounts payable report</t>
  </si>
  <si>
    <t>Listing of invoices on hold</t>
  </si>
  <si>
    <t>1099 Detail Report</t>
  </si>
  <si>
    <t>Scheduled payments report</t>
  </si>
  <si>
    <t>1099 Information Form, with user-defined information from detail</t>
  </si>
  <si>
    <t>Transaction edit listing</t>
  </si>
  <si>
    <t>Invoice/PO variance report</t>
  </si>
  <si>
    <t>Vendor history report</t>
  </si>
  <si>
    <t>Year-End AP Report (listing all scheduled payments by fund)</t>
  </si>
  <si>
    <t>System provides intuitive invoice designer/creation wizard that allows for creation of invoices with account and invoice number, amount due, date due, customer's name and address, line items, description, etc.</t>
  </si>
  <si>
    <t>System allows for invoice approval by customizable workflow, including ability to route to multiple approvers based on category or other criteria</t>
  </si>
  <si>
    <t>Ability to issue invoices and credit memos directly from the system by EDI or automated email to a saved address</t>
  </si>
  <si>
    <t>System provides ability to view and inquire on invoicing/billing history, including drill-down capabilities</t>
  </si>
  <si>
    <t>System supports recording of revenues received (by various methods), matching against an invoice, and integration/posting to general ledger</t>
  </si>
  <si>
    <t>System is able to receive payments of multiple types (including checks, currency, ACH, wire, credit card)</t>
  </si>
  <si>
    <t>Ability to accept credit card payments in a PCI compliant method </t>
  </si>
  <si>
    <t>Ability to add credit card processing fee to credit card transactions </t>
  </si>
  <si>
    <t>System maintains records of customer information, including names, addresses, contact info, payment information, payment history, etc.</t>
  </si>
  <si>
    <t>System provides the ability to produce reconciliation statements showing beginning balance, charges, credits and payments, and a new balance</t>
  </si>
  <si>
    <t>System allows users to display and print a credit line on a receivable, not to be netted with another account line.</t>
  </si>
  <si>
    <t>System allows users to allocate a line item on a receivable to multiple funds.</t>
  </si>
  <si>
    <t>Revenue posted from receivables invoices remains in the fiscal year in which it was posted.</t>
  </si>
  <si>
    <t>System has the option to auto fill payment due date based on payment terms.</t>
  </si>
  <si>
    <t>As invoices are paid and fees are collected, the system will update each of the other application modules by indicating if paid-in-full or if partial payment remains.</t>
  </si>
  <si>
    <t xml:space="preserve">Interface with a system allows departments to accept credit card payments at point of sale stations, online or through mailed invoices. </t>
  </si>
  <si>
    <t>Customer Records</t>
  </si>
  <si>
    <t>System maintains the following online customer information:</t>
  </si>
  <si>
    <t>Customer Number (alphanumeric user-defined)</t>
  </si>
  <si>
    <t>Name of Customer (minimum of 60 characters</t>
  </si>
  <si>
    <t>Address (each customer address line must have minimum of 70 characters; up to 2 lines per address)</t>
  </si>
  <si>
    <t>Bank Account Number</t>
  </si>
  <si>
    <t>Nine Digit Zip Code</t>
  </si>
  <si>
    <t>Telephone - Home</t>
  </si>
  <si>
    <t>Telephone - Work</t>
  </si>
  <si>
    <t>Social Security Number or Tax ID Number</t>
  </si>
  <si>
    <t>Comments (100 character minimum)</t>
  </si>
  <si>
    <t>Email address</t>
  </si>
  <si>
    <t>Ability to review a customer's billing / transaction history at a summary or detail level.</t>
  </si>
  <si>
    <t>System allows inquiries by any field.</t>
  </si>
  <si>
    <t>System provides user-defined customer classification codes/transaction types.</t>
  </si>
  <si>
    <t>Ability to inactivate and reactivate a customer.</t>
  </si>
  <si>
    <t>System prevents the deletion of customers with open balances.</t>
  </si>
  <si>
    <t>System is capable of producing Edit Lists of all new or changed customer information so it can be reviewed prior to posting.</t>
  </si>
  <si>
    <t>System supports multiple contact names per customer.</t>
  </si>
  <si>
    <t xml:space="preserve">System supports multiple ship-to addresses for the same customer. </t>
  </si>
  <si>
    <t xml:space="preserve">System supports multiple billing addresses for the same customer. </t>
  </si>
  <si>
    <t>System offers a flag or code designating the frequency each customer should receive Statements/Invoices.</t>
  </si>
  <si>
    <t>System supports a credit limit designator for each customer.</t>
  </si>
  <si>
    <t>System supports a field specifying the sales terms extended to a customer.</t>
  </si>
  <si>
    <t>Invoicing &amp; Invoice Inquiry</t>
  </si>
  <si>
    <t>System maintains full invoicing/billing history, including the above information and the following:</t>
  </si>
  <si>
    <t>Type of Invoice (Invoice code)</t>
  </si>
  <si>
    <t>Status of Invoice</t>
  </si>
  <si>
    <t>Invoice Number</t>
  </si>
  <si>
    <t>Check Number</t>
  </si>
  <si>
    <t>Billing Date</t>
  </si>
  <si>
    <t>Amount Due</t>
  </si>
  <si>
    <t>Date Due, Date of Service</t>
  </si>
  <si>
    <t>Invoice Date, Date Due, Date of Service and Date Paid</t>
  </si>
  <si>
    <t>Balance Due Date</t>
  </si>
  <si>
    <t>Last Payment Date on receivable</t>
  </si>
  <si>
    <t>Last Payment Amount on receivable</t>
  </si>
  <si>
    <t>Installments (quantity in total and remaining)</t>
  </si>
  <si>
    <t>Installment Amounts</t>
  </si>
  <si>
    <t>Late Payment Notices Sent by Date</t>
  </si>
  <si>
    <t>Next Billing Date</t>
  </si>
  <si>
    <t>Last Billing Date</t>
  </si>
  <si>
    <t>MTD Billing Amounts</t>
  </si>
  <si>
    <t>YTD Billing Amounts</t>
  </si>
  <si>
    <t>Paid-to-Date</t>
  </si>
  <si>
    <t>Adjustments/Write-offs</t>
  </si>
  <si>
    <t>Interest and Penalty Charges</t>
  </si>
  <si>
    <t>Total Balance</t>
  </si>
  <si>
    <t>Amount Sent to Collection Agency</t>
  </si>
  <si>
    <t>Date Sent to Collection Agency</t>
  </si>
  <si>
    <t>Collection Agency Status</t>
  </si>
  <si>
    <t>Customer number</t>
  </si>
  <si>
    <t>Mailing information (name, address)</t>
  </si>
  <si>
    <t>Comments (250 characters)</t>
  </si>
  <si>
    <t>Additional 10 user-defined fields, Account number should be included on invoice</t>
  </si>
  <si>
    <t>Ability for end-user to request invoice creation via workflow </t>
  </si>
  <si>
    <t>System provides billing templates within system for inter-departmental bills.</t>
  </si>
  <si>
    <t>System automatically assigns invoice alphanumeric numbers or user can input the number manually.</t>
  </si>
  <si>
    <t>Every invoice number is unique.</t>
  </si>
  <si>
    <t>System allows one-time invoices.</t>
  </si>
  <si>
    <t>System allows user-defined invoice numbering scheme.</t>
  </si>
  <si>
    <t>System allows multiple revenue lines (types) to be credited on a single invoice.</t>
  </si>
  <si>
    <t>System allows users to create and print invoices showing the account and invoice number, amount due, date due, and the customer's name and address and line item description.</t>
  </si>
  <si>
    <t>System allows the user to specify due dates for invoices, based on type of invoice or invoicing frequency, such as 30 days from the printing or mailing date or other user-defined criteria.</t>
  </si>
  <si>
    <t>System allows one statement to be generated for each customer with all open receivables included by business unit.</t>
  </si>
  <si>
    <t>System allows users to reprint invoices.</t>
  </si>
  <si>
    <t>System allows transactions for the current month to be posted before the previous month has been closed.</t>
  </si>
  <si>
    <t xml:space="preserve">System has the ability to email invoices to customers. </t>
  </si>
  <si>
    <t>System can generate consolidated statements for customers with multiple accounts.</t>
  </si>
  <si>
    <t>System allows entry of miscellaneous invoices.</t>
  </si>
  <si>
    <t>System accommodates partial payments on account and payments in excess of the due amount. Users must be able to define overpayment account - cash receipting. Users must be able to define which invoices or misc. revenue accounts to apply partial payment to.</t>
  </si>
  <si>
    <t>System tracks receivables by customer number/invoice #/revenue account.</t>
  </si>
  <si>
    <t>Invoices may reflect multiple pages of detail while others may summarize the charges into one line with an attachment.</t>
  </si>
  <si>
    <t>System has the ability to record unbilled charges.</t>
  </si>
  <si>
    <t>Recurring Billing</t>
  </si>
  <si>
    <t>System allows users to generate recurring billing according to user defined criteria.</t>
  </si>
  <si>
    <t>System allows users to pre-define multiple billing cycles (for example per day, per week, per month, per quarter, twice a year or per year).</t>
  </si>
  <si>
    <t xml:space="preserve">System allows users to schedule billing a maximum of one year in advance. </t>
  </si>
  <si>
    <t xml:space="preserve">System allows users to update billing amount as needed. </t>
  </si>
  <si>
    <t xml:space="preserve">System allows users to end a recurring billing prior to initial set up. </t>
  </si>
  <si>
    <t>Ability to accept pre-payment or overpayment for items that will be invoiced in the future</t>
  </si>
  <si>
    <t xml:space="preserve">System allows users to automatically dispatch email confirmations to customers each time a recurring invoice is generated. </t>
  </si>
  <si>
    <t>Revenue Processing</t>
  </si>
  <si>
    <t>System allows adjustments to account balances for checks returned with insufficient funds.</t>
  </si>
  <si>
    <t>System automatically updates revenues and receivables based upon receipts.</t>
  </si>
  <si>
    <t>System must have the ability to record revenue not related to system invoices (miscellaneous receipt)</t>
  </si>
  <si>
    <t>System can flag payments received for which no match to an invoice has been determined (prepayments, duplicates).</t>
  </si>
  <si>
    <t>Discounts</t>
  </si>
  <si>
    <t>System allows users to track and record discounts offered to each customer.</t>
  </si>
  <si>
    <t>System allows users to receive automatic triggers for applicable discounts.</t>
  </si>
  <si>
    <t xml:space="preserve">Discounts can be automatically calculated by user or entered when invoice is generated. </t>
  </si>
  <si>
    <t>System will automatically adjust balance owed by each customer after consideration of the available discount.</t>
  </si>
  <si>
    <t>System will alert the user when customer misses a discount.</t>
  </si>
  <si>
    <t>Statement Processing</t>
  </si>
  <si>
    <t>System allows users to generate monthly billing statements to all accounts with either current period activity and/or carry forward balances.</t>
  </si>
  <si>
    <t>System provides the ability to produce reconciliation statements showing beginning balance, charges, credits and payments, and a new balance.</t>
  </si>
  <si>
    <t xml:space="preserve">Receivables Aging </t>
  </si>
  <si>
    <t>System can sort and display accounts receivable in a prescribed aging format.</t>
  </si>
  <si>
    <t>System is able to recognize patterns of delinquency based on accounts receivable aging information.</t>
  </si>
  <si>
    <t>System will flag customer balances that remain unpaid for a user defined period.</t>
  </si>
  <si>
    <t>System allows the user to open and view the following information:</t>
  </si>
  <si>
    <t>Customer Master list</t>
  </si>
  <si>
    <t>Payment Receivables Register or other form of paid invoice listing</t>
  </si>
  <si>
    <t>Customer History Report</t>
  </si>
  <si>
    <t>Customer Activity Report</t>
  </si>
  <si>
    <t>System can generate user-defined letters by aging period.</t>
  </si>
  <si>
    <t>System provides the ability to prepare a list of agings according to user defined categories (30, 60 or 90 days).</t>
  </si>
  <si>
    <t>Delinquent Processing &amp; Write-offs</t>
  </si>
  <si>
    <t>System automatically rolls particular receivables to a delinquent stage based on invoice due date and invoice code.</t>
  </si>
  <si>
    <t>System tracks delinquent accounts and prints late payment notices for mailing at 30, 60, 90 and 120 days, or any other user-defined time periods.</t>
  </si>
  <si>
    <t>Ability to generate automatic notifications to customers for past due invoices, delinquency, etc. </t>
  </si>
  <si>
    <t>System allows users to automatically calculate interest or penalty charges and applies them to the delinquent accounts, by type of invoice, and by length of delinquency period.</t>
  </si>
  <si>
    <t>System allows for compilation of delinquent receivables for:</t>
  </si>
  <si>
    <t>Transfer to a collection agency</t>
  </si>
  <si>
    <t>Write-off the balance</t>
  </si>
  <si>
    <t>Adjustment of the balance</t>
  </si>
  <si>
    <t>Cancellation</t>
  </si>
  <si>
    <t>Collections</t>
  </si>
  <si>
    <t>System allows user input of comments regarding account status, collection activities, etc.</t>
  </si>
  <si>
    <t>System can handle Not Sufficient Funds (NSF) checks.</t>
  </si>
  <si>
    <t>User has the ability to search NSF checks based on the following criteria:</t>
  </si>
  <si>
    <t>Vendor Number</t>
  </si>
  <si>
    <t>Check Amount</t>
  </si>
  <si>
    <t>Bank fees</t>
  </si>
  <si>
    <t xml:space="preserve">System has the capability to remind the user to contact customers regarding NSF checks. </t>
  </si>
  <si>
    <t xml:space="preserve">System will alert the user of vendors with NSF checks during the invoicing process and show the user the NSF check amount plus the bank fees for re-invoicing purposes. </t>
  </si>
  <si>
    <t>System has the ability to consider any bank fees assessed as a result of the NSF check and treat the charge as a disbursement.</t>
  </si>
  <si>
    <t xml:space="preserve">System has the ability to generate invoices to re-invoice customers for NSF checks plus bank fees within user defined time frames (for example 15 days, 30 days etc.). </t>
  </si>
  <si>
    <t xml:space="preserve">System automatically removes customer IDs from NSF check list when payment is received in full and entered in to the AR module. </t>
  </si>
  <si>
    <t xml:space="preserve">System will trigger the user to send customer information to collections if payment is not received within the user-defined period. </t>
  </si>
  <si>
    <t>System has the ability to account for multiple types of user-defined write-offs.</t>
  </si>
  <si>
    <t>System has the ability to provide a list of receivables that were written off / adjusted.</t>
  </si>
  <si>
    <t>The system provides an Accounts Receivable aging report that details transaction agings. The aging report should provide information specific to each department and can be run with an “as of” date, by date range, or by customer range.</t>
  </si>
  <si>
    <t>System provide Revenue Report by fund/department/division/section (or other chart components), with subtotals at every level.</t>
  </si>
  <si>
    <t>System provides credit report, showing any customer credits due.</t>
  </si>
  <si>
    <t>System provides mailing list/labels for sending correspondence, such as late payment notices.</t>
  </si>
  <si>
    <t>Invoice Register report includes listing details on each invoice generated, by user or department, with options for specifying an output sequence, invoice type, date range, etc. Recommend sorting by account number.</t>
  </si>
  <si>
    <t>On Demand Cash Receipts and Adjustments Journal  includes General Ledger account totals and billing/cash receipts code totals.</t>
  </si>
  <si>
    <t xml:space="preserve">Module is fully integrated with General Ledger, Invoicing and Accounts Receivable.  </t>
  </si>
  <si>
    <t xml:space="preserve">System must interface to point of sale systems </t>
  </si>
  <si>
    <t>System creates menus showing only the Cash Receipts functions a user is allowed to perform based on their pre-defined permission level.</t>
  </si>
  <si>
    <t>System interfaces directly with bank reconciliation program.</t>
  </si>
  <si>
    <t>System allows users to post receipts to multiple General Ledger accounts and update monthly, year-to-date, and budget-to-actual revenue figures.</t>
  </si>
  <si>
    <t>System allows users to summarize and post daily receipts by validated General Ledger account number.</t>
  </si>
  <si>
    <t xml:space="preserve">System allows completed cash receipts to be submitted to a supervisory type employee for approval prior to recording transactions in general ledger. </t>
  </si>
  <si>
    <t>System allows users to post to multiple G/L accounts and post cash to multiple funds.</t>
  </si>
  <si>
    <t>System allows users to create multiple bank deposit slips for reconciliation.</t>
  </si>
  <si>
    <t>System allows users to balance cash drawers at any point in time.</t>
  </si>
  <si>
    <t>System automatically assign receipt numbers, both year and non-year oriented or have user-assigned receipt numbers.</t>
  </si>
  <si>
    <t>System allows users to template receipts and/or save lists of "favorite" receipts, or to copy prior receipts to reduce data entry.</t>
  </si>
  <si>
    <t>System allows on-line editing and correction of transaction errors prior to posting.</t>
  </si>
  <si>
    <t>System calculates amount of change due back from amount tendered.</t>
  </si>
  <si>
    <t>System allows receipting and entering on system at any authorized workstation.</t>
  </si>
  <si>
    <t>System allows for multi-line descriptions on each receipt.</t>
  </si>
  <si>
    <t>System allows users to enter multiple funds on one cash receipt offsetting that fund’s cash account.</t>
  </si>
  <si>
    <t>System denotes whether transaction occurred by cash, check, EDI, ACH, wire transfer, credit card, etc.</t>
  </si>
  <si>
    <t>During on-line enter of cash receipts, system allows easy look up of customers based on full or partial name entry.</t>
  </si>
  <si>
    <t>System allows cash to be deposited into multiple bank accounts.</t>
  </si>
  <si>
    <t>System allows cash receipts to be credit directly to any account.</t>
  </si>
  <si>
    <t>System can handle debit adjustments.</t>
  </si>
  <si>
    <t>System provides ability to print detailed customer receipts.</t>
  </si>
  <si>
    <t>System allows users to print duplicate receipts.</t>
  </si>
  <si>
    <t>System allows users to track receipts by:</t>
  </si>
  <si>
    <t>Receipt number/document number</t>
  </si>
  <si>
    <t>Terminal user performing receipt</t>
  </si>
  <si>
    <t>Account receipted</t>
  </si>
  <si>
    <t>Type of payment (cash, check, credit card)</t>
  </si>
  <si>
    <t>Dollar amount</t>
  </si>
  <si>
    <t>System provides Audit Trail of all receipts and postings for a user-specified period, including transaction numbers of each receipt and G/L transaction.</t>
  </si>
  <si>
    <t>System has ability to reconcile bank accounts (outstanding check reconciliation).</t>
  </si>
  <si>
    <t>System allows users to perform desk receipt processing to allow for the collection and posting of receipts for payments made by third parties and a receipt to be printed for that third party.</t>
  </si>
  <si>
    <t>System should provide Daily Revenue Report by source, type, payment type, account, department, post and operator.</t>
  </si>
  <si>
    <t>System should provide a Receipts by Type Report, summarized by receipt codes.</t>
  </si>
  <si>
    <t>System allows users to generate monthly cash receipts register by date, transaction and/or fund.</t>
  </si>
  <si>
    <t>System consolidates all receipts at day’s end from all posts and generates a summary report.</t>
  </si>
  <si>
    <t>Ability to interface with all other software modules, including:</t>
  </si>
  <si>
    <t>Inventory/Warehouse</t>
  </si>
  <si>
    <t xml:space="preserve">Fixed Assets </t>
  </si>
  <si>
    <t>A/R - Cash Receipts</t>
  </si>
  <si>
    <t>Bid Module</t>
  </si>
  <si>
    <t>System allows users to process requisitions and purchase orders in multiple fiscal years (i.e. current year and next fiscal year).</t>
  </si>
  <si>
    <t>System allows users to process various document types including requisitions, purchase orders (1 time or multiple payments), blanket purchase orders (multiple payments throughout year), service contracts (multiple payments throughout term), and master pricing agreements to order against.</t>
  </si>
  <si>
    <t>System allows multiple users to process requisitions, purchase orders, service contracts, etc. from remote locations.</t>
  </si>
  <si>
    <t>System allows users to automatically pre-encumber funds required at requisition entry and automatically encumber funds when requisition is converted to a purchase order or service contract.</t>
  </si>
  <si>
    <t>System allows users to generate balanced encumbrance entries to interface with the general ledger automatically.</t>
  </si>
  <si>
    <t>System does not utilize batch processing of requisitions, purchase orders, service contracts, bids or master agreements; transactions must be real-time.</t>
  </si>
  <si>
    <t>System allows users to use commodity/category codes for  requisition/purchase order/service contract entry and in conjunction with vendor files and bid system.</t>
  </si>
  <si>
    <t xml:space="preserve">System allows users to set unique purchase order number ranges for different buildings or departments. </t>
  </si>
  <si>
    <t>System must allow unique numbering sequencing for requisitions, purchase orders and contracts. Numbers should change when fiscal year changes.</t>
  </si>
  <si>
    <t>System must attach unlimited files/documents to records (vendor file, requisitions, purchase orders, service contracts, etc.)</t>
  </si>
  <si>
    <t>System allows users to add user defined fields to documents (vendor file, requisitions, purchase order, service contracts, etc.).</t>
  </si>
  <si>
    <t>User-defined field types should include date, code, numeric and text fields.</t>
  </si>
  <si>
    <t>System allows users to denote user-defined fields as required.</t>
  </si>
  <si>
    <t>User-defined field to include an option to provide comments with instructions that would be helpful to the user.</t>
  </si>
  <si>
    <t>System provides automatic email notifications for requisition, purchase order or service contract approvers.</t>
  </si>
  <si>
    <t>System provides notification via email based on due dates (for example, approval needed by X date).</t>
  </si>
  <si>
    <t>System should provide 2 way matching (purchase document and invoice).</t>
  </si>
  <si>
    <t>System should provide automated 3 way matching (purchase document, receiver and invoice).</t>
  </si>
  <si>
    <t>System must prevent an approved document from being deleted.</t>
  </si>
  <si>
    <t>System must create PDF version of POs, PO change orders and contracts at time of approval and/or print function. PDF is automatically attached to respective record for viewing by users.</t>
  </si>
  <si>
    <t>System allows users to have unique codes for same document types for internal purposes - PO versus Blanket PO (BPO).</t>
  </si>
  <si>
    <t>Vendor Maintenance</t>
  </si>
  <si>
    <t>System allows users to create and maintain a comprehensive centralized vendor master list with the following information:</t>
  </si>
  <si>
    <t>Name (minimum 60 characters)</t>
  </si>
  <si>
    <t>Additional Name/DBA (minimum 60 characters)</t>
  </si>
  <si>
    <t>Street line (3 line minimum)</t>
  </si>
  <si>
    <t>Zip (9 digit)</t>
  </si>
  <si>
    <t>Country</t>
  </si>
  <si>
    <t>Province</t>
  </si>
  <si>
    <t>Province Code (P/C)</t>
  </si>
  <si>
    <t>Contact Name</t>
  </si>
  <si>
    <t>Contact Phone</t>
  </si>
  <si>
    <t>Contact Email</t>
  </si>
  <si>
    <t>Contact Fax</t>
  </si>
  <si>
    <t>Telephone # outside USA (another country)</t>
  </si>
  <si>
    <t xml:space="preserve"> Fax # outside USA (another country)</t>
  </si>
  <si>
    <t>Social Security Number</t>
  </si>
  <si>
    <t>Federal ID Number</t>
  </si>
  <si>
    <t>1099 Requirement - Field Indicator (Box #)</t>
  </si>
  <si>
    <t>Date and amount of last check payment</t>
  </si>
  <si>
    <t>Date and amount of next to last check payment</t>
  </si>
  <si>
    <t>User Definable Fields (minimum of 3)</t>
  </si>
  <si>
    <t>Commodities Offered - user defined, unlimited category codes</t>
  </si>
  <si>
    <t>Minority Vendor Flag</t>
  </si>
  <si>
    <t>Residency Status</t>
  </si>
  <si>
    <t>Vendor Performance input field</t>
  </si>
  <si>
    <t>Vendor Activity Status - active/inactive updatable field</t>
  </si>
  <si>
    <t>Comment Field - needs to be lengthy: at least 500 characters</t>
  </si>
  <si>
    <t>Customer Account #</t>
  </si>
  <si>
    <t>Cash discount input field</t>
  </si>
  <si>
    <t>Trade discount input field</t>
  </si>
  <si>
    <t>Shipping Terms input field</t>
  </si>
  <si>
    <t>Payment Terms input field</t>
  </si>
  <si>
    <t>Minimum Orders input field</t>
  </si>
  <si>
    <t>Hold new orders Flag (Y/N)</t>
  </si>
  <si>
    <t>Hold Payments Flag (Y/N)</t>
  </si>
  <si>
    <t>Displays open orders amount</t>
  </si>
  <si>
    <t>Displays unpaid invoices amount</t>
  </si>
  <si>
    <t>Displays volume this year amount</t>
  </si>
  <si>
    <t>Displays volume last year amount</t>
  </si>
  <si>
    <t>Displays 1099 volume amount</t>
  </si>
  <si>
    <t>Accepts ACH? If yes, fields for bank account number and routing number with ability to mask banking information</t>
  </si>
  <si>
    <t>Purchasing/credit card accepted? If yes, field for fee amount.</t>
  </si>
  <si>
    <t>Date of original vendor add</t>
  </si>
  <si>
    <t>Date of vendor record modification and user id that made change</t>
  </si>
  <si>
    <t>Ability to store multiple remit-to addresses for a single vendor</t>
  </si>
  <si>
    <t>System must allow managers to control view of TIN/social security number by user</t>
  </si>
  <si>
    <t>System must allow users to attach an unlimited files to vendor record</t>
  </si>
  <si>
    <t>System must provide quick link to payment history for vendor</t>
  </si>
  <si>
    <t>System must allow staff (based on security levels) to update contact information only</t>
  </si>
  <si>
    <t>System must allow vendor records to be purged after user defined number of years (compliant with records retention requirements).</t>
  </si>
  <si>
    <t>Requisitions/Purchase Orders</t>
  </si>
  <si>
    <t xml:space="preserve">System should allow users to enter both requisitions and direct PO's. </t>
  </si>
  <si>
    <t>System allows users to classify purchase orders by type (PO, blanket PO, etc.).</t>
  </si>
  <si>
    <t>System allows users to generate encumbered blanket/open purchase orders and service contracts (allows for multiple payments throughout the year).</t>
  </si>
  <si>
    <t>System allows for unlimited line items on a requisition and purchase order.</t>
  </si>
  <si>
    <t>System allows data from a single or multiple requisitions to be combined and included on a single purchase order.</t>
  </si>
  <si>
    <t>System allows users to have different ship to locations by line item on a purchase order.</t>
  </si>
  <si>
    <t>System allows users to assign fixed asset codes.</t>
  </si>
  <si>
    <t>System allows users to copy an existing requisition, purchase order, service contract, bid or master agreement to create a new document of the same type.</t>
  </si>
  <si>
    <t>System allows users to convert bid/master contract detail into requisition and purchase order.</t>
  </si>
  <si>
    <t>System allows users to send purchase orders directly from purchasing module via EDI or by automated email</t>
  </si>
  <si>
    <t>Ability to send purchase orders via fax</t>
  </si>
  <si>
    <t>System allows users to view approval history of a requisition/PO/PO change order/service contract</t>
  </si>
  <si>
    <t>System generates email reminders when POs need approval after a user-defined period of time.</t>
  </si>
  <si>
    <t>System allows users to encumber unlimited account numbers to a PO line item.</t>
  </si>
  <si>
    <t>System allows users to automatically distribute multiple account numbers based on percentage across all PO line items (enter one time in PO, system allocates across all PO lines).</t>
  </si>
  <si>
    <t>System allows users to enter a credit in the amount field on a requisition, purchase order or service contract (i.e. vendor coupon discount)</t>
  </si>
  <si>
    <t>System allows users to distribute freight across all purchase order line items.</t>
  </si>
  <si>
    <t>PO form must be configurable but must include the ability to print account numbers and dollar amounts by PO line item.</t>
  </si>
  <si>
    <t xml:space="preserve">System supports usage of NIGP commodity codes for requisitions and purchase orders </t>
  </si>
  <si>
    <t>Requisition and PO change order information must automatically be subject to system review and validation for: Account codes, budget capacity, purchasing thresholds, vendor information, etc.</t>
  </si>
  <si>
    <t>Account codes</t>
  </si>
  <si>
    <t>Budget capacity</t>
  </si>
  <si>
    <t>Purchasing thresholds</t>
  </si>
  <si>
    <t>Vendor information, etc.</t>
  </si>
  <si>
    <t>Ability to display the following information on a purchase order:</t>
  </si>
  <si>
    <t>Fiscal year</t>
  </si>
  <si>
    <t>Document description</t>
  </si>
  <si>
    <t>Required by date</t>
  </si>
  <si>
    <t>Ship to location(s)</t>
  </si>
  <si>
    <t>Remit-to-address</t>
  </si>
  <si>
    <t>Vendor number (select by searching by name or number) (optional for requisition)</t>
  </si>
  <si>
    <t>Vendor name (optional for requisition)</t>
  </si>
  <si>
    <t>Requester (to whom to ship)</t>
  </si>
  <si>
    <t xml:space="preserve">Issuer (person inputting) </t>
  </si>
  <si>
    <t>Board approval and date</t>
  </si>
  <si>
    <t>User defined fields (minimum of 5)</t>
  </si>
  <si>
    <t>User defined preset message fields ( minimum 2)</t>
  </si>
  <si>
    <t>Free form message field - with option to print on PO</t>
  </si>
  <si>
    <t>Codes for special routing</t>
  </si>
  <si>
    <t>Signature field</t>
  </si>
  <si>
    <t>Line Item entry to include:</t>
  </si>
  <si>
    <t>Commodity code</t>
  </si>
  <si>
    <t>Quantity</t>
  </si>
  <si>
    <t>Unit of measure</t>
  </si>
  <si>
    <t>Amount field (auto calculate if using Quantity and Unit Price fields)</t>
  </si>
  <si>
    <t>Amount field to be entered if not using Quantity field</t>
  </si>
  <si>
    <t>Discount field</t>
  </si>
  <si>
    <t>Contract start date</t>
  </si>
  <si>
    <t>Contract end date</t>
  </si>
  <si>
    <t>Short description</t>
  </si>
  <si>
    <t>Long description - 500 characters</t>
  </si>
  <si>
    <t>Account number(s)</t>
  </si>
  <si>
    <t>System automatically checks requisitions and PO change orders for designated quote/bid threshold.</t>
  </si>
  <si>
    <t>System should provide workflow for approvals of requisitions, purchase orders (if direct entry PO), service contracts and PO/service contract change orders. Including the following criteria:</t>
  </si>
  <si>
    <t>Allow for multiple levels of approval on requisition and purchase order.</t>
  </si>
  <si>
    <t>Allow for requisition to be routed to various management areas for approval prior to conversion to PO.</t>
  </si>
  <si>
    <t>Provide for various approval paths based on direct chain of command, based on dollar amount of order, based on account code and other user defined options (example, technology items, furniture, etc.).</t>
  </si>
  <si>
    <t>Allow a budget administrator or staff member of equal security level to view transactions, encumbrances, and budget detail during requisitions entry.</t>
  </si>
  <si>
    <t>Allows users to send requisition electronically to Budget Administrator/Department Head for electronic approval with warning messages available when budget capacity has exceeded.</t>
  </si>
  <si>
    <t>Allows budget Administrator/Dept. Head to make the following changes to the requisition: change budget code, reject requisition, allow submission of requisition if over budget amount.</t>
  </si>
  <si>
    <t>Ability to have requisitions sent electronically to Budget Department for final review and approval prior to submission to the Purchasing Department.</t>
  </si>
  <si>
    <t>Ability to return requisition to individual who initiated it or other authorized administrator at any time during the process.</t>
  </si>
  <si>
    <t>Allows the highest level of approval (purchasing) to 'reject all levels of approval' at once.</t>
  </si>
  <si>
    <t>Ability for approvers to select from customizable drop-down lists of reasons for rejecting a requisition/PO</t>
  </si>
  <si>
    <t>A requisition or purchase order should not appear in an approver’s approval queue until prerequisite approvals are completed</t>
  </si>
  <si>
    <t>Required approvals should be automatically assigned based on account(s) and dollar amounts or user defined options</t>
  </si>
  <si>
    <t>System must allow managers to re-assign requisition, PO and PO change order approvals.</t>
  </si>
  <si>
    <t xml:space="preserve">Ability for requestors to view the status of their requisition, including the following: </t>
  </si>
  <si>
    <t>Levels of approval completed and remaining, including names of approvers</t>
  </si>
  <si>
    <t>Date requisition approved/returned by all approval levels - user defined unlimited routing process.</t>
  </si>
  <si>
    <t>Date purchase order created, approved, printed, and sent to vendor (electronically/fax).</t>
  </si>
  <si>
    <t>Purchase order number.</t>
  </si>
  <si>
    <t>View of or quick link to entire purchase order online.</t>
  </si>
  <si>
    <t>Date materials received from vendor or delivered from the warehouse (if fulfilled by inventory).</t>
  </si>
  <si>
    <t>Date invoice paid and amount.</t>
  </si>
  <si>
    <t>Ability to Modify and Cancel Purchase Orders and provide a clear audit trail</t>
  </si>
  <si>
    <t>Ability to modify and cancel individual items of a document (Req or PO)</t>
  </si>
  <si>
    <t>Ability to modify and cancel entire requisition or purchase order.</t>
  </si>
  <si>
    <t>Change order includes a comment field to explain reason for change.</t>
  </si>
  <si>
    <t>Ability to conduct system validation for changes, including available budget checks.</t>
  </si>
  <si>
    <t>Ability to route purchase order changes in accordance with established workflow.</t>
  </si>
  <si>
    <t>System automatically liquidates/encumbers affected account numbers upon approval of change order.</t>
  </si>
  <si>
    <t>Generate vendor change notices for purchase order changes/revisions to the original PO.</t>
  </si>
  <si>
    <t>Ability to send purchase order change order to vendor electronically via email.</t>
  </si>
  <si>
    <t>Ability to send purchase order change order to vendor via fax</t>
  </si>
  <si>
    <t xml:space="preserve">System allows users to create budget transfer request at requisition/purchase order entry if the pre-encumbrance/encumbrance amount indicates insufficient funds.  </t>
  </si>
  <si>
    <t>Maintain all purchase order history data based on record retention requirements (bond issue)</t>
  </si>
  <si>
    <t>System allows users to group items by vendor for volume purchasing purposes.</t>
  </si>
  <si>
    <t>System allows users to consolidate district-wide orders and define separate ship-to locations (i.e., buildings).</t>
  </si>
  <si>
    <t>Search requisitions/POs on-line by the following search options :</t>
  </si>
  <si>
    <t>Requisition/PO number/date</t>
  </si>
  <si>
    <t>Type code/user defined sort</t>
  </si>
  <si>
    <t>User ID</t>
  </si>
  <si>
    <t>Ship to location</t>
  </si>
  <si>
    <t>Status (draft, pending, approved, printed, open, closed, etc.)</t>
  </si>
  <si>
    <t>Change orders</t>
  </si>
  <si>
    <t xml:space="preserve">Date  </t>
  </si>
  <si>
    <t>Vendor name/number</t>
  </si>
  <si>
    <t xml:space="preserve">Requisition/PO detail record inquiry to include: </t>
  </si>
  <si>
    <t>Requisition number/date</t>
  </si>
  <si>
    <t>Purchase order number/date/status (open, closed, unprinted, revised, etc.)</t>
  </si>
  <si>
    <t>Requestor name</t>
  </si>
  <si>
    <t>Stock number</t>
  </si>
  <si>
    <t>Original Amount</t>
  </si>
  <si>
    <t>Revised amount</t>
  </si>
  <si>
    <t>Amount paid to date</t>
  </si>
  <si>
    <t>Open amount</t>
  </si>
  <si>
    <t>Closed amount</t>
  </si>
  <si>
    <t>By line item: total, open and paid amounts</t>
  </si>
  <si>
    <t>By line item: items received (if line item p.o.)</t>
  </si>
  <si>
    <t>System allows users to create and store user defined templates for reordering frequently ordered items.</t>
  </si>
  <si>
    <t>System lists account name on PO, as well as account number and responsible administrator.</t>
  </si>
  <si>
    <t>Purchase order import must include all possible fields, including user-defined fields.</t>
  </si>
  <si>
    <t>System allows users to roll POs before year end close.</t>
  </si>
  <si>
    <t>System allows users to roll POs without increasing new year budget dollars.</t>
  </si>
  <si>
    <t>System allows users to lapse Pos, needed for year end.</t>
  </si>
  <si>
    <t>System allows users to disable the requirement for a receiver for a specific line item on a PO, or for the entire PO, must have receiver.</t>
  </si>
  <si>
    <t>System allows users to receive a portion of the amount of a blanket PO and have the PO remain open for additional payments.</t>
  </si>
  <si>
    <t>Contracts</t>
  </si>
  <si>
    <t xml:space="preserve">Contract types should include service contract and master pricing agreements (with means to order against). </t>
  </si>
  <si>
    <t>System allows users to encumber document across multiple fiscal years.</t>
  </si>
  <si>
    <t xml:space="preserve">System allows users to have multiple line items (i.e. fees, expenses, etc.) on service contract. </t>
  </si>
  <si>
    <t>System allows users to charge each line item to different and multiple account numbers.</t>
  </si>
  <si>
    <t>System allows users to make multiple payments over the term of the contract.</t>
  </si>
  <si>
    <t>Contracts and contract modifications to have same workflow, distribution to vendor (fax, email, print), tracking, field information and audit records as purchase orders and purchase change orders.</t>
  </si>
  <si>
    <t>Purchasing Card Transactions</t>
  </si>
  <si>
    <t>System allows users to automatically post E-procurement card info into the finance system via the web (or file upload) at point of settlement.</t>
  </si>
  <si>
    <t>System must be able to import software files for p-card transactions on a monthly basis.</t>
  </si>
  <si>
    <t>System allows users to reference PO to relieve encumbrance for payments made with p-card.</t>
  </si>
  <si>
    <t>1099 reporting must separate p-card payments from PO/invoice payments by vendor for one step, accurate reporting.</t>
  </si>
  <si>
    <t>System allows users to receive by the entire PO or by line item.</t>
  </si>
  <si>
    <t>System allows users to receive by quantity field or amount field (if not using quantity field for blanket/open PO).</t>
  </si>
  <si>
    <t>System allows partial receipts.</t>
  </si>
  <si>
    <t>System defaults to open quantities or amounts when entering a receiver.</t>
  </si>
  <si>
    <t>Configurable system setting prevents a higher quantity or amount to be received than what is open (outstanding).</t>
  </si>
  <si>
    <t>System allows returns to be recorded on receiver by item.</t>
  </si>
  <si>
    <t>Receivables records include comments field (free form with 500 characters minimum) for notes on damage, discrepancies, delivery timing, etc.</t>
  </si>
  <si>
    <t>Bidding</t>
  </si>
  <si>
    <t>System allows users to generate requests for bidding and quoting and to fax /electronically to registered vendors based on commodity/category codes.</t>
  </si>
  <si>
    <t xml:space="preserve">System can receive electronic bids in secure lock box mode that will unlock based on bid open date and time. </t>
  </si>
  <si>
    <t>System allows users to assemble bid items into lots (or groupings) for summary and possible award.</t>
  </si>
  <si>
    <t>System should handle bid documents in the following manner:</t>
  </si>
  <si>
    <t>Bid number to be created by system</t>
  </si>
  <si>
    <t>Bid general description</t>
  </si>
  <si>
    <t>Delivery location</t>
  </si>
  <si>
    <t>Term of contract (dates)</t>
  </si>
  <si>
    <t>Unlimited number of line items to include:</t>
  </si>
  <si>
    <t>Item number</t>
  </si>
  <si>
    <t>Commodity/category code</t>
  </si>
  <si>
    <t>Short Description</t>
  </si>
  <si>
    <t>Long Description to include manufacturer, items number and text description or individual fields for these items:</t>
  </si>
  <si>
    <t>Item Quantity</t>
  </si>
  <si>
    <t>Unit of Measure</t>
  </si>
  <si>
    <t>Ability to attach files (unlimited)</t>
  </si>
  <si>
    <t>Established timeline to include:</t>
  </si>
  <si>
    <t>Pre-bid meeting and option to select 'mandatory' or 'recommended'</t>
  </si>
  <si>
    <t>Deadline for questions</t>
  </si>
  <si>
    <t>Bid due date</t>
  </si>
  <si>
    <t>Award date, if known</t>
  </si>
  <si>
    <t>System should allow users to automatically include standard forms (familial disclosure, non-collusion affidavit, etc.) on all bids.</t>
  </si>
  <si>
    <t>System will notify bidders of opportunity based on the commodity codes that are selected by Purchasing; vendors select commodity codes when they register through the Vendor Self Service module.</t>
  </si>
  <si>
    <t>System allows users to include vendors in the bid process that are registered in Vendor Self Service but are not 'active' in system.</t>
  </si>
  <si>
    <t>System allows users to edit bidder list prior to release</t>
  </si>
  <si>
    <t>System allows users bidders to electronically submit bid clarification questions via email.</t>
  </si>
  <si>
    <t>System allows users to automatically post answers to questions in the system where they are visible to bidders</t>
  </si>
  <si>
    <t>System should notify bidders electronically via email when a question and answer or addenda has been posted to the bid.</t>
  </si>
  <si>
    <t>System should allow users to view the vendors that have downloaded the bid document at anytime.</t>
  </si>
  <si>
    <t>System allows purchasing users to view number of bids received prior to bid deadline.</t>
  </si>
  <si>
    <t>Ability for vendors to respond to bids electronically to include:</t>
  </si>
  <si>
    <t>Vendor name and vendor number</t>
  </si>
  <si>
    <t>Unit price</t>
  </si>
  <si>
    <t>Extended price (system calculates Quantity x Unit Price)</t>
  </si>
  <si>
    <t>Lump sum (if required)</t>
  </si>
  <si>
    <t>Confirmation 'prices good through' established date identified in bid</t>
  </si>
  <si>
    <t>"To spec" box to check (mandatory field)</t>
  </si>
  <si>
    <t>"Alternate" box to check with description line for mandatory vendor input if checked</t>
  </si>
  <si>
    <t>Comments at item level (free form)</t>
  </si>
  <si>
    <t>Comments at bid level (free form)</t>
  </si>
  <si>
    <t>System allows vendors to bid to item specified and provide an alternate bid for the same item.</t>
  </si>
  <si>
    <t>System to generate Bid Summary for all bid responses by item; report should summarize by lots, by bid total, and identify the number of items each bidder responded to. Users can export report to Excel.</t>
  </si>
  <si>
    <t>System allows users to award bid by line item, by lot, and by entire bid.</t>
  </si>
  <si>
    <t>Upon award, all bidders are notified electronically that an award has been made.</t>
  </si>
  <si>
    <t>Bid responses and awards are posted to website for public viewing.</t>
  </si>
  <si>
    <t xml:space="preserve">System should allow users to define a template for Purchase Order Forms </t>
  </si>
  <si>
    <t>System allows users to create a master pricing agreement from an awarded bid; subsequently, multiple departments can order from the master pricing agreement.</t>
  </si>
  <si>
    <t>Punch-out/ePurchasing</t>
  </si>
  <si>
    <t>System contains integrated e-procurement (web-based) module (online catalogs).</t>
  </si>
  <si>
    <t>Ability to interface to an existing e-procurement package</t>
  </si>
  <si>
    <t xml:space="preserve">Creation of one portal for users to access to create orders from a variety of different master pricing lists or 'catalogs' (office supplies, custodial supplies, paper, etc.). </t>
  </si>
  <si>
    <t>Shopping cart that 'punches out' to a third party's (vendor) website, allows for items to be selected, and brought back into the financial software as a requisition for routing, ordering, etc.</t>
  </si>
  <si>
    <t>Ability to load contract items from bid module or independently and allow users to select and order items. System creates a requisition for items, routes for approvals, encumbers funds and generates a purchase order to vendor.</t>
  </si>
  <si>
    <t>Ability to electronically transfer order to vendor after final purchasing approval and reference contract.</t>
  </si>
  <si>
    <t>Ability for the system to produce a report reflecting all approved requisitions.</t>
  </si>
  <si>
    <t>Ability for the system to produce a report reflecting all open requisitions, by user defined sort (location, date entered, dept. etc.)</t>
  </si>
  <si>
    <t>Bid Status Report should list all vendors, by name, number, or commodity/Category codes or other user defined fields</t>
  </si>
  <si>
    <t>Open Purchase Order (encumbrance) Report inclusive of those that are overspent:, by user defined sort (location, date entered, dept. etc.)</t>
  </si>
  <si>
    <t>By purchase order number</t>
  </si>
  <si>
    <t>By vendor name/number</t>
  </si>
  <si>
    <t>By account number order</t>
  </si>
  <si>
    <t>By purchase order date</t>
  </si>
  <si>
    <t>By responsibility</t>
  </si>
  <si>
    <t>By appropriation unit</t>
  </si>
  <si>
    <t>By department and/or location</t>
  </si>
  <si>
    <t>System should provide a Vendor Analysis Report</t>
  </si>
  <si>
    <t>System should provide a Purchase Order History Report</t>
  </si>
  <si>
    <t>System should provide a Purchase Status Report listing requisitions, bids and purchase orders in vendor, requisitioning department, purchase order number, or commodity code sequence. Report should show elapsed time between status code changes.</t>
  </si>
  <si>
    <t>Configurable Purchase Order Report should include same information as online inquiry as stated in Requisition and PO Entry section.</t>
  </si>
  <si>
    <t>Vendor Activity Report should include:</t>
  </si>
  <si>
    <t>Fiscal YTD purchases ($)</t>
  </si>
  <si>
    <t>Prior Fiscal Year purchases ($)</t>
  </si>
  <si>
    <t>LTD purchases ($) (Vendor lifetime to date)</t>
  </si>
  <si>
    <t>Product codes of purchase items, YTD</t>
  </si>
  <si>
    <t>Purchase order numbers of purchases, YTD</t>
  </si>
  <si>
    <t>Detail of purchase order amounts over the current year</t>
  </si>
  <si>
    <t>Vendor Performance Report should present vendor performance measures over a user-defined period.</t>
  </si>
  <si>
    <t>Ability to view a list of rejected requisitions by user id, account number and other user specific data</t>
  </si>
  <si>
    <t>Ability to track requisition status with defined status descriptions (pending, approved, printed, etc.)</t>
  </si>
  <si>
    <t>Source Report should list vendor name, contact person, phone number, and fax number for suppliers of user-defined products by product code.</t>
  </si>
  <si>
    <t>Pending Purchasing Approval report should list all requisitions, PO change order, and service contracts that are ready for Purchasing to approve.</t>
  </si>
  <si>
    <t>Request for Quotation/Proposal List, generated automatically based on buyer actions and status codes, should show all products requiring quotation/bid documents. Report should include purchase order/requisition number and requesting department (indicate whether part of standard purchasing module or other module).</t>
  </si>
  <si>
    <t>Receiving Report should include:</t>
  </si>
  <si>
    <t>Date received</t>
  </si>
  <si>
    <t>Quantity ordered</t>
  </si>
  <si>
    <t>Quantity received</t>
  </si>
  <si>
    <t>Items returned</t>
  </si>
  <si>
    <t>Comment field (free form) for user notes on damage, discrepancies, timing, etc.</t>
  </si>
  <si>
    <t>Name of receiver</t>
  </si>
  <si>
    <t>Name of shipper</t>
  </si>
  <si>
    <t>Purchase order number</t>
  </si>
  <si>
    <t>Partial or complete</t>
  </si>
  <si>
    <t xml:space="preserve">System should generate P.O. Status Report for open blanket POs and remaining balances. Report should flag blanket POs within a user-specified range of exhausting available funds. </t>
  </si>
  <si>
    <t>Module must integrate with other applications, including but not limited to:</t>
  </si>
  <si>
    <t>Bid Management</t>
  </si>
  <si>
    <t xml:space="preserve">Accounts Receivable </t>
  </si>
  <si>
    <t>Maintenance Work Order System</t>
  </si>
  <si>
    <t>System allows users to input, sort and report on at least ten years of historical usage information online, including shipping history for past five years.</t>
  </si>
  <si>
    <t>System accommodates of variable length alphanumeric stock numbers.</t>
  </si>
  <si>
    <t>System accommodates blanket, group, and individual markups.</t>
  </si>
  <si>
    <t>System recommends minimum and maximum stock levels.</t>
  </si>
  <si>
    <t>System allows users to handle multiple inventory locations and prioritize them for stock picking purposes.</t>
  </si>
  <si>
    <t>System provides online access to inventory transactions (receipt, issues, and adjustments) and status.</t>
  </si>
  <si>
    <t>System verifies valid accounts, confirms available balances and encumbers funds when supply requisition is submitted to the approval process.</t>
  </si>
  <si>
    <t>System supports reporting by multiple inventory/warehouse locations.</t>
  </si>
  <si>
    <t>System allows for simultaneous receipting and issuing of items.</t>
  </si>
  <si>
    <t>System provides access to vendor master files in Purchasing module.</t>
  </si>
  <si>
    <t>System tracks material draws and purchase orders placed.</t>
  </si>
  <si>
    <t>System provides online materials catalogs.</t>
  </si>
  <si>
    <t>Provides for maintenance on the following data elements for all inventory items:</t>
  </si>
  <si>
    <t>Inventory Item Number</t>
  </si>
  <si>
    <t>Vendor Part Number (as cross-referenced)</t>
  </si>
  <si>
    <t>Item Commodity</t>
  </si>
  <si>
    <t>Item Description</t>
  </si>
  <si>
    <t>Alternate Item Number</t>
  </si>
  <si>
    <t>Units of Measure for Purchase</t>
  </si>
  <si>
    <t>Units of Measure for Issue</t>
  </si>
  <si>
    <t>Ordering Account Number</t>
  </si>
  <si>
    <t>Current Cost</t>
  </si>
  <si>
    <t>Current Cost Date</t>
  </si>
  <si>
    <t>Average Cost</t>
  </si>
  <si>
    <t>Standard Cost</t>
  </si>
  <si>
    <t>Latest Quantity Received</t>
  </si>
  <si>
    <t>Received By:</t>
  </si>
  <si>
    <t>Received Date</t>
  </si>
  <si>
    <t>Warehouse Identifier</t>
  </si>
  <si>
    <t>Bin Number</t>
  </si>
  <si>
    <t xml:space="preserve"> Date Item Entered Inventory</t>
  </si>
  <si>
    <t>Date Item Ordered</t>
  </si>
  <si>
    <t>Multiple Vendor Numbers</t>
  </si>
  <si>
    <t>Most Recent Purchase Order Number</t>
  </si>
  <si>
    <t>Economic Order Quantity</t>
  </si>
  <si>
    <t>Reorder Point (maximum/minimum) and Replenishment Quantity</t>
  </si>
  <si>
    <t>Month-to-Date Receipts</t>
  </si>
  <si>
    <t>Year-to-Date Receipts</t>
  </si>
  <si>
    <t>Month-to Date Issuance</t>
  </si>
  <si>
    <t>Year-to-Date Issuance</t>
  </si>
  <si>
    <t>Life-to-Date Issuance</t>
  </si>
  <si>
    <t>Quantity on Hand</t>
  </si>
  <si>
    <t>Quantity on Reserve</t>
  </si>
  <si>
    <t>Total Value of Quantity on Hand</t>
  </si>
  <si>
    <t>Quantity on Order</t>
  </si>
  <si>
    <t>Issued To</t>
  </si>
  <si>
    <t>Issued By</t>
  </si>
  <si>
    <t>Charge to Job/Account</t>
  </si>
  <si>
    <t>Committed Price Date</t>
  </si>
  <si>
    <t>System provides integration with bar code system for receipt and issue.</t>
  </si>
  <si>
    <t>Hazard or temperature restrictions can be attached to inventory item records.</t>
  </si>
  <si>
    <t>Pictures can be added to inventory item records.</t>
  </si>
  <si>
    <t>System includes RFID inventory scanning capability.</t>
  </si>
  <si>
    <t>Ability to use online inventory to create bid.</t>
  </si>
  <si>
    <t>Inventory Stocking</t>
  </si>
  <si>
    <t>System allows users to prepare on-line requisitions and purchase orders for stock replenishment.</t>
  </si>
  <si>
    <t>System allows users to automatically create requisitions and purchase orders as stock reorder points are reached.</t>
  </si>
  <si>
    <t>System automatically calculates weighted average cost of inventory items when stock contains items at multiple prices.</t>
  </si>
  <si>
    <t>System allows user-defined Economic Order Quantities (EOQ) to establish suggested order quantities for non-open purchase order items.</t>
  </si>
  <si>
    <t>Inventory Fulfillment</t>
  </si>
  <si>
    <t>System allows users to route supply requisitions and purchase orders to the appropriate user for approval prior to submission to purchasing.</t>
  </si>
  <si>
    <t>Requested stock is placed on reserve for a user-defined number of days to allow for approval processing when supply requisition is created.</t>
  </si>
  <si>
    <t>System allows users to accept supply requisitions which are complete except for price and allow operator to assign price.</t>
  </si>
  <si>
    <t>System allows users to process receipts for multiple receiving locations.</t>
  </si>
  <si>
    <t>System allows users to process back orders and accommodate substitutions.</t>
  </si>
  <si>
    <t>Back orders are automatically released FIFO before newer requisitions are filled.</t>
  </si>
  <si>
    <t>System allows users to allocate items to specific departments, divisions, projects, or jobs.</t>
  </si>
  <si>
    <t>Receiving</t>
  </si>
  <si>
    <t>System provides recommended orders report, including all or user-selected items below maximum reorder point:</t>
  </si>
  <si>
    <t>Maximum and Minimum Reorder Points</t>
  </si>
  <si>
    <t>Date of Last Purchase</t>
  </si>
  <si>
    <t>Year-to-Date Issuances</t>
  </si>
  <si>
    <t>Physical Inventory Worksheet report lists quantifies on hand by location and bin number.</t>
  </si>
  <si>
    <t>Back Order Status report lists all items currently on back order.</t>
  </si>
  <si>
    <t>Unfilled Issues report lists issues by item, date, or department, division, program, building number, stock requisition number.</t>
  </si>
  <si>
    <t>Material Usage report lists value or quantities by account, department, division, vehicle, part number, or program.</t>
  </si>
  <si>
    <t>Vendor Activity report is listed by item, date or value.</t>
  </si>
  <si>
    <t>System provides picking requirements report for warehouse workers.</t>
  </si>
  <si>
    <t>Receiving report lists item by date or vendor.</t>
  </si>
  <si>
    <t>Year-End Inventory report includes:</t>
  </si>
  <si>
    <t>Category</t>
  </si>
  <si>
    <t>Stock Number</t>
  </si>
  <si>
    <t>Warehouse</t>
  </si>
  <si>
    <t>Bin #</t>
  </si>
  <si>
    <t xml:space="preserve">Ability to budget down to program, fund, cost center, account, and sub-account levels </t>
  </si>
  <si>
    <t>Ability to allocate budgeted amounts across accounting periods by dollar amount, percentage, major budget item or historical trend</t>
  </si>
  <si>
    <t>Ability to create FTE budget using average salary, actual salary and multiple fringe rates in any combination required.</t>
  </si>
  <si>
    <t>Ability to display requested, recommended, and approved budgets and actual amounts for the current and previous years.</t>
  </si>
  <si>
    <t>Ability to integrate with the following modules:</t>
  </si>
  <si>
    <t>Position Control/Payroll/Personnel/HR/Benefits</t>
  </si>
  <si>
    <t>Accounts Receivable/Cash Receipting</t>
  </si>
  <si>
    <t>Purchasing/Requisitions</t>
  </si>
  <si>
    <t>Ability to interface with the Payroll/HC/Positions Control/Benefits module to assist in calculation of average salaries and fringe rates</t>
  </si>
  <si>
    <t>Ability to note a program or any budget item/adjustment. An unlimited narrative may be added and printed on the final budget document.</t>
  </si>
  <si>
    <t>Ability for new General Ledger accounts to be created during the budget preparation process with review and approval by Finance/Accounting</t>
  </si>
  <si>
    <t>Ability to report on proposed, current and prior year budgets and actuals on the same report</t>
  </si>
  <si>
    <t>Ability to perform/support multi-year budgets (i.e. for capital projects and grants with carryover into new budget year)</t>
  </si>
  <si>
    <t>Ability to manage/work on multiple years' budgets at the same time within the system</t>
  </si>
  <si>
    <t>Ability to group accounts into summarized budget amounts</t>
  </si>
  <si>
    <t>Ability for budget owners or authorized managers to submit budget change requests, which are routed via workflow for approval, and which update working budget amounts automatically upon approval</t>
  </si>
  <si>
    <t>Ability to generate projected budget data by extrapolating multi-year historical financial data</t>
  </si>
  <si>
    <t>Ability to budget for multiple-funded or split-funded positions </t>
  </si>
  <si>
    <t>Ability to budget for employees with split/multiple assignments</t>
  </si>
  <si>
    <t>Ability to tie strategic goals to budget items </t>
  </si>
  <si>
    <t>Ability to budget for position salaries, benefits, and fringe/miscellaneous costs (i.e. stipends, extra days, etc.) </t>
  </si>
  <si>
    <t>Ability to apply mass rate-changes to all positions or selected groups of positions (i.e. new benefits rates) </t>
  </si>
  <si>
    <t>Ability to budget for bridge contracts (employee contracts that don’t align with fiscal year) </t>
  </si>
  <si>
    <t>Ability to budget by average or actual costs depending on position/group </t>
  </si>
  <si>
    <t>System must have activity-based accounting capabilities/modules</t>
  </si>
  <si>
    <t>System must have an account categories functionality to tie to accounts</t>
  </si>
  <si>
    <t>Ability to budget by different methods (average and actual salaries) for different portions of split-funded positions  </t>
  </si>
  <si>
    <t>Budget Creation</t>
  </si>
  <si>
    <t>Ability to utilize prior years' budget information to develop base data for preparing new budgets. Includes current and previous years' original budget amounts, revised budget amounts, position control data, and actual revenues/expenditures.</t>
  </si>
  <si>
    <t>Ability to start from either a zero-base or from previous-year budgets for different cost centers or programs </t>
  </si>
  <si>
    <t>Ability to mass update budgets globally based on assumptions (i.e. COLA rate, inflation, salary/benefits levels) </t>
  </si>
  <si>
    <t>Ability to build custom budget drivers/parameters for budget projections (i.e. student outcomes, demographics, poverty levels) </t>
  </si>
  <si>
    <t>Capability to create budget based on the following:</t>
  </si>
  <si>
    <t xml:space="preserve">Requested positions (FTEs) -- whole and split FTEs at any split percentage </t>
  </si>
  <si>
    <t>Average or actual salary based on master job table</t>
  </si>
  <si>
    <t>Other pay/allowances master file</t>
  </si>
  <si>
    <t>Fringe benefits by employee group / labor group</t>
  </si>
  <si>
    <t>Fringe benefits by job position</t>
  </si>
  <si>
    <t>Override salary/position/step master file</t>
  </si>
  <si>
    <t>Union groups</t>
  </si>
  <si>
    <t>Ability to create school/department level discretionary budgets and distribute to school/department budget owners (i.e. principals) for review/updates within the system</t>
  </si>
  <si>
    <t>Ability for school/department budget owners to allocate/distribute their discretionary budgets within the system in a "budget owner" view and submit their budgets to Central Budget/Finance for review/approval</t>
  </si>
  <si>
    <t xml:space="preserve">Ability to configure multi-level budget approval workflows by location, fund, account, cost center, department, etc. </t>
  </si>
  <si>
    <t>Ability for each department/school to create, modify and track their budgets independent of each other</t>
  </si>
  <si>
    <t xml:space="preserve">Ability to configure restricted/locked accounts and budget amounts for view-only access by school/department staff </t>
  </si>
  <si>
    <t>Amendments</t>
  </si>
  <si>
    <t>Ability to enter budget amendments either by the changing the budget or loading the new budget as desired by the user. Required approval per configurable criteria (threshold, account, funding source)</t>
  </si>
  <si>
    <t xml:space="preserve">Notification to submitter and approver if amendment meets criteria of internal vs. state required amendment with different approval workflow. </t>
  </si>
  <si>
    <t>Ability to modify original budget amounts for an account and automatically update all levels</t>
  </si>
  <si>
    <t>Ability to record and track a minimum of 12 budget amendments during the year with Administrative and Board resolution references.</t>
  </si>
  <si>
    <t>System allows users to inquire/drill down as to detail of budget amendments.</t>
  </si>
  <si>
    <t>System allows users to track individual budget adjustments as well as types of budget adjustments.</t>
  </si>
  <si>
    <t>Budget Tracking</t>
  </si>
  <si>
    <t>Ability to maintain the following history for current, previous and future multiple years:</t>
  </si>
  <si>
    <t>Original and all amended budget amounts</t>
  </si>
  <si>
    <t>Budget change request history</t>
  </si>
  <si>
    <t>Budget transfer history</t>
  </si>
  <si>
    <t>School, departmental, and program level budgets</t>
  </si>
  <si>
    <t>Actual expenditures and variances from budgeted amounts</t>
  </si>
  <si>
    <t>Position budgets</t>
  </si>
  <si>
    <t>Ability to provide reporting and summary totals at multiple levels of consolidation by segment of the Chart of Accounts</t>
  </si>
  <si>
    <t>Ability to provide budget detail tracking for major commodities or services</t>
  </si>
  <si>
    <t>Ability to track individual accounts making up an account budget total/department throughout the entire budget cycle</t>
  </si>
  <si>
    <t>Budget Analysis</t>
  </si>
  <si>
    <t>"What if" analysis should be available on individual accounts; results should be able to be viewed at the account or entity level</t>
  </si>
  <si>
    <t>"What if" analysis must be available in a trial mode, for multiple scenarios, before any updates to actual data</t>
  </si>
  <si>
    <t>Ability to save multiple "what if" scenarios for analysis</t>
  </si>
  <si>
    <t>Reports must be user friendly, customizable, show multiple years and cross fiscal years.</t>
  </si>
  <si>
    <t>Reports should contain presentation components for budget reporting modules to create Board-level presentation documents.</t>
  </si>
  <si>
    <t>System should provide report listing prior three years' actual revenues and expenditures and current year's budget and actual year-to-date revenues and expenditures with available space for entering additional columns of information.</t>
  </si>
  <si>
    <t>System should provide Monthly Detail and Summary Budget Report showing a detailed or summary list of budget data by fund, activity, and account.</t>
  </si>
  <si>
    <t>System should provide simplified Budget Report (revenue and expenditures) by department or account, including column headings of account number, account title/description, original budget, amended budget, month-to-date actual, year-to-date actual, encumbrances/reserves, and balance.</t>
  </si>
  <si>
    <t>System should provide reporting on entity budget request, recommended budget, approved budgets including the following info:</t>
  </si>
  <si>
    <t>Second prior year actual</t>
  </si>
  <si>
    <t>Priory year actual</t>
  </si>
  <si>
    <t>Current year original budget</t>
  </si>
  <si>
    <t>Current year amended budget</t>
  </si>
  <si>
    <t>Projected amount for fiscal year-end</t>
  </si>
  <si>
    <t xml:space="preserve">Department budget request, recommendation and approval </t>
  </si>
  <si>
    <t>Budget review/approval transparency report to identify where the budget is in the approval process  (who has approved, with whom the approval currently resides, # of days in approval que)</t>
  </si>
  <si>
    <t>System provides a budget composite report to include all funds, all positions, additions or abolished items, funding sources and amounts.</t>
  </si>
  <si>
    <t>Asset Creation</t>
  </si>
  <si>
    <t xml:space="preserve">Ability to recognize/flag potential fixed assets based on customizable purchase order criteria (i.e. fixed asset check-box, dollar amount, category, account) and create a pending fixed asset for approval by workflow. </t>
  </si>
  <si>
    <t xml:space="preserve">Ability to manually create Fixed Assets not tied to a purchasing workflow. </t>
  </si>
  <si>
    <t>Ability to auto-assign asset numbers according to desired numbering convention/schema</t>
  </si>
  <si>
    <t>System supports mass addition of assets via Excel upload with ability to add unique identifier to each asset (e.g. add serial number for 100 Chromebooks, add VIN for 20 vehicles).</t>
  </si>
  <si>
    <t>System allows assets to be categorized using user defined categories (e.g. technology devices, vehicles, furniture, etc.).</t>
  </si>
  <si>
    <t>System can flag an asset as a donated asset.</t>
  </si>
  <si>
    <t>System allows user to override potential fixed asset identified by the system if it is not a true fixed asset.</t>
  </si>
  <si>
    <t>System allows user to modify information from the purchase when creating an asset (e.g. splitting an asset purchase into many individual assets, removing a line item from asset value).</t>
  </si>
  <si>
    <t>System allows user to aggregate multiple invoices into a single fixed asset.</t>
  </si>
  <si>
    <t>System allows users to create an asset not tied to a purchase/invoice.</t>
  </si>
  <si>
    <t>Ability to mark an asset as a replacement for another asset, with a link to that specific asset record.</t>
  </si>
  <si>
    <t>System tracks key asset data including owner, value, acquisition date, and useful life.</t>
  </si>
  <si>
    <t>Ability to accommodate parent/child relationships between related assets, such as a master unit with one or more accessories.</t>
  </si>
  <si>
    <t>Ability to reassign parent/child relationships.</t>
  </si>
  <si>
    <t>Ability to track funding source (account or grant) for each asset.</t>
  </si>
  <si>
    <t>Ability to maintain and track leased equipment.</t>
  </si>
  <si>
    <t>Ability to attach multiple supporting documents of various types (i.e. PDF, Word, images/pictures) to an asset</t>
  </si>
  <si>
    <t>Ability to retain fully depreciated assets in the capital asset master file for inventory control purposes prior to disposition.</t>
  </si>
  <si>
    <t>Ability to track replacement cost/insurance value of each asset.</t>
  </si>
  <si>
    <t>Ability to add notes/descriptions to an asset record.</t>
  </si>
  <si>
    <t xml:space="preserve">Ability to maintain, track, and depreciate assets over multiple fiscal years. </t>
  </si>
  <si>
    <t xml:space="preserve">Ability to drill-down to an asset's linked purchase order and invoice. </t>
  </si>
  <si>
    <t>System can automatically calculate depreciation based on asset value and useful life and post the corresponding journal entries to the GL.</t>
  </si>
  <si>
    <t>Ability to reclassify assets from one type to another and effectively manage the new depreciation amount.</t>
  </si>
  <si>
    <t>System can maintain records of non-capitalized assets (e.g. laptop that is under capital threshold, but that District wants to track).</t>
  </si>
  <si>
    <t>System has the ability to allow multiple departments to assign assets to an employee.</t>
  </si>
  <si>
    <t>System allows reporting and inquiry of assets by department or organization unit and by asset type.</t>
  </si>
  <si>
    <t>Capital Projects and CIP Assets</t>
  </si>
  <si>
    <t>System is able to identify/record all capitalizable costs associated with the construction or purchase/acquisition of an asset as part of a capital project (pulls data from projects module without re-entry).</t>
  </si>
  <si>
    <t>Ability to maintain Construction-in-Progress (CIP) assets with variable value over time.</t>
  </si>
  <si>
    <t>Ability to split a single capital project into multiple assets.</t>
  </si>
  <si>
    <t>Ability to combine multiple capital projects into a single asset.</t>
  </si>
  <si>
    <t>Ability to make basis adjustments for CIP assets</t>
  </si>
  <si>
    <t>Ability to capitalize a construction project when it reaches a specified percentage complete.</t>
  </si>
  <si>
    <t>Asset Depreciation and Useful Life</t>
  </si>
  <si>
    <t>Ability to depreciate an asset by multiple methods (straight-line, diminishing, etc.)</t>
  </si>
  <si>
    <t>Ability to automatically run/calculate depreciation and create depreciation journal entries on a definable schedule</t>
  </si>
  <si>
    <t>Ability to run depreciation at any time, without requiring month/period close</t>
  </si>
  <si>
    <t>Ability to associate multiple fixed accounts and multiple related depreciation expense accounts with an asset, and assign a percentage split between each.</t>
  </si>
  <si>
    <t>Ability to idle assets (suspend depreciation).</t>
  </si>
  <si>
    <t>System supports barcoding labels for assets.</t>
  </si>
  <si>
    <t>Ability to restrict the reuse of tag numbers.</t>
  </si>
  <si>
    <t>System accommodates user adjusting original asset cost/value subject to workflow/security constraints.</t>
  </si>
  <si>
    <t>System can accommodate workflow approval of the transfer of assets.</t>
  </si>
  <si>
    <t>Ability to track improvements on an existing asset and adjust the value appropriately.</t>
  </si>
  <si>
    <t>Ability to allow increases in asset values when asset lives have been extended due to asset remediation or preventive maintenance of an asset.</t>
  </si>
  <si>
    <t>Asset Disposal</t>
  </si>
  <si>
    <t>System can accommodate workflow approval for the disposal of assets.</t>
  </si>
  <si>
    <t>Ability to add, transfer, or dispose of assets with retroactive dates, and "catch up" activity posts in current period.</t>
  </si>
  <si>
    <t>Ability to automatically track gain or loss on a sale of asset and determine value of acquired asset (trade-in).</t>
  </si>
  <si>
    <t>Ability to reinstate disposed asset if found (stolen or lost) with appropriate accounting workflow.</t>
  </si>
  <si>
    <t xml:space="preserve">Expense Reimbursement is fully integrated with HR for employee information, attendance and validation, Employee self service (ESS) for employee tracking, both Accounts Payable and Payroll for payment (configurable by client), and Document Management for storage of travel request packages, receipts, etc. </t>
  </si>
  <si>
    <t>Ability for employees to enter both travel and non-travel employee expenses including: mileage, lodging, meal allowance / per diem, transportation fares, parking fees, airline, organizational dues, magazine subscriptions, seminar fees, car rental, and other expenses.</t>
  </si>
  <si>
    <t xml:space="preserve">Ability to link expense reimbursement request to an approved travel request. </t>
  </si>
  <si>
    <t>Ability for employees to attach supporting documentation to travel request form.</t>
  </si>
  <si>
    <t xml:space="preserve">System allows users to create and duplicate travel requests forms (to be used for multiple employees attending the same event) or create and save travel request "templates" for completion by individual employees.  </t>
  </si>
  <si>
    <t xml:space="preserve">System allows employee or designee (originator) to create and submit travel requests or submit expense items with tracking and notifications back to either or both employee and originator. </t>
  </si>
  <si>
    <t>System has built-in validation to prevent ineligible/inactive employees from submitting travel request forms and/or expenses or receiving reimbursement</t>
  </si>
  <si>
    <t>Ability for employees to enter and save expenses prior to submittal</t>
  </si>
  <si>
    <t>Ability for employees to view all expenses submitted in a current or previous period</t>
  </si>
  <si>
    <t>Ability for employees to view past amounts reimbursed per previous period</t>
  </si>
  <si>
    <t>Ability to configure dollar limits by expense category</t>
  </si>
  <si>
    <t>Ability to require employees to enter reason for expense in a text/comment/description field</t>
  </si>
  <si>
    <t>Ability for employees to upload and attach scanned or emailed receipts to expense entries or travel requests as well as the ability to make attachments required.</t>
  </si>
  <si>
    <t>Ability for unusual expense entries or patterns to be flagged and for supervisors to be notified</t>
  </si>
  <si>
    <t>Ability to track expense totals and patterns and view summary data by employee, department, building, etc., and by pay period, month, year, or other specified timeframe</t>
  </si>
  <si>
    <t>Ability to track travel requests without any expenses submitted against them by various criteria (date range, cost center, account fund)</t>
  </si>
  <si>
    <t>Ability to reference other District paid travel expenses (credit card charges, POs for event registrations) to the employee's expense report for reconciliation.</t>
  </si>
  <si>
    <t>Ability for supervisors to review and approve / reject submitted employee expenses prior to repayment</t>
  </si>
  <si>
    <t xml:space="preserve">Ability for supervisors to reject a previously approved employee travel requests prior to event, with notification to employee.  Must allow reimbursement for employee prior expenses associated with prior approval. </t>
  </si>
  <si>
    <t>Ability to calculate mileage based upon predefined distances between school locations (with dropdowns) including multiple locations in a single day.</t>
  </si>
  <si>
    <t>Ability to calculate mileage using an API to a mapping site .</t>
  </si>
  <si>
    <t>Notification to employee or originator (configurable by client) of travel request or expense reimbursement approval/payment.</t>
  </si>
  <si>
    <t xml:space="preserve">System provides automatic updates across all modules when any employee file updates are made to HR, payroll, benefits, ESS, position control, etc. </t>
  </si>
  <si>
    <t>System must interface with professional development/LMS system for tracking of training, skills, and certifications.</t>
  </si>
  <si>
    <t>System must interface with performance management for tracking of employee evaluations. Integration with PIVOT would be a plus.</t>
  </si>
  <si>
    <t>System must comply with all state and federal requirements, including ACA.</t>
  </si>
  <si>
    <t>The system should have EEO and affirmative action information by department, job classification, occupations, group, union, wage basis, and total work force.</t>
  </si>
  <si>
    <t>System allows users to attach a variety of file types to employee records (Word, Excel, PDF, images, video, etc.).</t>
  </si>
  <si>
    <t>Ability for authorized administrators to mass-update employee information by selected group, cost center, union, department, position code, etc.</t>
  </si>
  <si>
    <t>Employee Basic Information</t>
  </si>
  <si>
    <t>System automatically assigns employee numbers for new hires</t>
  </si>
  <si>
    <t>Ability to support a variety of employee ID formats and sufficient number of digits (up to 10 digits)</t>
  </si>
  <si>
    <t>System imports employee information from Applicant Tracking and Onboarding module upon hire, including:</t>
  </si>
  <si>
    <t>Position information</t>
  </si>
  <si>
    <t>Employee background information</t>
  </si>
  <si>
    <t>Job fit scores</t>
  </si>
  <si>
    <t>I-9</t>
  </si>
  <si>
    <t>Badging information (Avigilon)</t>
  </si>
  <si>
    <t>Demographic data</t>
  </si>
  <si>
    <t>Citizenship</t>
  </si>
  <si>
    <t>System must maintain the following information for all employees:</t>
  </si>
  <si>
    <t>Name</t>
  </si>
  <si>
    <t>First Name (minimum 30 characters)</t>
  </si>
  <si>
    <t>Middle Name (minimum 30 characters)</t>
  </si>
  <si>
    <t>Last Name (minimum 30 characters. Including hyphenated names)</t>
  </si>
  <si>
    <t>Preferred name</t>
  </si>
  <si>
    <t>Address</t>
  </si>
  <si>
    <t>Address Type (home, mailing)</t>
  </si>
  <si>
    <t>Address Other</t>
  </si>
  <si>
    <t>Indication for inclusion in staff directory</t>
  </si>
  <si>
    <t>Employee Number (10 Digit)</t>
  </si>
  <si>
    <t>Social security number (employee and certain designated user viewable, with ability to mask full SSN or view only last 4 digits)</t>
  </si>
  <si>
    <t>Phone number(s)</t>
  </si>
  <si>
    <t>Phone number type</t>
  </si>
  <si>
    <t>Multiple email addresses</t>
  </si>
  <si>
    <t>Email address type (home, work)</t>
  </si>
  <si>
    <t>Emergency contact (multiple) with ability to identify relationship (e.g. father, mother, etc.) and provide multiple phone numbers (work, cell, home)</t>
  </si>
  <si>
    <t>Birth date</t>
  </si>
  <si>
    <t>Gender</t>
  </si>
  <si>
    <t>Preferred gender/preferred pronoun(s)</t>
  </si>
  <si>
    <t>Position control data, including position code, job code, assignment code, location/cost center, etc.</t>
  </si>
  <si>
    <t>Compensation information (i.e. pay rates, salary schedules, etc.)</t>
  </si>
  <si>
    <t>User-defined fields</t>
  </si>
  <si>
    <t>System allows input for employee marital status.</t>
  </si>
  <si>
    <t>System allows input for employee previous name(s) (unlimited characters).</t>
  </si>
  <si>
    <t>System allows users to record employee ethnic background with accommodating race codes; must meet Federal requirements and include multiple options.</t>
  </si>
  <si>
    <t>System tracks employee citizenship.</t>
  </si>
  <si>
    <t>System has the ability to track international teachers</t>
  </si>
  <si>
    <t>System has the ability to report employees with greater than 1.0 total from the FTE field including ability to define what 1.0 FTE means for different positions.</t>
  </si>
  <si>
    <t>System has the ability to track shared positions that are shared with other departments, cost centers, and/or districts</t>
  </si>
  <si>
    <t>Ability to track primary and secondary positions for employees shared between multiple departments/cost centers</t>
  </si>
  <si>
    <t xml:space="preserve">System allows users to view online information for terminated employees. </t>
  </si>
  <si>
    <t>The system should maintain the following health and safety information:</t>
  </si>
  <si>
    <t>Nature/type of claims</t>
  </si>
  <si>
    <t>FMLA tracking (used and available days) with rolling year capability</t>
  </si>
  <si>
    <t>Emergency FMLA information and CARES act data</t>
  </si>
  <si>
    <t>Physical exams</t>
  </si>
  <si>
    <t>Environmental exposure date</t>
  </si>
  <si>
    <t>Handicap work restrictions and limited duty restrictions. Must track ADA accommodations &amp; paperwork.</t>
  </si>
  <si>
    <t>504 Accommodations</t>
  </si>
  <si>
    <t>Lost work days/dates</t>
  </si>
  <si>
    <t>Workers Compensation/ShortTD/LTD</t>
  </si>
  <si>
    <t>User-defined fields, including accrual fields</t>
  </si>
  <si>
    <t>Ability to configure rules related to leaves by type and duration, including termination of benefits for unpaid child-care and personal leave</t>
  </si>
  <si>
    <t>System allows tracking of employee hiring/termination/separation dates and reasons.</t>
  </si>
  <si>
    <t>Ability to track multiple dates related to terminations, including date of action, final processing date, benefits termination date, etc.</t>
  </si>
  <si>
    <t>System tracks employee military background</t>
  </si>
  <si>
    <t>System allows input for employee education attainment (highest degree obtained and corresponding university)</t>
  </si>
  <si>
    <t>System tracks the following information for employees (viewable only by authorized managers):</t>
  </si>
  <si>
    <t>Medical data (Hep B status, immunization dates)</t>
  </si>
  <si>
    <t>Drug test/date</t>
  </si>
  <si>
    <t>Fingerprint date</t>
  </si>
  <si>
    <t>System tracks employee locations, and allows multiple per employee (e.g. mailing, timekeeping, payroll, work).</t>
  </si>
  <si>
    <t xml:space="preserve">System maintains a listing (via interface with Asset Management) of all district-owned possessions that are in the employee’s possession, such as credit cards, keys, cellular phones, laptops/technology devices, and vehicles. </t>
  </si>
  <si>
    <t>Employee Management and Actions</t>
  </si>
  <si>
    <t>Ability to maintain organizational reporting hierarchies</t>
  </si>
  <si>
    <t>Ability to view and drill-into an employee's organizational chart from the employee's record (i.e. view employee's department head, manager(s), and direct reports)</t>
  </si>
  <si>
    <t>Ability to manage the employee separation and termination process via workflow (both voluntary, involuntary, retirements), including processing of all payroll and benefits changes upon separation</t>
  </si>
  <si>
    <t>Ability to manage the employee transfer process via workflow, including collection of new location information, changes to pay and benefits, and recording of changes to employment history</t>
  </si>
  <si>
    <t>Ability to view declarations of intent to remain with organization for all employees and manage resulting actions via workflow</t>
  </si>
  <si>
    <t>Ability to track status/step of personnel action workflow in checklist or similar format</t>
  </si>
  <si>
    <t>Ability to track probationary employees, including probation start and end dates</t>
  </si>
  <si>
    <t>Ability to give a transferred employee's new manager access to employee information and history, and remove access for employee's old manager</t>
  </si>
  <si>
    <t>Manager Self-Service</t>
  </si>
  <si>
    <t xml:space="preserve">Ability for manager to view their direct reports' information, including: </t>
  </si>
  <si>
    <t>Employment history</t>
  </si>
  <si>
    <t>Performance evaluations (ongoing, upcoming, and historical) (Pivot)</t>
  </si>
  <si>
    <t>Leave balances taken and earned</t>
  </si>
  <si>
    <t>Pay and benefits information (if permitted)</t>
  </si>
  <si>
    <t>Training history</t>
  </si>
  <si>
    <t>Disciplinary history</t>
  </si>
  <si>
    <t>Time history and work status (active, on-leave, etc.)</t>
  </si>
  <si>
    <t>Ability to generate roster report(s) of all current team members' assignments, status, and basic information</t>
  </si>
  <si>
    <t>Ability to track multiple teams or groups of direct reports assigned to one manager</t>
  </si>
  <si>
    <t>Ability to approve employee time information via workflow</t>
  </si>
  <si>
    <t>Ability to enter time on behalf of a direct report employee</t>
  </si>
  <si>
    <t>Ability to view entire team's performance evaluation status and key dates in one place</t>
  </si>
  <si>
    <t>Employee Labor Relations</t>
  </si>
  <si>
    <t>System tracks employee grievances and resulting actions/timeline.</t>
  </si>
  <si>
    <t xml:space="preserve">System tracks employee disciplinary action. </t>
  </si>
  <si>
    <t>System allows users to track non-grievance related items related to employee relations.</t>
  </si>
  <si>
    <t>System allows users to support contract administration related to grievance resolutions.</t>
  </si>
  <si>
    <t>System allows users to forecast fixed costs for negotiations, etc. (i.e. benefits, salary, etc.)</t>
  </si>
  <si>
    <t>Workers' Compensation &amp; Risk Management</t>
  </si>
  <si>
    <t>Ability to track, manage, inquire and report on accidents, incidents and losses including:</t>
  </si>
  <si>
    <t>Type</t>
  </si>
  <si>
    <t>Causes</t>
  </si>
  <si>
    <t>Consequences</t>
  </si>
  <si>
    <t>Timing and allocation</t>
  </si>
  <si>
    <t>Ability to track, manage, inquire and report on property, casualty and liability claims, including:</t>
  </si>
  <si>
    <t>Carrier</t>
  </si>
  <si>
    <t>Claim information (multiple fields)</t>
  </si>
  <si>
    <t>Incident date</t>
  </si>
  <si>
    <t>Claim date</t>
  </si>
  <si>
    <t>Resolution</t>
  </si>
  <si>
    <t>Ability to track insurance certificates including Certificate of Insurance management</t>
  </si>
  <si>
    <t>Ability to track all legal actions that are filed against the district</t>
  </si>
  <si>
    <t>Ability for employees to generate injury pay report</t>
  </si>
  <si>
    <t>Ability to track and record safety drills and OSHA compliance</t>
  </si>
  <si>
    <t>Ability to generate and store accidental insurance forms, safety forms, and other required documents for field trips</t>
  </si>
  <si>
    <t>System tracks workers' compensation &amp; FMLA claims and status by employee (including dates, with ability to track using the rolling year system).</t>
  </si>
  <si>
    <t>System tracks job-related accidents and injuries by employee and incident, including time lost and not lost for work.</t>
  </si>
  <si>
    <t xml:space="preserve">Reports </t>
  </si>
  <si>
    <t xml:space="preserve">System allows user to include comments and notes on employee records. </t>
  </si>
  <si>
    <t>System allows user to generate reports from user-defined fields.</t>
  </si>
  <si>
    <t>System allows standard reports to have user-defined or user-friendly names.</t>
  </si>
  <si>
    <t>System supports state new hire reporting in state-required format (name, addr, city, zip, SSN).</t>
  </si>
  <si>
    <t>Workers Compensation report lists claims and employee/employer costs for each classification of employee.</t>
  </si>
  <si>
    <t>System allows users to sort personnel database by user-defined sort criteria.</t>
  </si>
  <si>
    <t>System includes insurance plan listing of employees by company and plan.</t>
  </si>
  <si>
    <t>System reports employee benefit listing by employee.</t>
  </si>
  <si>
    <t>System provides monthly employee listing of coming events related to a department’s employees.</t>
  </si>
  <si>
    <t>System provides seniority listing of employees by the following criteria:</t>
  </si>
  <si>
    <t>Seniority date</t>
  </si>
  <si>
    <t>Seniority code</t>
  </si>
  <si>
    <t>Job classification</t>
  </si>
  <si>
    <t>Union</t>
  </si>
  <si>
    <t>System reports employee mailing list and barcoding/badging with labels by:</t>
  </si>
  <si>
    <t>Building</t>
  </si>
  <si>
    <t>Affiliation</t>
  </si>
  <si>
    <t>Alpha</t>
  </si>
  <si>
    <t>Zip code</t>
  </si>
  <si>
    <t>Retirement report presents a list of retirees for the current and upcoming fiscal year.</t>
  </si>
  <si>
    <t>System generates and prints teacher contracts and Letters of Assurance including:</t>
  </si>
  <si>
    <t>Step</t>
  </si>
  <si>
    <t># Days</t>
  </si>
  <si>
    <t>Begin/End date of assignment</t>
  </si>
  <si>
    <t>Extra duty assignment</t>
  </si>
  <si>
    <t>Longevity</t>
  </si>
  <si>
    <t>Probation</t>
  </si>
  <si>
    <t>Position title</t>
  </si>
  <si>
    <t>Tentative assignment</t>
  </si>
  <si>
    <t>Ability to generate employee lists including:</t>
  </si>
  <si>
    <t xml:space="preserve">Spouse </t>
  </si>
  <si>
    <t>Phone</t>
  </si>
  <si>
    <t>Home Address</t>
  </si>
  <si>
    <t>Position</t>
  </si>
  <si>
    <t>Employee number</t>
  </si>
  <si>
    <t>System allows users to generate and print the following reports:</t>
  </si>
  <si>
    <t>Building rosters</t>
  </si>
  <si>
    <t>Seniority lists</t>
  </si>
  <si>
    <t>All seniority lists by job classification</t>
  </si>
  <si>
    <t>Ability to report employee leave information:</t>
  </si>
  <si>
    <t>Date of leave</t>
  </si>
  <si>
    <t>Expected return-to-work date</t>
  </si>
  <si>
    <t>Actual return date</t>
  </si>
  <si>
    <t>Type of leave</t>
  </si>
  <si>
    <t>Name of substitute (if applicable)</t>
  </si>
  <si>
    <t>Leave requestor</t>
  </si>
  <si>
    <t>Ability to maintain and control an inventory of positions and their budgets which is updated in real-time based on approved change requests</t>
  </si>
  <si>
    <t>Ability for department heads or managers to complete position change request forms to request addition of a new position, changes to an existing position, promotion/demotion of employees to a new position, or removal of a position</t>
  </si>
  <si>
    <t>Ability to configure multi-level approval workflows by department, cost center, location, etc. for new or changed positions</t>
  </si>
  <si>
    <t>Ability to automatically assign unique position numbers for new positions in customizable format</t>
  </si>
  <si>
    <t xml:space="preserve">Ability to maintain organizational charts/reporting hierarchies by department, showing position title, employee name, and funding source, etc. </t>
  </si>
  <si>
    <t xml:space="preserve">Ability to maintain lists of job codes and job titles. Codes and titles should be linked,  and one should auto-populate upon selection/entry of other. </t>
  </si>
  <si>
    <t>Ability to support multi-funded positions (positions partially funded by multiple different accounts/cost centers) and should allocate costs to each account/cost center automatically</t>
  </si>
  <si>
    <t xml:space="preserve">Ability to maintain multiple salary schedules within the system and tie positions/job codes to a selected salary schedule </t>
  </si>
  <si>
    <t>Ability to create and maintain positions that do not correspond to a salary schedule</t>
  </si>
  <si>
    <t>Ability to activate and deactivate positions without permanent deletion</t>
  </si>
  <si>
    <t>Ability to provide a summary view, sortable/filtered by funding source or other criteria, of all inventoried positions, which includes the number of positions that are filled or vacant, total FTEs, and budgeted salary versus actual salary</t>
  </si>
  <si>
    <t>Ability to provide 1-to-1 position control and prevent positions from being filled by multiple employees</t>
  </si>
  <si>
    <t>Ability to easily view and report on vacant/unfilled positions</t>
  </si>
  <si>
    <t>Ability to restrict position creation if the identified funding source lacks sufficient available budget</t>
  </si>
  <si>
    <t>Ability to configure custom position control rules, controls, and logic</t>
  </si>
  <si>
    <t>Ability to handle several types of position classifications, including part-time, full-time, temporary, seasonal/summer-school, elected, other.</t>
  </si>
  <si>
    <t>Ability to mass-process changes to selected job codes or groups of positions</t>
  </si>
  <si>
    <t>Ability to have system warnings to prevent users from entering invalid job classifications</t>
  </si>
  <si>
    <t>Ability to future-date/effective-date new position creation and position changes</t>
  </si>
  <si>
    <t>Ability to configure or setup employee seniority rules within system by classification, union, or other employee groups, and ability to view impact of seniority rules when performing position control functions or forecasting</t>
  </si>
  <si>
    <t>Ability to flag positions that should be retained for reporting/history but should not be refilled</t>
  </si>
  <si>
    <t xml:space="preserve">Ability to maintain full history of position creation, promotions/demotions, changes, transfers, and eliminations, including date of change/action, previous and updated position information, etc. </t>
  </si>
  <si>
    <t>Ability to maintain history of all employees who have filled a given position over time</t>
  </si>
  <si>
    <t>Ability to track anticipated future vacancies (i.e. employees indicating intent to separate from district or to retire)</t>
  </si>
  <si>
    <t>Ability to calculate and monitor employee turnover rates by account/cost center, funding source, job classification, department, or other employee groups/segments</t>
  </si>
  <si>
    <t xml:space="preserve">Ability to maintain history and status of all historical and current position requests, including completed/approved requests, denied requests, pending requests, etc. </t>
  </si>
  <si>
    <t>Ability to track and report on length of time that positions have been vacant</t>
  </si>
  <si>
    <t>Workflow</t>
  </si>
  <si>
    <t>Ability to route notices to employee, manager/supervisor, and appropriate departments (benefits, payroll, training, IT, etc.) when an employee is separated/terminated in the system</t>
  </si>
  <si>
    <t>Ability to route notices to employee, manager/supervisor, and appropriate departments (benefits, payroll, IT, etc.) when an employee's special appointment or temporary promotion ends</t>
  </si>
  <si>
    <t>Ability to purge/inactivate extra hires/special appointment hires after a certain user-defined period of no activity</t>
  </si>
  <si>
    <t>Ability to create, view, inquire and report on position information at a summary level by account/cost center, funding source, site, budget code, union, employment category, payroll type, etc.</t>
  </si>
  <si>
    <t>Ability to create employee headcount and FTE reports by account/cost center, funding source, site, budget code, union, employment category, payroll type, etc.</t>
  </si>
  <si>
    <t>Ability to report on salary change history by account/cost center, funding source, site, budget code, union, employment category, payroll type, etc.</t>
  </si>
  <si>
    <t>Ability to report on all existing or planned vacancies by account/cost center, funding source, site, budget code, union, employment category, payroll type, etc.</t>
  </si>
  <si>
    <t xml:space="preserve">Ability to report on all position requests in progress, including status of the request. </t>
  </si>
  <si>
    <t>Ability to generate school/building position roster reports</t>
  </si>
  <si>
    <t>Ability to generate reports of approvers for different positions by cost center, funding source, site, etc.</t>
  </si>
  <si>
    <t>Ability to generate aging reports for various position control actions (i.e. duration of position request/request to fill in-progress, length of vacancy, etc.)</t>
  </si>
  <si>
    <t>The Payroll system must interface with and post to the General Ledger, Budgeting and Personnel Systems.</t>
  </si>
  <si>
    <t>Payroll module integrates with Human Resources and Finance modules and posts all payroll/compensation detail with names</t>
  </si>
  <si>
    <t>System should be fully integrated with Accounts Payable module to facilitate payment of payroll-related obligations (taxes, insurance, union dues, etc.).</t>
  </si>
  <si>
    <t>System allows users to perform payroll and real-time personnel functions from a single database with automatic update of information in both systems from a single transaction. This function must have appropriate role security.</t>
  </si>
  <si>
    <t>System allows different security levels for various phases of payroll cycle workload.</t>
  </si>
  <si>
    <t>System can automatically post fringe benefits to General Ledger, masking on any/all elements of the salary account number.</t>
  </si>
  <si>
    <t>System allows users to distribute unlimited general ledger accounts with automatic default payroll distribution depending on employee classification.</t>
  </si>
  <si>
    <t xml:space="preserve">System allows online employment verifications. </t>
  </si>
  <si>
    <t xml:space="preserve">System provides for payroll accrual reversal at year-end. </t>
  </si>
  <si>
    <t>System allows multiple users to work on the same payroll register at the same time.</t>
  </si>
  <si>
    <t xml:space="preserve">System must post detail of pay and all benefits to payroll and GL.  </t>
  </si>
  <si>
    <t>System must provide the ability to process and post to GL payrolls in both 2 fiscal years and 2 calendar years</t>
  </si>
  <si>
    <t>System must maintain correct YTD totals for all wage and deduction amounts in the event of split payroll across multiple years</t>
  </si>
  <si>
    <t>System must allow for the creation of new fiscal year contract records from the current year's records</t>
  </si>
  <si>
    <t>System must provide a payroll audit trail: the ability to track and keep history of all payroll and status changes of an employee, as well as the date of the change and who processed the change and any note/comment attached.</t>
  </si>
  <si>
    <t>System allows users to complete payroll journal entries to automatically transfer an employees payroll and benefits from one GL account to another - history is changed and JE processed in general ledger system with approval.</t>
  </si>
  <si>
    <t>System allows users to accrue payroll.</t>
  </si>
  <si>
    <t>System allows users to track and display the following on a per payroll cycle basis:</t>
  </si>
  <si>
    <t>Actual contract amount</t>
  </si>
  <si>
    <t>Adjusted contract amount</t>
  </si>
  <si>
    <t>Contract amount earned</t>
  </si>
  <si>
    <t>Contract amount paid</t>
  </si>
  <si>
    <t>Employee Information</t>
  </si>
  <si>
    <t>System maintains the following information on all employees:</t>
  </si>
  <si>
    <t>Previous names (minimum 2)</t>
  </si>
  <si>
    <t>Employee Number (up to 10 digits)</t>
  </si>
  <si>
    <t>Address (maintain history)</t>
  </si>
  <si>
    <t>Alternate addresses (minimum 2)</t>
  </si>
  <si>
    <t>Phone number (field to indicate unlisted)</t>
  </si>
  <si>
    <t>Additional numbers (minimum 2)</t>
  </si>
  <si>
    <t>Field to indicate phone number type (home, mobile)</t>
  </si>
  <si>
    <t>Check locations</t>
  </si>
  <si>
    <t>Attendance location(s)</t>
  </si>
  <si>
    <t>Salary step</t>
  </si>
  <si>
    <t>Salary track</t>
  </si>
  <si>
    <t>Affiliation code</t>
  </si>
  <si>
    <t>Primary job title (minimum 30 spaces)</t>
  </si>
  <si>
    <t>Contract amount (minimum 8 spaces)</t>
  </si>
  <si>
    <t>Bi-weekly rate</t>
  </si>
  <si>
    <t>Hourly/daily rate</t>
  </si>
  <si>
    <t>Standard hours</t>
  </si>
  <si>
    <t>Annual work days</t>
  </si>
  <si>
    <t>Annual pay</t>
  </si>
  <si>
    <t>Sick earned per year</t>
  </si>
  <si>
    <t>Vacation earned per year</t>
  </si>
  <si>
    <t>Department code (min. 30 alphanumeric spaces)</t>
  </si>
  <si>
    <t>Sick bank (accrual)</t>
  </si>
  <si>
    <t>Leave bank (accrual)</t>
  </si>
  <si>
    <t>Vacation bank (accrual)</t>
  </si>
  <si>
    <t>Optional banks (20 types)</t>
  </si>
  <si>
    <t>Personal days earned per year</t>
  </si>
  <si>
    <t>Personal bank accrual</t>
  </si>
  <si>
    <t>Tax status (1 space)</t>
  </si>
  <si>
    <t>Years in other District (for vesting reports)</t>
  </si>
  <si>
    <t>Federal exemptions</t>
  </si>
  <si>
    <t>State exemptions</t>
  </si>
  <si>
    <t>Local tax code</t>
  </si>
  <si>
    <t>Local exemptions</t>
  </si>
  <si>
    <t>Additional Federal tax (8 spaces) dollar amount or percent</t>
  </si>
  <si>
    <t>Additional State tax (8 spaces) dollar amount or percent</t>
  </si>
  <si>
    <t>Insurance coverage (allow for 30 occurrences for each employee), 99 plan type</t>
  </si>
  <si>
    <t xml:space="preserve"> Employee retirement election BASIC or (MIP) member investment plan graded, basic, fixed and TDP. </t>
  </si>
  <si>
    <t>Allow for all mandated plans, calculations, and changes.</t>
  </si>
  <si>
    <t>Multiple banks for direct deposit (5)</t>
  </si>
  <si>
    <t xml:space="preserve">Bank account numbers and type i.e. savings vs. checking </t>
  </si>
  <si>
    <t xml:space="preserve">Percent of full-time (up to 15 areas with account numbers) and/or fixed dollar amount </t>
  </si>
  <si>
    <t>Percent of fixed to GL accounts (30 min.)</t>
  </si>
  <si>
    <t>Effective date of reclassification</t>
  </si>
  <si>
    <t>Job positions (minimum 50 spaces)</t>
  </si>
  <si>
    <t>Next increment date (8-segment date [ YYYY-MM-DD])</t>
  </si>
  <si>
    <t>Last evaluation date</t>
  </si>
  <si>
    <t>Deductions</t>
  </si>
  <si>
    <t>TDP (3 digits)</t>
  </si>
  <si>
    <t xml:space="preserve">TSA &amp; 457, deferred comp </t>
  </si>
  <si>
    <t xml:space="preserve">After tax calculations deductions </t>
  </si>
  <si>
    <t>Optional deductions (min. 25)</t>
  </si>
  <si>
    <t xml:space="preserve">Effective date of leave </t>
  </si>
  <si>
    <t>Return date of leave</t>
  </si>
  <si>
    <t xml:space="preserve">Pay rate </t>
  </si>
  <si>
    <t>Salary schedule</t>
  </si>
  <si>
    <t>Distribution percent (min 10)</t>
  </si>
  <si>
    <t>GL account number (min 10)</t>
  </si>
  <si>
    <t>Times to pay</t>
  </si>
  <si>
    <t>When to pay</t>
  </si>
  <si>
    <t>Approved hours</t>
  </si>
  <si>
    <t>FMLA</t>
  </si>
  <si>
    <t>System will record/update employee work history file with following data, including maintenance of start/end date history for all data elements:</t>
  </si>
  <si>
    <t>Assignments (unlimited)</t>
  </si>
  <si>
    <t>Assignment code</t>
  </si>
  <si>
    <t>Effective date</t>
  </si>
  <si>
    <t>Salary step and schedule, longevity</t>
  </si>
  <si>
    <t>Pay rate</t>
  </si>
  <si>
    <t>Account numbers</t>
  </si>
  <si>
    <t>Hours worked per pay period</t>
  </si>
  <si>
    <t>Dates of leave</t>
  </si>
  <si>
    <t>System maintains tax information, including:</t>
  </si>
  <si>
    <t>Tax Marital Status</t>
  </si>
  <si>
    <t>Federal Exemptions</t>
  </si>
  <si>
    <t>State Tax Percentage (allow for multiple states)</t>
  </si>
  <si>
    <t>Additional State withholding</t>
  </si>
  <si>
    <t>Local tax (allow for multiple)</t>
  </si>
  <si>
    <t>Federal Additional Withholding Amount</t>
  </si>
  <si>
    <t>Retirement plan deductions</t>
  </si>
  <si>
    <t>Retirement plan exemption</t>
  </si>
  <si>
    <t>FICA exemption</t>
  </si>
  <si>
    <t>Medicare exemption</t>
  </si>
  <si>
    <t>System maintains direct deposit information, including:</t>
  </si>
  <si>
    <t>Bank routing number</t>
  </si>
  <si>
    <t>Bank name</t>
  </si>
  <si>
    <t>Pre-notification</t>
  </si>
  <si>
    <t>Account type</t>
  </si>
  <si>
    <t>Percentage &amp; Fixed amount to deposit</t>
  </si>
  <si>
    <t>System maintains the following historical pay data for both fiscal and calendar years:</t>
  </si>
  <si>
    <t>Budget, encumbrance and fund available by position</t>
  </si>
  <si>
    <t>Employee totals</t>
  </si>
  <si>
    <t>Current period</t>
  </si>
  <si>
    <t>Current month</t>
  </si>
  <si>
    <t>Quarter to-date</t>
  </si>
  <si>
    <t>Year-to-date</t>
  </si>
  <si>
    <t>Previous quarter-to-date</t>
  </si>
  <si>
    <t>Previous year-to-date</t>
  </si>
  <si>
    <t>Earnings history</t>
  </si>
  <si>
    <t>Payroll Processing</t>
  </si>
  <si>
    <t>System allows users to process multiple types of payroll on a ten or twelve month basis, including salary exempt, salary non-exempt, hourly at regular rate, hourly at part-time rate, contractual, and special payrolls.</t>
  </si>
  <si>
    <t>System must provide a process allowing information (new contracts, hours/days, rates) to be entered at a location, approved through multiple user-defined levels, and reviewed/edited by payroll prior to final processing.</t>
  </si>
  <si>
    <t>System must provide ability to set up, calculate, and pay contracts with different start and stop dates.</t>
  </si>
  <si>
    <t>System must provide ability to pay contracts allowing for contracts with different dates, of any range.</t>
  </si>
  <si>
    <t>System should allow user-defined number of pays, able to be defined at the employee and employee group level.</t>
  </si>
  <si>
    <t>System should allow users to set-up recurring payroll entries for subsequent pay periods.</t>
  </si>
  <si>
    <t>System allows users to identify individuals, and/or positions that are exempt from overtime, and disallow overtime pay.</t>
  </si>
  <si>
    <t>System allows users to process all payroll checks from one central location, with proper authorization.</t>
  </si>
  <si>
    <t>System allows users to identify FICA-exempt employees on a pay-date or employee basis.</t>
  </si>
  <si>
    <t>System allows users to include multiple pay types within an annual contract.</t>
  </si>
  <si>
    <t>Payroll checks should be sorted (alphabetically) by employee attendance location and/or pay location, including direct deposit and mailed checks.</t>
  </si>
  <si>
    <t>Payroll distribution should be held in payroll journal for integration with finance system at discretion of finance department.</t>
  </si>
  <si>
    <t>System should automatically encumber actual FICA, retirement, salaries/ wages to be paid (dynamically adjusts with hire/transfer/leave activity).</t>
  </si>
  <si>
    <t>System allows positive and negative adjustments for regular and miscellaneous pay to adjust contracts accordingly.</t>
  </si>
  <si>
    <t>System allows users to reverse overpayment (for workers' comp, etc.).</t>
  </si>
  <si>
    <t>System allows users to pay remaining contract balance through multiple bi-weekly amounts and lump sum.</t>
  </si>
  <si>
    <t>System processes special salaries, wages, and reimbursement not subject to tax (i.e., student wages, W-4 elections, retirement) as well as non-taxable deductions.</t>
  </si>
  <si>
    <t>System allows for paid amounts, reimbursements, etc., not subject to tax.</t>
  </si>
  <si>
    <t>System automatically calculates quarterly tax report and 941 processing, with user override capability.</t>
  </si>
  <si>
    <t>Ability to perform "what if" functions on paychecks to assist employee decision-making.</t>
  </si>
  <si>
    <t>Ability to generate pay stubs, including the following information:</t>
  </si>
  <si>
    <t>Hours/Days Paid</t>
  </si>
  <si>
    <t>Hourly/Daily Rate</t>
  </si>
  <si>
    <t>Contract Amount</t>
  </si>
  <si>
    <t>Biweekly Amount</t>
  </si>
  <si>
    <t>Balance Of Contract</t>
  </si>
  <si>
    <t>Absence balances (used, adjusted, requested days, ending balance)</t>
  </si>
  <si>
    <t>Differentiate between pay at straight time, time and a half, and double time</t>
  </si>
  <si>
    <t>Description of work performed/job title</t>
  </si>
  <si>
    <t>Year to date deduction</t>
  </si>
  <si>
    <t>Fiscal deduction</t>
  </si>
  <si>
    <t>Year to date earnings</t>
  </si>
  <si>
    <t>Differential time</t>
  </si>
  <si>
    <t>Overtime</t>
  </si>
  <si>
    <t>Sick/leave time usage</t>
  </si>
  <si>
    <t>System allows users to process payroll advances and adjustments with single and/or replacement payroll checks in an effective manner.</t>
  </si>
  <si>
    <t>Payroll error messages are shown regarding possible necessary overtime for those employees with multiple positions.</t>
  </si>
  <si>
    <t>System must allow certain types of pay that are not subject to retirement systems for all employees.</t>
  </si>
  <si>
    <t>System allows for exemption of employees from FICA and/or Medicare.</t>
  </si>
  <si>
    <t xml:space="preserve">System must calculate both percentages and dollar amounts.  </t>
  </si>
  <si>
    <t>System must appropriately tax checks on the differently paid time intervals.</t>
  </si>
  <si>
    <t>System allows users to process only selected employees for a payroll.</t>
  </si>
  <si>
    <t>System allows users to calculate and dock from contracts the daily or portion of a daily rate, when sick and/or vacation time has been exhausted.</t>
  </si>
  <si>
    <t>System provides ability to manually dock contracts.</t>
  </si>
  <si>
    <t>System must provide ability to handle addendum pay.</t>
  </si>
  <si>
    <t>System allows users to assign a payment as supplemental for taxing purposes.</t>
  </si>
  <si>
    <t>System must provide ability to process the following adjustments to an employee's pay:</t>
  </si>
  <si>
    <t>Over payment of wages, recovering in one or several  payrolls</t>
  </si>
  <si>
    <t>Excess pre-tax deduction</t>
  </si>
  <si>
    <t>Excess deduction, taxed</t>
  </si>
  <si>
    <t>Shortage in deduction, pre-tax</t>
  </si>
  <si>
    <t>Shortage in deduction, taxed</t>
  </si>
  <si>
    <t>Charged to incorrect account code(s)</t>
  </si>
  <si>
    <t>System must provide ability to continue processing payroll, bypassing employees with errors (should report employees with errors).</t>
  </si>
  <si>
    <t>System must allow users to run multiple preliminary processing runs to edit prior to running final processing.</t>
  </si>
  <si>
    <t>System must provide notification prior to processing final payroll when an employee’s deductions exceed their gross pay.</t>
  </si>
  <si>
    <t>System must print all mandatory and voluntary deductions on warrant/direct deposit stub.</t>
  </si>
  <si>
    <t>System must produce electronic transmission information for any ACH financial institution.</t>
  </si>
  <si>
    <t>System must provide for the ability to pre-notify all direct deposits with new or changed information.</t>
  </si>
  <si>
    <t>System allows users to temporarily disable direct deposits and create payroll warrants for all or selected groups of employees for a payroll.</t>
  </si>
  <si>
    <t>System allows users to print leave balances on payroll warrant/direct deposit stubs.</t>
  </si>
  <si>
    <t>System must print all types of pay, including hours/days, and rate on warrant/direct deposit stub.</t>
  </si>
  <si>
    <t>System must have the ability to generate hourly rate from current salary schedule.</t>
  </si>
  <si>
    <t>System must be able to calculate number of days and years in district from hire date for both full-time and part-time staff</t>
  </si>
  <si>
    <t>System has the ability to calculate daily and hourly rate equivalencies based on contract amount and number of days.</t>
  </si>
  <si>
    <t>System must provide a process to calculate and award salary/wage increases during the fiscal year for all or selected pay schedules. Increases can be based on percentage or an amount.</t>
  </si>
  <si>
    <t>System allows users to run an online check for one employee's pay to verify that pay will be calculated correctly on future pay check.</t>
  </si>
  <si>
    <t>System will automatically recalculate the contract for the remainder of the year if an employee switches jobs during the year.</t>
  </si>
  <si>
    <t>System must provide annual reconciliation of W2 information with 941 information.</t>
  </si>
  <si>
    <t>System stores previous year adjustments made for contribution-retirement program (maintains history).</t>
  </si>
  <si>
    <t>System allows users to maintain unlimited fiscal years of salary information online for terminated employees for unemployment compensation and retirement purposes.</t>
  </si>
  <si>
    <t>System accommodates flexible and customizable severance (termination) pay calculations based upon percent of salary and benefits and years in District.</t>
  </si>
  <si>
    <t>Deductions &amp; Accruals</t>
  </si>
  <si>
    <t>System allows for calculation and processing of the following deductions:</t>
  </si>
  <si>
    <t>Federal taxes</t>
  </si>
  <si>
    <t>State taxes</t>
  </si>
  <si>
    <t>Local taxes</t>
  </si>
  <si>
    <t>FICA</t>
  </si>
  <si>
    <t>Voluntary retirement</t>
  </si>
  <si>
    <t>Involuntary retirement</t>
  </si>
  <si>
    <t>Benefit deductions</t>
  </si>
  <si>
    <t>System must provide the ability to view online the effects of an employee’s deductions and benefits on their paycheck.</t>
  </si>
  <si>
    <t>System allows for configuration of vacation and sick leave accrual calculations.</t>
  </si>
  <si>
    <t>System must allow multiple deductions to be paid on the same vendor check.</t>
  </si>
  <si>
    <t>System allows users to make mass changes to deductions for changes in amounts or percentages.</t>
  </si>
  <si>
    <t>System allows users to activate and deactivate deductions for specific payrolls, by group or by individual.</t>
  </si>
  <si>
    <t>System allows users to withhold deductions on a percentage or flat dollar amount basis.</t>
  </si>
  <si>
    <t>System maintains the following information for deductions:</t>
  </si>
  <si>
    <t>Deduction code (i.e. TDP, TSA, local tax, etc.)</t>
  </si>
  <si>
    <t xml:space="preserve">Deduction caps to limit/control over-contribution by:  </t>
  </si>
  <si>
    <t>Total amount</t>
  </si>
  <si>
    <t>Age</t>
  </si>
  <si>
    <t>Years of service</t>
  </si>
  <si>
    <t>Percent of gross for TSA &amp; 457 deduction</t>
  </si>
  <si>
    <t>Garnishment calculation</t>
  </si>
  <si>
    <t>Tax levy calculation</t>
  </si>
  <si>
    <t>System allows users to set maximum deduction amount.</t>
  </si>
  <si>
    <t xml:space="preserve">System allows users to manually override deduction amount. </t>
  </si>
  <si>
    <t>System must be capable of calculating all types of garnishments, including:</t>
  </si>
  <si>
    <t>Writ of Garnishments</t>
  </si>
  <si>
    <t>Order of withholding for student loans</t>
  </si>
  <si>
    <t>Tax levies, both federal and state</t>
  </si>
  <si>
    <t>Bankruptcy</t>
  </si>
  <si>
    <t>System allows users to override deductions for the current cycle (one-time only).</t>
  </si>
  <si>
    <t>System must support state percentage withholding tax calculations.</t>
  </si>
  <si>
    <t>System must include built-in logic (according to federal and state guidelines) as to deduction priorities, or capability of calculating from user defined rules.</t>
  </si>
  <si>
    <t>System has ability to accrue and track retirement hours by integration with Time &amp; Attendance</t>
  </si>
  <si>
    <t>System allows users to automatically accrue vacation banks based on years of service and/or other user-defined criteria.</t>
  </si>
  <si>
    <t>Check Voiding</t>
  </si>
  <si>
    <t>System allows users to process a void and replace, and/or just void a check.</t>
  </si>
  <si>
    <t>System maintains a record of all voided checks, with an option to not include those that were re-run (replacement checks).</t>
  </si>
  <si>
    <t>System allows users to report the status of payroll checks voided, canceled, written manually, or outstanding as an aid to bank statement reconciliation.</t>
  </si>
  <si>
    <t>System allows users to void multiple checks by voucher number, run number or individual checks by employee/check number.</t>
  </si>
  <si>
    <t>System must allow the check void process to reverse sick and/or vacation balances.</t>
  </si>
  <si>
    <t>Payroll Tables</t>
  </si>
  <si>
    <t>System allows users to accommodate several types of user-defined job categories for salary and benefit purposes, including full-time exempt, full-time non-exempt, part-time, temporary, and miscellaneous.</t>
  </si>
  <si>
    <t>System allows users to retain multiple years of various hourly and salary schedules and maintain future schedules</t>
  </si>
  <si>
    <t>System must allow pay rates for different grades and steps (with respect to a base pay) to be defined under different salary schedule names</t>
  </si>
  <si>
    <t>System must maintain detailed history of changes made to any payroll tables</t>
  </si>
  <si>
    <t>System must support Federal tax table calculations for the following pay period types:</t>
  </si>
  <si>
    <t>Lump Sum</t>
  </si>
  <si>
    <t>Supplemental</t>
  </si>
  <si>
    <t>Weekly</t>
  </si>
  <si>
    <t>Biweekly</t>
  </si>
  <si>
    <t>Semi-Monthly</t>
  </si>
  <si>
    <t>Annual</t>
  </si>
  <si>
    <t>Average yearly tax rate</t>
  </si>
  <si>
    <t>System must have ability to generate W2s and make the available to employees through Employee Self-Service</t>
  </si>
  <si>
    <t>System must be able to generate the following payroll related reports:</t>
  </si>
  <si>
    <t>Employees eligible for an increase during the upcoming payroll</t>
  </si>
  <si>
    <t>Assignment detail listing by specified job code, contract amount, pay table, attached addenda, # of checks, # of days, etc. (distribution, deduction, absence, addenda).</t>
  </si>
  <si>
    <t>Quarterly detail wage report by employee or payroll.</t>
  </si>
  <si>
    <t>Quarterly detail for individual wages over a specified amount.</t>
  </si>
  <si>
    <t>Voluntary deduction detail listing by employee by payroll.</t>
  </si>
  <si>
    <t>Employee profile basic information listings.</t>
  </si>
  <si>
    <t>Seniority lists by department (multiple departments).</t>
  </si>
  <si>
    <t>FICA and retirement remittance.</t>
  </si>
  <si>
    <t>W-2 report</t>
  </si>
  <si>
    <t>Affiliation (union) report.</t>
  </si>
  <si>
    <t>Long-term disability report.</t>
  </si>
  <si>
    <t>Union reports including name, pay rate, union dues</t>
  </si>
  <si>
    <t>Unemployment Insurance Agency Reports.</t>
  </si>
  <si>
    <t>Teachers Certification Report</t>
  </si>
  <si>
    <t>Payroll Distribution report by fund, department, job class, location, etc.</t>
  </si>
  <si>
    <t>Fringe Benefit Report including salary, cost of benefits</t>
  </si>
  <si>
    <t>Salary affidavit by specified date range</t>
  </si>
  <si>
    <t xml:space="preserve">State new-hire reports </t>
  </si>
  <si>
    <t>Employee absence balances days and hours (used, requested, ending balances)</t>
  </si>
  <si>
    <t>Overtime reports</t>
  </si>
  <si>
    <t>Leave time usage by type/code (i.e. FMLA, personal, sick)</t>
  </si>
  <si>
    <t>Ability to support benefits enrollment, including:</t>
  </si>
  <si>
    <t>Annual open enrollment</t>
  </si>
  <si>
    <t>New hire benefits enrollment</t>
  </si>
  <si>
    <t>ACA 30-Hours eligible Enrollment</t>
  </si>
  <si>
    <t>Other APS specific enrollment (i.e. ATRP participants continued benefits eligibility)</t>
  </si>
  <si>
    <t>Enrollment change when an employee is transferred from part-time to full-time status</t>
  </si>
  <si>
    <t>Ability for employees to enter a status change or life event (and related benefits changes, if applicable), with documentation required for qualifying events</t>
  </si>
  <si>
    <t>System must comply with all regulatory reporting and state/federal compliance requirements, including W2, ACA, sick-leave, FMLA, etc.</t>
  </si>
  <si>
    <t xml:space="preserve">System must be HIPAA-compliant with regard to protected health information (PHI). </t>
  </si>
  <si>
    <t xml:space="preserve">System must comply with HIPAA data transmission requirements, especially as it applies to compliant timelines. </t>
  </si>
  <si>
    <t>Benefit Plans</t>
  </si>
  <si>
    <t>System interfaces with State of New Mexico benefits plans.</t>
  </si>
  <si>
    <t>System allows for benefits administration and tracking of multiple flexible benefits plans.</t>
  </si>
  <si>
    <t>For each benefit plan, system should track:</t>
  </si>
  <si>
    <t>Carrier name</t>
  </si>
  <si>
    <t>Coverage type</t>
  </si>
  <si>
    <t>Amount of premium (by employer and employee paid totals)</t>
  </si>
  <si>
    <t>Plan identification</t>
  </si>
  <si>
    <t>Plan start date</t>
  </si>
  <si>
    <t>Eligibility criteria (based on employee status code)</t>
  </si>
  <si>
    <t>Eligibility date (60 days post-hire, etc.)</t>
  </si>
  <si>
    <t>Eligibility hours (minimum or rules-based hours)</t>
  </si>
  <si>
    <t>Eligibility earnings (based on salary, YTD earnings, etc.)</t>
  </si>
  <si>
    <t>Calculation frequency</t>
  </si>
  <si>
    <t>Calculation formula</t>
  </si>
  <si>
    <t>Probationary period and benefit eligibility (i.e. ACA)</t>
  </si>
  <si>
    <t xml:space="preserve">System provides interfaces (834 files) with benefits carriers and provides identifiers for each set of plan data. </t>
  </si>
  <si>
    <t>System calculates benefit premiums automatically based on predetermined criteria.</t>
  </si>
  <si>
    <t xml:space="preserve">System provides necessary reporting mechanism to ensure reporting is in alignment with vendor's system. System can reconcile any discrepancies identified between data sets. </t>
  </si>
  <si>
    <t>System provides annual enrollment reports, including historical enrollment information. Reports can be generated per coverage category, by carrier, by union, etc.  Both employee and dependent enrollment to be captured on these reports.</t>
  </si>
  <si>
    <t>System provides ability to track and attach documentation for employee absences such as STD, LTD, FMLA, Sick Leave Bank, etc.</t>
  </si>
  <si>
    <t xml:space="preserve">System produces enrollment verifications for employee to save/print.  </t>
  </si>
  <si>
    <t>System automatically notifies Benefits Department when employee entered changes have been made in the system (to allow for verification prior to benefits/changes being effective).</t>
  </si>
  <si>
    <t xml:space="preserve">System automatically notifies employee when benefit changes are approved and effective in the system. </t>
  </si>
  <si>
    <t>System must provide information regarding hours worked and pay earned electronically to carrier.</t>
  </si>
  <si>
    <t xml:space="preserve">System must provide monthly consolidated statements and Census information for reporting or self-billing purposes. </t>
  </si>
  <si>
    <t>System can calculate imputed income for employees with Domestic Partner Coverage under medical, dental and vision plans</t>
  </si>
  <si>
    <t>System will provide mass updates for all benefit-related calculations.</t>
  </si>
  <si>
    <t>System allows users to upload insurance changes to multiple vendors.</t>
  </si>
  <si>
    <t>System can program insurance eligibility rules by union group (e.g. 30/60/90 day wait periods).</t>
  </si>
  <si>
    <t>System can generate complete or partial insurance arrearages.</t>
  </si>
  <si>
    <t xml:space="preserve">System should allow for various methods and calculations for insurance arrearages. </t>
  </si>
  <si>
    <t xml:space="preserve">System should allow for collection of arrearages by direct bill or deduction from pay. </t>
  </si>
  <si>
    <t>System can define benefit rates by benefit type.</t>
  </si>
  <si>
    <t>System must maintain detailed history of changes made to any reference / definition tables (e.g., health insurance tables).</t>
  </si>
  <si>
    <t>System can assign benefits rates and employer contributions by employee, union, or employee group.</t>
  </si>
  <si>
    <t>Costs, Contributions &amp; Deductions</t>
  </si>
  <si>
    <t>System should track employee and employer contributions to plans if applicable.</t>
  </si>
  <si>
    <t>System tracks insurance deductions that are due and maintains historical data on deductions</t>
  </si>
  <si>
    <t>System should illustrate employee and employer contributions on election form and confirmation statements.</t>
  </si>
  <si>
    <t>System can have separate deduction frequencies and start dates for linked employee/employer benefit deductions.</t>
  </si>
  <si>
    <t xml:space="preserve">System is linked to Payroll and can support forwarding of pertinent data regarding premiums, contributions, deductions and pre-tax deductions when applicable. </t>
  </si>
  <si>
    <t xml:space="preserve">System tracks retiree life insurance enrollments, premium payments and designated beneficiaries. An electronic premium payment option would be ideal. System generates retiree life insurance billing and missing payment notices, with a variety of time period options (monthly, quarterly, semi-annual, annual). </t>
  </si>
  <si>
    <t>The system should track employee dependents (at least twelve) and identify those who will become ineligible for coverage six months before their ineligibility date, identify those that are disabled, and their age.</t>
  </si>
  <si>
    <t xml:space="preserve">System allows for tracking of retiree life insurance beneficiary information for multiple designees. </t>
  </si>
  <si>
    <t>System can maintain benefit and deduction history.</t>
  </si>
  <si>
    <t>System can identify disabled dependents.</t>
  </si>
  <si>
    <t>System can identify dependents age 19-26.</t>
  </si>
  <si>
    <t>System can identify employees who are spouses and children of other employees.</t>
  </si>
  <si>
    <t>System can identify all dependents with the employee they are attached to.</t>
  </si>
  <si>
    <t xml:space="preserve">System can identify duplicate enrollments across all employees (ie, if a child or an employee is enrolled in more than one medical plan, etc.)  </t>
  </si>
  <si>
    <t>System allows for entering of future or retro-benefits changes, and processes changes to benefits, payroll, and other related modules based on effective date of change</t>
  </si>
  <si>
    <t xml:space="preserve">System should flag disabled dependents turning 26 so they are not dropped from coverage. </t>
  </si>
  <si>
    <t>System tracks enrollment status for employees, including those who are ineligible, currently enrolled, withdrawn, pending, refused/waived coverage, etc.</t>
  </si>
  <si>
    <t xml:space="preserve">System allows for updated employee information to be processed outside of open enrollment periods, including accommodation for life events. </t>
  </si>
  <si>
    <t xml:space="preserve">Ability for authorized benefits administrators to change participant records prior to new plan year starting even after enrollment period has closed (with requisite approval). </t>
  </si>
  <si>
    <t xml:space="preserve">System maintains record of employee choice to waive coverage, including requiring that individual acknowledgement via electronic signature or otherwise to accommodate alternative to paper form. </t>
  </si>
  <si>
    <t>System should notify Benefits team, via integration with Applicant Tracking (PowerSchool TalentEd), of benefit-eligible new hires and provide employee contact information.</t>
  </si>
  <si>
    <t>System allows users to add notes regarding participant correspondence to employee records.</t>
  </si>
  <si>
    <t>System allows unlimited number of date fields on records, including (but not limited to) dates for eligibility, leave, effective dates, etc.</t>
  </si>
  <si>
    <t>System allows users to define business rules and enrollment workflow for circumstances such as new hire, employment changes, transfers, rehire or termination.</t>
  </si>
  <si>
    <t>System automatically unenrolls employees from receiving benefits upon termination or when leave status has exceeded allowed limit.</t>
  </si>
  <si>
    <t xml:space="preserve">System allows for continuation of benefits for a separated employee until effective benefits termination date (if applicable). </t>
  </si>
  <si>
    <t>System supports employee benefits billing for employees separated or on unpaid leave.</t>
  </si>
  <si>
    <t xml:space="preserve">System allows users to maintain separate deduction start/end dates from coverage start/end dates. </t>
  </si>
  <si>
    <t>COBRA</t>
  </si>
  <si>
    <t>System must provide COBRA tracking (timelines for eligibility including payment due dates).</t>
  </si>
  <si>
    <t>System must be able to facilitate retirement and COBRA processing.</t>
  </si>
  <si>
    <t>System allows eligible individuals to be tracked for COBRA, long-term disability, unemployment or Workers comp.</t>
  </si>
  <si>
    <t>System should be able to generate letters and COBRA notifications for employees with dependents turning 26 notifying them that dependent will be dropped from coverage.</t>
  </si>
  <si>
    <t>System notifies HR team and generates COBRA notifications upon COBRA-qualifying events taking place (for example, dependent reaches eligible age, etc.).</t>
  </si>
  <si>
    <t xml:space="preserve">System generates the initial COBRA notice/letter to employees and covered dependents at the time of initial enrollment or at time of applicable changes (adding a new spouse). </t>
  </si>
  <si>
    <t>Retirement Information</t>
  </si>
  <si>
    <t>System supports employee retirement plan enrollment</t>
  </si>
  <si>
    <t>System allows for configuration of different employee retirement plan eligibility based on union group, employee type, etc.</t>
  </si>
  <si>
    <t>System maintains employee information after retirement, and allows benefits users to update retiree information/addresses</t>
  </si>
  <si>
    <t>Ability to enroll, track and invoice retirees for retiree life insurance coverage</t>
  </si>
  <si>
    <t xml:space="preserve">System supports 403(b) retirement plan requirements, including automatic roll-over to catch-up contributions. </t>
  </si>
  <si>
    <t xml:space="preserve">System supports 457 retirement plan requirements, including automatic roll-over to catch-up contributions. </t>
  </si>
  <si>
    <t>System allows for tracking of employee retirement contributions to determine progress towards limit across multiple benefits plans.</t>
  </si>
  <si>
    <t xml:space="preserve">System allows for automatic calculation and payment of employer contributions for retirement contributions. </t>
  </si>
  <si>
    <t>System allows certain types of employees to be exempt from retirement contributions.</t>
  </si>
  <si>
    <t>System will provide individual total compensation reports.</t>
  </si>
  <si>
    <t>System allows users to generate insurance premium reports for vendors to pay premiums.</t>
  </si>
  <si>
    <t>System must provide standard benefits-related reports by employee group or union, including:</t>
  </si>
  <si>
    <t>W2s</t>
  </si>
  <si>
    <t>Budget Transparency reports</t>
  </si>
  <si>
    <t>General ledger reports</t>
  </si>
  <si>
    <t>1095-C Forms</t>
  </si>
  <si>
    <t xml:space="preserve">1094-C filing </t>
  </si>
  <si>
    <t>ACA report to monitor hours worked for non benefited employees. Report must be capable of measuring/reporting hours by Initial Measurement Period (IMP) and Standard Measurement Period (SMP)</t>
  </si>
  <si>
    <t>System generates report to track benefit costs by plan, coverage, individual employee or groups of employees, etc.</t>
  </si>
  <si>
    <t>Ability to generate reports of employment changes and union changes for processing of related benefits and eligibility changes</t>
  </si>
  <si>
    <t>Ability to generate discrepancy reports to assist the Benefits Department in identifying issues with enrollment (double deductions, not enrolled for Basic Life Insurance, employees enrolled in a benefit they are no longer eligible for (like Sick Leave Bank), data input errors, etc.)</t>
  </si>
  <si>
    <t>Portal must integrate seamlessly with the HR, Benefits, and Payroll modules</t>
  </si>
  <si>
    <t>Portal should be able to be customized to include links, reports, additional fields, etc.</t>
  </si>
  <si>
    <t>Portal is accessible via native mobile app (downloadable from Apple or Google store) as well as mobile browser.</t>
  </si>
  <si>
    <t>Portal is HTML5 based and renders content appropriate to a variety of devices (laptops, tablets, mobile devices, etc.)</t>
  </si>
  <si>
    <t>Ability to download and export forms from portal in a variety of formats (Excel, PDF, etc.)</t>
  </si>
  <si>
    <t>Employee Self Service</t>
  </si>
  <si>
    <t xml:space="preserve">Ability for employees to access (and update, if permitted) personal forms and information, including: </t>
  </si>
  <si>
    <t>Personal information</t>
  </si>
  <si>
    <t>Emergency contact info</t>
  </si>
  <si>
    <t>Links to employee handbook and other employee resources</t>
  </si>
  <si>
    <t xml:space="preserve">Personal employment history (including hire date, roles, promotions, pay history, performance history, etc.). </t>
  </si>
  <si>
    <t>Employment questionnaires</t>
  </si>
  <si>
    <t>Assigned manager(s) and direct reports (organizational hierarchy)</t>
  </si>
  <si>
    <t>Employee alerts and notifications</t>
  </si>
  <si>
    <t>Exit surveys</t>
  </si>
  <si>
    <t>Verification of employment forms/requests</t>
  </si>
  <si>
    <t xml:space="preserve">Ability for employees to access (and update, if applicable/permitted) personal payroll and time related forms and information, including: </t>
  </si>
  <si>
    <t>Pay stubs (current and historical)</t>
  </si>
  <si>
    <t>W2 and W4 forms</t>
  </si>
  <si>
    <t>Direct deposit enrollment and/or payment method elections</t>
  </si>
  <si>
    <t>Total compensation statement</t>
  </si>
  <si>
    <t>Leave and PTO balances and history</t>
  </si>
  <si>
    <t>Payment schedule election (10 month employees may elect to receive pay over 10 months or 12 months, etc.)</t>
  </si>
  <si>
    <t>Sick leave conversion (ability to elect to convert up sick leave to pay)</t>
  </si>
  <si>
    <t xml:space="preserve">Ability for employees to access (and update, if applicable) personal benefits related forms, functions, and information, including: </t>
  </si>
  <si>
    <t>Benefits enrollment (including open enrollment and new hire enrollment)</t>
  </si>
  <si>
    <t>Employee status change or life event (and related benefits changes, if applicable)</t>
  </si>
  <si>
    <t>Retirement plan (401-k/403-b) elections and contributions</t>
  </si>
  <si>
    <t xml:space="preserve">Ability to integrate with or provide easy navigation to related modules from ESS to perform the following employee actions: </t>
  </si>
  <si>
    <t>Employee expense reimbursement entry, status, and history</t>
  </si>
  <si>
    <t>Time entry</t>
  </si>
  <si>
    <t>Leave application</t>
  </si>
  <si>
    <t>Substitute request</t>
  </si>
  <si>
    <t>Transfer request</t>
  </si>
  <si>
    <t>Retirement or voluntary separation</t>
  </si>
  <si>
    <t>Ability to view the status of any employee request (i.e. certification renewal, expense reimbursement, transfer request, grievances, leave requests) awaiting approval</t>
  </si>
  <si>
    <t xml:space="preserve">Ability to support the new hire onboarding process by notifying incoming hires and their assigned principal/hiring manager of information and forms completed and outstanding (in checklist format) </t>
  </si>
  <si>
    <t>All updates entered in ESS must automatically transfer throughout system (e.g. to HR, Benefits, etc.) after proper notification and approval</t>
  </si>
  <si>
    <t>Ability for authorized administrators to create surveys, questionnaires, or notices and push out to all employees or selected groups via ESS</t>
  </si>
  <si>
    <t>Time and Attendance</t>
  </si>
  <si>
    <t>Ability for employees to enter time through an online timesheet</t>
  </si>
  <si>
    <t>Ability for managers to enter time for a group of employees</t>
  </si>
  <si>
    <t xml:space="preserve">Ability to enter multiple different rows/records of time for different locations/cost centers/categories (i.e. regular time vs. stipend time) in a single time sheet </t>
  </si>
  <si>
    <t>Ability to restrict entry of time and different time categories to certain employees based on various criteria</t>
  </si>
  <si>
    <t>Ability to remotely enter time sheet data through the use of mobile devices or kiosks</t>
  </si>
  <si>
    <t>Ability to enter text/comments with time and attendance information as needed</t>
  </si>
  <si>
    <t>Ability for employees to select from predefined comments and enter free text comments for time entries</t>
  </si>
  <si>
    <t>Ability to track “clock ins” and “clock outs" for non-exempt employees</t>
  </si>
  <si>
    <t>Ability to integrate with timeclock, swipe card, or biometric reader solutions for collection of clock-in/clock-out/attendance data</t>
  </si>
  <si>
    <t>Ability to clock-in/clock-out within electronic timesheet/mobile device for remote work</t>
  </si>
  <si>
    <t>Ability to allow customizable "grace periods" (i.e. 5 minutes, 7 minutes) for non-exempt employees who clock-in/out</t>
  </si>
  <si>
    <t>Ability to enter time and attendance data on an exception basis</t>
  </si>
  <si>
    <t>Ability to enter time and attendance data for past, current, and future dates</t>
  </si>
  <si>
    <t>Ability to close a time period at end of week or pay period to restrict further updates</t>
  </si>
  <si>
    <t>Ability for timekeepers or authorized users to edit time in prior periods, with automatic processing of changes to payroll and related modules, not all timekeepers.</t>
  </si>
  <si>
    <t>Ability to have all entry errors detected, highlighted for immediate correction</t>
  </si>
  <si>
    <t>Ability to enter time in hours up to two decimal points or to the quarter hour</t>
  </si>
  <si>
    <t>Ability to automatically populate employee timesheets for holidays, approved leaves, etc.</t>
  </si>
  <si>
    <t>Software provides an automated scheduling system for multiple staff types accommodating flexible multiple levels of approval, overtime and alternative non-standard shifts</t>
  </si>
  <si>
    <t>Ability to support multiple different shifts for an employee in a single day</t>
  </si>
  <si>
    <t>Ability for employees to request overtime for an upcoming day/shift, and for request to be routed for approval by workflow.</t>
  </si>
  <si>
    <t>Ability to import schedules from Excel</t>
  </si>
  <si>
    <t>Ability to support multiple shift types and multiple schedules</t>
  </si>
  <si>
    <t>Ability to support multiple pay type configurations and modify pay types at any time</t>
  </si>
  <si>
    <t>Ability to electronically approve and route time and attendance data with multiple approval levels</t>
  </si>
  <si>
    <t>Approval process allows approvers to view all time records in a "spreadsheet" format without opening each employee record</t>
  </si>
  <si>
    <t>Ability to restrict updates to a record after each level of approval</t>
  </si>
  <si>
    <t>System allows employees to charge time to multiple projects, accounts, departments</t>
  </si>
  <si>
    <t xml:space="preserve">Vacation/Leave/Sick </t>
  </si>
  <si>
    <t>Ability to support electronic leave requests</t>
  </si>
  <si>
    <t xml:space="preserve">Ability to configure workflow for approval of leave requests, with ability to support multiple approvers. </t>
  </si>
  <si>
    <t>Ability to support multiple leave types, and different approval workflows for different types</t>
  </si>
  <si>
    <t>Ability to have approved leave requests auto populate on timesheets. This item must be configurable for use by only certain departments or organizations.</t>
  </si>
  <si>
    <t>Ability to calculate and cap leave time based on categories such as years of service, job class, employee status (permanent, term), department, etc. Ability to calculate based on per pay period hours, but accrue fiscally to leave banks</t>
  </si>
  <si>
    <t>Ability to generate warnings or reject leave requests if no leave balance remains for an employee</t>
  </si>
  <si>
    <t>Ability to restrict usage of leave/vacation time for new hires until District-defined duration of service</t>
  </si>
  <si>
    <t>Ability to reset accumulators by leave type</t>
  </si>
  <si>
    <t xml:space="preserve">Ability to record and accumulate unpaid leave time </t>
  </si>
  <si>
    <t xml:space="preserve">Ability to prioritize leave requests based on criteria (i.e. seniority, request date) </t>
  </si>
  <si>
    <t xml:space="preserve">Ability to identify which funds are to be used for accrual of vacation, sick time, etc., for those staff who are allocated to multiple funds. Paid time off needs to be costed to all accounts an employee's pay is charged to. </t>
  </si>
  <si>
    <t>Workflow notification for leave administration including return from leave</t>
  </si>
  <si>
    <t>Ability to configure rules mandating maximum comp time allowance usage per pay period (e.g. 48 hours), and alert user during time entry, if balance is exceeded</t>
  </si>
  <si>
    <t>Ability to configure workflow for leave administration</t>
  </si>
  <si>
    <t>Ability to track FMLA leave used, either in pay of non-pay status, for previous 12 months (rolling calendar)</t>
  </si>
  <si>
    <t>Ability to store and retrieve "to-date" and "year-to-date" leave accrued, taken, paid, lost (over max), and forfeited</t>
  </si>
  <si>
    <t>Ability to calculate vacation, sick, and comp payouts at termination including current period accrual, current period taken, and remaining balance</t>
  </si>
  <si>
    <t>Ability to have different accrual pay out rules for each type and/or bargaining unit (i.e. sick payout is once a year, vacation and personal twice a year)</t>
  </si>
  <si>
    <t>Ability to automatically recalculate accrual rules based on position changes</t>
  </si>
  <si>
    <t>Ability to calculate adjustments/re-calculations to accrued leave time for employees transferred/re-assigned to different unions</t>
  </si>
  <si>
    <t>Ability to determine the dollar amount of sick, personal and vacation time remaining for severance payouts, transfers, etc.</t>
  </si>
  <si>
    <t>Ability to automatically approve leave requests if a designated approver has not approved them at end of pay period</t>
  </si>
  <si>
    <t>Extended Leave</t>
  </si>
  <si>
    <t>System tracks absences and generates WH381 notifications (FMLA eligibility)</t>
  </si>
  <si>
    <t>System allows for employee-generated extended leave requests and uploaded documentation, with submission tracking and history details.</t>
  </si>
  <si>
    <t xml:space="preserve">Upon staff approval, system generates extended leave letters and email communication to specified employees and retains history. </t>
  </si>
  <si>
    <t xml:space="preserve">System tracks extended leave dates and alerts for needed actions, including follow-up communications to employees. </t>
  </si>
  <si>
    <t>System calculates available accrued leave and other leave benefit applications (ie, 40% paid parental leave, paid COVID leave, etc.)</t>
  </si>
  <si>
    <t xml:space="preserve">System allows identification of FMLA usage with absence/leave entries, tracks FMLA usage and generates FMLA usage reports. </t>
  </si>
  <si>
    <t xml:space="preserve">System reports for available accrued leave, anticipated accrual amounts for specified future time periods, FMLA eligibility, work schedule hours of active status in the last 12 months, currently enrolled benefits with semi-monthly premium amounts, employee's current work schedule, hours per day and FTE designation, position and union group. </t>
  </si>
  <si>
    <t xml:space="preserve">System allows for attachment of supporting documentation for benefits enrollment and employee life events (i.e. marriage certificate, birth certificate, etc.). </t>
  </si>
  <si>
    <t>System has capability to provide  employees with individualized enrollment statement (displays current enrollment info - which benefits they have elected, and the current cost)</t>
  </si>
  <si>
    <t xml:space="preserve">System has capability to define custom rules for calculation of benefits premiums (i.e. premiums for benefit eligible part-time employees are based on their full-time equivalency salary). </t>
  </si>
  <si>
    <t>Historical payroll data. (e.g.: Prior pay rates, prior contract amounts, etc.)</t>
  </si>
  <si>
    <t xml:space="preserve">Ability to automatically notify employees directly impacted by the position changes </t>
  </si>
  <si>
    <t>Resume &amp; application history (PowerSchool TalentEd Applicant Tracking)</t>
  </si>
  <si>
    <t>Background and work eligibility (PowerSchool TalentEd Applicant Tracking)</t>
  </si>
  <si>
    <t>Interview notes and results (PowerSchool TalentEd Applicant Tracking)</t>
  </si>
  <si>
    <t>Contract (PowerSchool TalentEd Records)</t>
  </si>
  <si>
    <t>Benefits elections and acknowledgement (PowerSchool TalentEd Records)</t>
  </si>
  <si>
    <t>W-4 (PowerSchool TalentEd Records)</t>
  </si>
  <si>
    <t>Payroll elections (PowerSchool TalentEd Records)</t>
  </si>
  <si>
    <t>System has a travel request form which utilizes workflow with ability to route to multiple approvers including a budget availability check (configurable by cost center , organizational hierarchy, account fund), and the ability to reject with comments back to the employee to resolve and resubmit.</t>
  </si>
  <si>
    <t>Ability to default to specific asset accounts during asset creation based on purchase order criteria (i.e. class, type, commodity code, etc.)</t>
  </si>
  <si>
    <t>System allows users to  disable a vendor or exclude from use while retaining vendor history.</t>
  </si>
  <si>
    <t>Albuquerque Public Schools</t>
  </si>
  <si>
    <t>APS</t>
  </si>
  <si>
    <t>ERP Software Selection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</si>
</sst>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00"/>
  </numFmts>
  <fonts count="3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sz val="10"/>
      <name val="Arial"/>
      <family val="2"/>
    </font>
    <font>
      <sz val="10"/>
      <name val="Arial"/>
      <family val="2"/>
    </font>
    <font>
      <sz val="10"/>
      <color theme="1"/>
      <name val="Calibri"/>
      <family val="2"/>
      <scheme val="minor"/>
    </font>
    <font>
      <sz val="11"/>
      <color indexed="8"/>
      <name val="Calibri"/>
      <family val="2"/>
      <scheme val="minor"/>
    </font>
    <font>
      <b/>
      <sz val="14"/>
      <color theme="0"/>
      <name val="Calibri"/>
      <family val="2"/>
      <scheme val="minor"/>
    </font>
    <font>
      <i/>
      <sz val="11"/>
      <color theme="0"/>
      <name val="Calibri"/>
      <family val="2"/>
      <scheme val="minor"/>
    </font>
    <font>
      <sz val="11"/>
      <color theme="0" tint="-0.249977111117893"/>
      <name val="Calibri"/>
      <family val="2"/>
      <scheme val="minor"/>
    </font>
    <font>
      <b/>
      <u/>
      <sz val="11"/>
      <color theme="0" tint="-0.34998626667073579"/>
      <name val="Calibri"/>
      <family val="2"/>
      <scheme val="minor"/>
    </font>
    <font>
      <sz val="11"/>
      <color theme="0" tint="-0.34998626667073579"/>
      <name val="Calibri"/>
      <family val="2"/>
      <scheme val="minor"/>
    </font>
    <font>
      <u/>
      <sz val="11"/>
      <color theme="0" tint="-0.34998626667073579"/>
      <name val="Calibri"/>
      <family val="2"/>
      <scheme val="minor"/>
    </font>
    <font>
      <b/>
      <sz val="11"/>
      <color theme="0" tint="-0.34998626667073579"/>
      <name val="Calibri"/>
      <family val="2"/>
      <scheme val="minor"/>
    </font>
    <font>
      <b/>
      <i/>
      <sz val="11"/>
      <color theme="0"/>
      <name val="Calibri"/>
      <family val="2"/>
      <scheme val="minor"/>
    </font>
    <font>
      <sz val="10"/>
      <name val="Calibri"/>
      <family val="2"/>
      <scheme val="minor"/>
    </font>
    <font>
      <b/>
      <i/>
      <sz val="11"/>
      <color theme="1"/>
      <name val="Calibri"/>
      <family val="2"/>
      <scheme val="minor"/>
    </font>
    <font>
      <b/>
      <sz val="12"/>
      <color theme="0"/>
      <name val="Calibri"/>
      <family val="2"/>
      <scheme val="minor"/>
    </font>
    <font>
      <b/>
      <sz val="8"/>
      <color theme="0" tint="-4.9989318521683403E-2"/>
      <name val="Calibri"/>
      <family val="2"/>
      <scheme val="minor"/>
    </font>
    <font>
      <sz val="11"/>
      <color theme="0" tint="-4.9989318521683403E-2"/>
      <name val="Calibri"/>
      <family val="2"/>
      <scheme val="minor"/>
    </font>
    <font>
      <b/>
      <sz val="12"/>
      <color theme="0" tint="-4.9989318521683403E-2"/>
      <name val="Calibri"/>
      <family val="2"/>
      <scheme val="minor"/>
    </font>
    <font>
      <b/>
      <sz val="12"/>
      <name val="Calibri"/>
      <family val="2"/>
      <scheme val="minor"/>
    </font>
    <font>
      <b/>
      <sz val="20"/>
      <color theme="1"/>
      <name val="Calibri"/>
      <family val="2"/>
      <scheme val="minor"/>
    </font>
    <font>
      <b/>
      <sz val="12"/>
      <color rgb="FFFF0000"/>
      <name val="Calibri"/>
      <family val="2"/>
      <scheme val="minor"/>
    </font>
    <font>
      <sz val="11"/>
      <color rgb="FFFFFF00"/>
      <name val="Calibri"/>
      <family val="2"/>
      <scheme val="minor"/>
    </font>
    <font>
      <b/>
      <sz val="16"/>
      <color theme="1"/>
      <name val="Calibri"/>
      <family val="2"/>
      <scheme val="minor"/>
    </font>
    <font>
      <b/>
      <sz val="11"/>
      <color rgb="FFFFFF00"/>
      <name val="Calibri"/>
      <family val="2"/>
      <scheme val="minor"/>
    </font>
    <font>
      <b/>
      <sz val="12"/>
      <color rgb="FFFFFF00"/>
      <name val="Calibri"/>
      <family val="2"/>
      <scheme val="minor"/>
    </font>
    <font>
      <sz val="11"/>
      <name val="Calibri"/>
      <family val="2"/>
      <scheme val="minor"/>
    </font>
    <font>
      <b/>
      <sz val="11"/>
      <name val="Calibri"/>
      <family val="2"/>
      <scheme val="minor"/>
    </font>
    <font>
      <sz val="9"/>
      <color theme="1"/>
      <name val="Calibri"/>
      <family val="2"/>
      <scheme val="minor"/>
    </font>
    <font>
      <sz val="5"/>
      <color theme="0"/>
      <name val="Calibri"/>
      <family val="2"/>
      <scheme val="minor"/>
    </font>
    <font>
      <b/>
      <sz val="14"/>
      <color rgb="FF000000"/>
      <name val="Calibri"/>
      <family val="2"/>
    </font>
    <font>
      <b/>
      <sz val="18"/>
      <color rgb="FF000000"/>
      <name val="Calibri"/>
      <family val="2"/>
    </font>
    <font>
      <sz val="11"/>
      <color rgb="FF000000"/>
      <name val="Calibri"/>
      <family val="2"/>
    </font>
  </fonts>
  <fills count="1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
      <patternFill patternType="solid">
        <fgColor rgb="FF00539B"/>
        <bgColor indexed="64"/>
      </patternFill>
    </fill>
    <fill>
      <patternFill patternType="solid">
        <fgColor rgb="FF949B50"/>
        <bgColor indexed="64"/>
      </patternFill>
    </fill>
    <fill>
      <patternFill patternType="solid">
        <fgColor rgb="FFBF311A"/>
        <bgColor indexed="64"/>
      </patternFill>
    </fill>
    <fill>
      <patternFill patternType="solid">
        <fgColor rgb="FF807F83"/>
        <bgColor indexed="64"/>
      </patternFill>
    </fill>
    <fill>
      <patternFill patternType="solid">
        <fgColor rgb="FF56A0D3"/>
        <bgColor indexed="64"/>
      </patternFill>
    </fill>
    <fill>
      <patternFill patternType="solid">
        <fgColor theme="1"/>
        <bgColor indexed="64"/>
      </patternFill>
    </fill>
    <fill>
      <patternFill patternType="solid">
        <fgColor theme="0" tint="-0.34998626667073579"/>
        <bgColor indexed="64"/>
      </patternFill>
    </fill>
    <fill>
      <patternFill patternType="solid">
        <fgColor theme="0"/>
        <bgColor indexed="64"/>
      </patternFill>
    </fill>
    <fill>
      <patternFill patternType="solid">
        <fgColor rgb="FFE58E1A"/>
        <bgColor indexed="64"/>
      </patternFill>
    </fill>
    <fill>
      <patternFill patternType="solid">
        <fgColor rgb="FF754200"/>
        <bgColor indexed="64"/>
      </patternFill>
    </fill>
    <fill>
      <patternFill patternType="solid">
        <fgColor theme="0" tint="-4.9989318521683403E-2"/>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rgb="FF00539B"/>
      </top>
      <bottom/>
      <diagonal/>
    </border>
    <border>
      <left style="medium">
        <color rgb="FF00539B"/>
      </left>
      <right/>
      <top style="medium">
        <color rgb="FF00539B"/>
      </top>
      <bottom style="medium">
        <color rgb="FF00539B"/>
      </bottom>
      <diagonal/>
    </border>
    <border>
      <left/>
      <right/>
      <top style="medium">
        <color rgb="FF00539B"/>
      </top>
      <bottom style="medium">
        <color rgb="FF00539B"/>
      </bottom>
      <diagonal/>
    </border>
    <border>
      <left/>
      <right style="medium">
        <color rgb="FF00539B"/>
      </right>
      <top style="medium">
        <color rgb="FF00539B"/>
      </top>
      <bottom style="medium">
        <color rgb="FF00539B"/>
      </bottom>
      <diagonal/>
    </border>
    <border>
      <left style="medium">
        <color rgb="FF00539B"/>
      </left>
      <right style="medium">
        <color theme="0"/>
      </right>
      <top style="thin">
        <color theme="0"/>
      </top>
      <bottom style="thin">
        <color theme="0"/>
      </bottom>
      <diagonal/>
    </border>
    <border>
      <left style="medium">
        <color theme="0"/>
      </left>
      <right style="medium">
        <color theme="0"/>
      </right>
      <top style="thin">
        <color theme="0"/>
      </top>
      <bottom style="thin">
        <color theme="0"/>
      </bottom>
      <diagonal/>
    </border>
    <border>
      <left style="medium">
        <color rgb="FF00539B"/>
      </left>
      <right style="medium">
        <color theme="0"/>
      </right>
      <top style="thin">
        <color theme="0"/>
      </top>
      <bottom style="medium">
        <color rgb="FF00539B"/>
      </bottom>
      <diagonal/>
    </border>
    <border>
      <left style="medium">
        <color theme="0"/>
      </left>
      <right style="medium">
        <color theme="0"/>
      </right>
      <top style="thin">
        <color theme="0"/>
      </top>
      <bottom style="medium">
        <color rgb="FF00539B"/>
      </bottom>
      <diagonal/>
    </border>
    <border>
      <left style="medium">
        <color theme="0"/>
      </left>
      <right style="thin">
        <color theme="0"/>
      </right>
      <top style="medium">
        <color theme="0"/>
      </top>
      <bottom style="medium">
        <color theme="0"/>
      </bottom>
      <diagonal/>
    </border>
    <border>
      <left style="thin">
        <color theme="0"/>
      </left>
      <right/>
      <top/>
      <bottom/>
      <diagonal/>
    </border>
    <border>
      <left style="thin">
        <color theme="0"/>
      </left>
      <right/>
      <top style="medium">
        <color theme="0"/>
      </top>
      <bottom/>
      <diagonal/>
    </border>
    <border>
      <left style="thin">
        <color theme="0"/>
      </left>
      <right/>
      <top/>
      <bottom style="medium">
        <color theme="0"/>
      </bottom>
      <diagonal/>
    </border>
    <border>
      <left style="thin">
        <color theme="0"/>
      </left>
      <right style="medium">
        <color theme="0"/>
      </right>
      <top style="medium">
        <color theme="0"/>
      </top>
      <bottom style="medium">
        <color theme="0"/>
      </bottom>
      <diagonal/>
    </border>
    <border>
      <left/>
      <right/>
      <top style="medium">
        <color theme="0"/>
      </top>
      <bottom/>
      <diagonal/>
    </border>
    <border>
      <left/>
      <right/>
      <top/>
      <bottom style="medium">
        <color theme="0"/>
      </bottom>
      <diagonal/>
    </border>
    <border>
      <left style="medium">
        <color theme="0"/>
      </left>
      <right style="medium">
        <color theme="0"/>
      </right>
      <top style="medium">
        <color theme="0"/>
      </top>
      <bottom style="medium">
        <color theme="0"/>
      </bottom>
      <diagonal/>
    </border>
    <border>
      <left style="medium">
        <color rgb="FF00539B"/>
      </left>
      <right/>
      <top style="medium">
        <color rgb="FF00539B"/>
      </top>
      <bottom/>
      <diagonal/>
    </border>
    <border>
      <left/>
      <right style="medium">
        <color rgb="FF00539B"/>
      </right>
      <top style="medium">
        <color rgb="FF00539B"/>
      </top>
      <bottom/>
      <diagonal/>
    </border>
    <border>
      <left style="medium">
        <color rgb="FF00539B"/>
      </left>
      <right/>
      <top/>
      <bottom/>
      <diagonal/>
    </border>
    <border>
      <left/>
      <right style="medium">
        <color rgb="FF00539B"/>
      </right>
      <top/>
      <bottom/>
      <diagonal/>
    </border>
    <border>
      <left style="medium">
        <color rgb="FF00539B"/>
      </left>
      <right/>
      <top/>
      <bottom style="medium">
        <color rgb="FF00539B"/>
      </bottom>
      <diagonal/>
    </border>
    <border>
      <left/>
      <right/>
      <top/>
      <bottom style="medium">
        <color rgb="FF00539B"/>
      </bottom>
      <diagonal/>
    </border>
    <border>
      <left/>
      <right style="medium">
        <color rgb="FF00539B"/>
      </right>
      <top/>
      <bottom style="medium">
        <color rgb="FF00539B"/>
      </bottom>
      <diagonal/>
    </border>
    <border>
      <left style="medium">
        <color theme="0"/>
      </left>
      <right style="medium">
        <color theme="0"/>
      </right>
      <top style="medium">
        <color theme="0"/>
      </top>
      <bottom/>
      <diagonal/>
    </border>
    <border>
      <left style="medium">
        <color theme="0"/>
      </left>
      <right/>
      <top style="thin">
        <color theme="0"/>
      </top>
      <bottom style="thin">
        <color theme="0"/>
      </bottom>
      <diagonal/>
    </border>
    <border>
      <left style="medium">
        <color theme="0"/>
      </left>
      <right/>
      <top style="thin">
        <color theme="0"/>
      </top>
      <bottom style="medium">
        <color rgb="FF00539B"/>
      </bottom>
      <diagonal/>
    </border>
    <border>
      <left/>
      <right style="medium">
        <color rgb="FF00539B"/>
      </right>
      <top style="thin">
        <color theme="0"/>
      </top>
      <bottom style="thin">
        <color theme="0"/>
      </bottom>
      <diagonal/>
    </border>
    <border>
      <left/>
      <right style="medium">
        <color rgb="FF00539B"/>
      </right>
      <top style="thin">
        <color theme="0"/>
      </top>
      <bottom style="medium">
        <color rgb="FF00539B"/>
      </bottom>
      <diagonal/>
    </border>
    <border>
      <left style="thin">
        <color theme="0"/>
      </left>
      <right style="thin">
        <color theme="0"/>
      </right>
      <top style="thin">
        <color theme="0"/>
      </top>
      <bottom style="thin">
        <color theme="0"/>
      </bottom>
      <diagonal/>
    </border>
    <border>
      <left style="medium">
        <color rgb="FF00539B"/>
      </left>
      <right/>
      <top style="medium">
        <color rgb="FF00539B"/>
      </top>
      <bottom style="thin">
        <color theme="0"/>
      </bottom>
      <diagonal/>
    </border>
    <border>
      <left style="medium">
        <color rgb="FF00539B"/>
      </left>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style="thin">
        <color theme="0"/>
      </right>
      <top style="thin">
        <color theme="0"/>
      </top>
      <bottom style="thin">
        <color theme="0"/>
      </bottom>
      <diagonal/>
    </border>
    <border>
      <left style="medium">
        <color rgb="FF00539B"/>
      </left>
      <right/>
      <top style="medium">
        <color theme="0"/>
      </top>
      <bottom style="medium">
        <color theme="0"/>
      </bottom>
      <diagonal/>
    </border>
    <border>
      <left/>
      <right style="medium">
        <color rgb="FF00539B"/>
      </right>
      <top style="medium">
        <color theme="0"/>
      </top>
      <bottom style="medium">
        <color theme="0"/>
      </bottom>
      <diagonal/>
    </border>
    <border>
      <left style="medium">
        <color theme="0"/>
      </left>
      <right style="thin">
        <color theme="0"/>
      </right>
      <top style="medium">
        <color theme="0"/>
      </top>
      <bottom/>
      <diagonal/>
    </border>
    <border>
      <left style="thin">
        <color theme="0"/>
      </left>
      <right style="thin">
        <color theme="0"/>
      </right>
      <top style="medium">
        <color theme="0"/>
      </top>
      <bottom/>
      <diagonal/>
    </border>
    <border>
      <left style="thin">
        <color theme="0"/>
      </left>
      <right style="medium">
        <color theme="0"/>
      </right>
      <top style="medium">
        <color theme="0"/>
      </top>
      <bottom/>
      <diagonal/>
    </border>
    <border>
      <left style="thin">
        <color theme="0"/>
      </left>
      <right style="thin">
        <color theme="0"/>
      </right>
      <top style="medium">
        <color theme="0"/>
      </top>
      <bottom style="medium">
        <color theme="0"/>
      </bottom>
      <diagonal/>
    </border>
    <border>
      <left style="thick">
        <color theme="0" tint="-0.34998626667073579"/>
      </left>
      <right style="thick">
        <color theme="0" tint="-0.34998626667073579"/>
      </right>
      <top style="thick">
        <color theme="0" tint="-0.34998626667073579"/>
      </top>
      <bottom style="thick">
        <color theme="0" tint="-0.34998626667073579"/>
      </bottom>
      <diagonal/>
    </border>
    <border>
      <left style="thick">
        <color theme="0" tint="-0.34998626667073579"/>
      </left>
      <right/>
      <top/>
      <bottom/>
      <diagonal/>
    </border>
    <border>
      <left/>
      <right style="thick">
        <color theme="0" tint="-0.34998626667073579"/>
      </right>
      <top/>
      <bottom/>
      <diagonal/>
    </border>
    <border>
      <left style="thick">
        <color theme="0" tint="-0.34998626667073579"/>
      </left>
      <right/>
      <top/>
      <bottom style="thick">
        <color theme="0" tint="-0.34998626667073579"/>
      </bottom>
      <diagonal/>
    </border>
    <border>
      <left/>
      <right/>
      <top/>
      <bottom style="thick">
        <color theme="0" tint="-0.34998626667073579"/>
      </bottom>
      <diagonal/>
    </border>
    <border>
      <left/>
      <right style="thick">
        <color theme="0" tint="-0.34998626667073579"/>
      </right>
      <top/>
      <bottom style="thick">
        <color theme="0" tint="-0.34998626667073579"/>
      </bottom>
      <diagonal/>
    </border>
    <border>
      <left/>
      <right/>
      <top style="thick">
        <color theme="0" tint="-0.34998626667073579"/>
      </top>
      <bottom style="thick">
        <color theme="0" tint="-0.34998626667073579"/>
      </bottom>
      <diagonal/>
    </border>
    <border>
      <left/>
      <right style="thick">
        <color theme="0" tint="-0.34998626667073579"/>
      </right>
      <top style="thick">
        <color theme="0" tint="-0.34998626667073579"/>
      </top>
      <bottom style="thick">
        <color theme="0" tint="-0.34998626667073579"/>
      </bottom>
      <diagonal/>
    </border>
    <border>
      <left style="thick">
        <color theme="0" tint="-0.34998626667073579"/>
      </left>
      <right/>
      <top style="thick">
        <color theme="0" tint="-0.34998626667073579"/>
      </top>
      <bottom style="thick">
        <color theme="0" tint="-0.34998626667073579"/>
      </bottom>
      <diagonal/>
    </border>
    <border>
      <left style="thick">
        <color theme="0" tint="-0.34998626667073579"/>
      </left>
      <right/>
      <top style="thick">
        <color theme="0" tint="-0.34998626667073579"/>
      </top>
      <bottom/>
      <diagonal/>
    </border>
    <border>
      <left/>
      <right/>
      <top style="thick">
        <color theme="0" tint="-0.34998626667073579"/>
      </top>
      <bottom/>
      <diagonal/>
    </border>
    <border>
      <left/>
      <right style="thick">
        <color theme="0" tint="-0.34998626667073579"/>
      </right>
      <top style="thick">
        <color theme="0" tint="-0.34998626667073579"/>
      </top>
      <bottom/>
      <diagonal/>
    </border>
    <border>
      <left style="thick">
        <color theme="0" tint="-0.34998626667073579"/>
      </left>
      <right style="thick">
        <color theme="0" tint="-0.34998626667073579"/>
      </right>
      <top style="thick">
        <color theme="0" tint="-0.34998626667073579"/>
      </top>
      <bottom/>
      <diagonal/>
    </border>
    <border>
      <left style="thick">
        <color theme="0" tint="-0.34998626667073579"/>
      </left>
      <right style="thick">
        <color theme="0" tint="-0.34998626667073579"/>
      </right>
      <top/>
      <bottom/>
      <diagonal/>
    </border>
    <border>
      <left style="thick">
        <color theme="0" tint="-0.34998626667073579"/>
      </left>
      <right style="thick">
        <color theme="0" tint="-0.34998626667073579"/>
      </right>
      <top/>
      <bottom style="thick">
        <color theme="0" tint="-0.34998626667073579"/>
      </bottom>
      <diagonal/>
    </border>
    <border>
      <left style="thin">
        <color theme="0"/>
      </left>
      <right/>
      <top style="thin">
        <color theme="0"/>
      </top>
      <bottom style="thin">
        <color theme="0"/>
      </bottom>
      <diagonal/>
    </border>
    <border>
      <left style="thin">
        <color theme="0"/>
      </left>
      <right/>
      <top style="thin">
        <color theme="0"/>
      </top>
      <bottom style="medium">
        <color rgb="FF00539B"/>
      </bottom>
      <diagonal/>
    </border>
    <border>
      <left/>
      <right/>
      <top style="thin">
        <color theme="0"/>
      </top>
      <bottom style="thin">
        <color theme="0"/>
      </bottom>
      <diagonal/>
    </border>
    <border>
      <left style="thin">
        <color theme="0"/>
      </left>
      <right/>
      <top/>
      <bottom style="thin">
        <color theme="0"/>
      </bottom>
      <diagonal/>
    </border>
    <border>
      <left/>
      <right/>
      <top style="medium">
        <color rgb="FF00539B"/>
      </top>
      <bottom style="thin">
        <color theme="0"/>
      </bottom>
      <diagonal/>
    </border>
    <border>
      <left/>
      <right style="medium">
        <color theme="0"/>
      </right>
      <top style="medium">
        <color theme="0"/>
      </top>
      <bottom style="medium">
        <color theme="0"/>
      </bottom>
      <diagonal/>
    </border>
    <border>
      <left/>
      <right/>
      <top style="medium">
        <color rgb="FF00539B"/>
      </top>
      <bottom style="medium">
        <color theme="0"/>
      </bottom>
      <diagonal/>
    </border>
    <border>
      <left/>
      <right style="medium">
        <color theme="0"/>
      </right>
      <top/>
      <bottom style="medium">
        <color theme="0"/>
      </bottom>
      <diagonal/>
    </border>
    <border>
      <left style="medium">
        <color theme="0"/>
      </left>
      <right/>
      <top/>
      <bottom style="medium">
        <color theme="0"/>
      </bottom>
      <diagonal/>
    </border>
    <border>
      <left style="medium">
        <color theme="0"/>
      </left>
      <right/>
      <top/>
      <bottom/>
      <diagonal/>
    </border>
    <border>
      <left/>
      <right style="medium">
        <color theme="0"/>
      </right>
      <top/>
      <bottom/>
      <diagonal/>
    </border>
    <border>
      <left style="medium">
        <color theme="0"/>
      </left>
      <right/>
      <top style="medium">
        <color theme="0"/>
      </top>
      <bottom style="medium">
        <color theme="0"/>
      </bottom>
      <diagonal/>
    </border>
    <border>
      <left/>
      <right style="medium">
        <color rgb="FF00539B"/>
      </right>
      <top style="medium">
        <color theme="0"/>
      </top>
      <bottom style="medium">
        <color rgb="FF00539B"/>
      </bottom>
      <diagonal/>
    </border>
    <border>
      <left style="medium">
        <color indexed="64"/>
      </left>
      <right/>
      <top/>
      <bottom/>
      <diagonal/>
    </border>
    <border>
      <left/>
      <right style="medium">
        <color indexed="64"/>
      </right>
      <top/>
      <bottom/>
      <diagonal/>
    </border>
    <border>
      <left/>
      <right style="medium">
        <color indexed="64"/>
      </right>
      <top/>
      <bottom style="medium">
        <color theme="0"/>
      </bottom>
      <diagonal/>
    </border>
    <border>
      <left style="medium">
        <color indexed="64"/>
      </left>
      <right/>
      <top style="medium">
        <color theme="0"/>
      </top>
      <bottom style="medium">
        <color theme="0"/>
      </bottom>
      <diagonal/>
    </border>
    <border>
      <left/>
      <right style="medium">
        <color indexed="64"/>
      </right>
      <top style="medium">
        <color theme="0"/>
      </top>
      <bottom style="medium">
        <color theme="0"/>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theme="0"/>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style="medium">
        <color rgb="FF00539B"/>
      </right>
      <top style="thin">
        <color theme="0"/>
      </top>
      <bottom style="thin">
        <color theme="0"/>
      </bottom>
      <diagonal/>
    </border>
    <border>
      <left style="thin">
        <color indexed="64"/>
      </left>
      <right/>
      <top style="thin">
        <color indexed="64"/>
      </top>
      <bottom style="thin">
        <color indexed="64"/>
      </bottom>
      <diagonal/>
    </border>
    <border>
      <left style="medium">
        <color rgb="FF00539B"/>
      </left>
      <right style="medium">
        <color rgb="FF00539B"/>
      </right>
      <top style="medium">
        <color rgb="FF00539B"/>
      </top>
      <bottom style="thin">
        <color theme="0"/>
      </bottom>
      <diagonal/>
    </border>
    <border>
      <left style="medium">
        <color rgb="FF00539B"/>
      </left>
      <right/>
      <top/>
      <bottom style="thin">
        <color theme="0"/>
      </bottom>
      <diagonal/>
    </border>
    <border>
      <left style="thin">
        <color theme="0"/>
      </left>
      <right style="medium">
        <color theme="0"/>
      </right>
      <top/>
      <bottom style="thin">
        <color theme="0"/>
      </bottom>
      <diagonal/>
    </border>
    <border>
      <left style="medium">
        <color theme="0"/>
      </left>
      <right style="medium">
        <color theme="0"/>
      </right>
      <top/>
      <bottom style="thin">
        <color theme="0"/>
      </bottom>
      <diagonal/>
    </border>
    <border>
      <left style="medium">
        <color theme="0"/>
      </left>
      <right style="thin">
        <color theme="0"/>
      </right>
      <top/>
      <bottom style="thin">
        <color theme="0"/>
      </bottom>
      <diagonal/>
    </border>
    <border>
      <left style="thin">
        <color theme="0"/>
      </left>
      <right style="thin">
        <color theme="0"/>
      </right>
      <top/>
      <bottom style="thin">
        <color theme="0"/>
      </bottom>
      <diagonal/>
    </border>
    <border>
      <left/>
      <right/>
      <top/>
      <bottom style="thin">
        <color theme="0"/>
      </bottom>
      <diagonal/>
    </border>
    <border>
      <left style="thin">
        <color theme="0"/>
      </left>
      <right style="medium">
        <color rgb="FF00539B"/>
      </right>
      <top/>
      <bottom style="thin">
        <color theme="0"/>
      </bottom>
      <diagonal/>
    </border>
    <border>
      <left/>
      <right style="medium">
        <color rgb="FF00539B"/>
      </right>
      <top style="medium">
        <color rgb="FF00539B"/>
      </top>
      <bottom style="thin">
        <color theme="0"/>
      </bottom>
      <diagonal/>
    </border>
    <border>
      <left style="medium">
        <color rgb="FF00539B"/>
      </left>
      <right/>
      <top style="thin">
        <color theme="0"/>
      </top>
      <bottom style="medium">
        <color rgb="FF00539B"/>
      </bottom>
      <diagonal/>
    </border>
    <border>
      <left/>
      <right style="medium">
        <color rgb="FF00539B"/>
      </right>
      <top/>
      <bottom style="thin">
        <color theme="0"/>
      </bottom>
      <diagonal/>
    </border>
    <border>
      <left style="medium">
        <color rgb="FF00539B"/>
      </left>
      <right style="medium">
        <color rgb="FF00539B"/>
      </right>
      <top style="medium">
        <color rgb="FF00539B"/>
      </top>
      <bottom/>
      <diagonal/>
    </border>
    <border>
      <left style="medium">
        <color rgb="FF00539B"/>
      </left>
      <right style="medium">
        <color rgb="FF00539B"/>
      </right>
      <top/>
      <bottom/>
      <diagonal/>
    </border>
    <border>
      <left style="medium">
        <color rgb="FF00539B"/>
      </left>
      <right style="medium">
        <color rgb="FF00539B"/>
      </right>
      <top/>
      <bottom style="medium">
        <color rgb="FF00539B"/>
      </bottom>
      <diagonal/>
    </border>
    <border>
      <left style="thick">
        <color rgb="FF807F83"/>
      </left>
      <right style="thick">
        <color rgb="FF807F83"/>
      </right>
      <top style="thick">
        <color rgb="FF807F83"/>
      </top>
      <bottom style="thick">
        <color rgb="FF807F83"/>
      </bottom>
      <diagonal/>
    </border>
    <border>
      <left style="thin">
        <color indexed="64"/>
      </left>
      <right style="thin">
        <color indexed="64"/>
      </right>
      <top style="thin">
        <color indexed="64"/>
      </top>
      <bottom/>
      <diagonal/>
    </border>
  </borders>
  <cellStyleXfs count="63">
    <xf numFmtId="0" fontId="0" fillId="0" borderId="0"/>
    <xf numFmtId="9" fontId="1" fillId="0" borderId="0" applyFont="0" applyFill="0" applyBorder="0" applyAlignment="0" applyProtection="0"/>
    <xf numFmtId="0" fontId="1" fillId="0" borderId="0"/>
    <xf numFmtId="0" fontId="1" fillId="0" borderId="0"/>
    <xf numFmtId="0" fontId="6" fillId="0" borderId="0"/>
    <xf numFmtId="0" fontId="1" fillId="0" borderId="0"/>
    <xf numFmtId="0" fontId="7"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cellStyleXfs>
  <cellXfs count="431">
    <xf numFmtId="0" fontId="0" fillId="0" borderId="0" xfId="0"/>
    <xf numFmtId="9" fontId="0" fillId="0" borderId="0" xfId="1" applyFont="1" applyAlignment="1">
      <alignment vertical="top"/>
    </xf>
    <xf numFmtId="0" fontId="0" fillId="0" borderId="0" xfId="0" applyFont="1" applyAlignment="1">
      <alignment vertical="top"/>
    </xf>
    <xf numFmtId="0" fontId="0" fillId="0" borderId="0" xfId="0" applyFont="1" applyAlignment="1">
      <alignment vertical="top" wrapText="1"/>
    </xf>
    <xf numFmtId="0" fontId="0" fillId="0" borderId="0" xfId="0" applyFont="1" applyAlignment="1">
      <alignment horizontal="right" vertical="top"/>
    </xf>
    <xf numFmtId="0" fontId="0" fillId="3" borderId="0" xfId="0" applyFont="1" applyFill="1" applyAlignment="1">
      <alignment vertical="top"/>
    </xf>
    <xf numFmtId="0" fontId="0" fillId="0" borderId="1" xfId="0" applyFont="1" applyBorder="1" applyAlignment="1">
      <alignment vertical="center" wrapText="1"/>
    </xf>
    <xf numFmtId="0" fontId="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9" fillId="0" borderId="1" xfId="0" applyFont="1" applyFill="1" applyBorder="1" applyAlignment="1">
      <alignment vertical="center" wrapText="1"/>
    </xf>
    <xf numFmtId="0" fontId="0" fillId="0" borderId="1" xfId="0" applyFont="1" applyBorder="1" applyAlignment="1">
      <alignment horizontal="center" vertical="center"/>
    </xf>
    <xf numFmtId="0" fontId="0" fillId="0" borderId="0" xfId="0" applyFont="1" applyFill="1" applyAlignment="1">
      <alignment vertical="center"/>
    </xf>
    <xf numFmtId="0" fontId="0" fillId="0" borderId="1" xfId="0" applyFont="1" applyFill="1" applyBorder="1" applyAlignment="1">
      <alignment horizontal="center" vertical="center"/>
    </xf>
    <xf numFmtId="0" fontId="0" fillId="0" borderId="0" xfId="0" applyFont="1" applyAlignment="1">
      <alignment vertical="center"/>
    </xf>
    <xf numFmtId="0" fontId="9" fillId="0" borderId="1" xfId="0" applyFont="1" applyFill="1" applyBorder="1" applyAlignment="1">
      <alignment horizontal="center" vertical="center"/>
    </xf>
    <xf numFmtId="0" fontId="3" fillId="6" borderId="1" xfId="0" applyFont="1" applyFill="1" applyBorder="1" applyAlignment="1">
      <alignment horizontal="center" vertical="center" wrapText="1"/>
    </xf>
    <xf numFmtId="0" fontId="3" fillId="6" borderId="1" xfId="0" applyFont="1" applyFill="1" applyBorder="1" applyAlignment="1">
      <alignment horizontal="left" vertical="center" wrapText="1"/>
    </xf>
    <xf numFmtId="0" fontId="3" fillId="6" borderId="1" xfId="0" applyFont="1" applyFill="1" applyBorder="1" applyAlignment="1">
      <alignment horizontal="center" vertical="center"/>
    </xf>
    <xf numFmtId="0" fontId="11" fillId="5" borderId="5" xfId="0" applyFont="1" applyFill="1" applyBorder="1" applyAlignment="1">
      <alignment horizontal="right" vertical="top"/>
    </xf>
    <xf numFmtId="10" fontId="0" fillId="4" borderId="6" xfId="1" applyNumberFormat="1" applyFont="1" applyFill="1" applyBorder="1" applyAlignment="1">
      <alignment horizontal="center" vertical="top"/>
    </xf>
    <xf numFmtId="0" fontId="0" fillId="9" borderId="13" xfId="0" applyFont="1" applyFill="1" applyBorder="1" applyAlignment="1">
      <alignment horizontal="left" vertical="top"/>
    </xf>
    <xf numFmtId="0" fontId="0" fillId="9" borderId="14" xfId="0" applyFont="1" applyFill="1" applyBorder="1" applyAlignment="1">
      <alignment horizontal="left" vertical="top"/>
    </xf>
    <xf numFmtId="0" fontId="4" fillId="8" borderId="0" xfId="0" applyFont="1" applyFill="1" applyBorder="1" applyAlignment="1">
      <alignment vertical="top"/>
    </xf>
    <xf numFmtId="0" fontId="0" fillId="8" borderId="13" xfId="0" applyFont="1" applyFill="1" applyBorder="1" applyAlignment="1">
      <alignment horizontal="left" vertical="top"/>
    </xf>
    <xf numFmtId="0" fontId="3" fillId="8" borderId="15" xfId="0" applyFont="1" applyFill="1" applyBorder="1" applyAlignment="1">
      <alignment vertical="top"/>
    </xf>
    <xf numFmtId="0" fontId="4" fillId="8" borderId="0" xfId="0" applyFont="1" applyFill="1" applyBorder="1" applyAlignment="1">
      <alignment horizontal="left" vertical="top" wrapText="1"/>
    </xf>
    <xf numFmtId="0" fontId="4" fillId="8" borderId="0" xfId="0" applyFont="1" applyFill="1" applyBorder="1" applyAlignment="1">
      <alignment horizontal="center" vertical="center"/>
    </xf>
    <xf numFmtId="0" fontId="4" fillId="8" borderId="0" xfId="0" applyFont="1" applyFill="1" applyBorder="1" applyAlignment="1">
      <alignment horizontal="center" vertical="center" wrapText="1"/>
    </xf>
    <xf numFmtId="0" fontId="14" fillId="8" borderId="0" xfId="0" applyFont="1" applyFill="1" applyBorder="1" applyAlignment="1">
      <alignment horizontal="center" vertical="center"/>
    </xf>
    <xf numFmtId="0" fontId="15" fillId="8" borderId="0" xfId="0" applyFont="1" applyFill="1" applyBorder="1" applyAlignment="1">
      <alignment horizontal="center" vertical="center"/>
    </xf>
    <xf numFmtId="0" fontId="12" fillId="8" borderId="0" xfId="0" applyFont="1" applyFill="1" applyBorder="1" applyAlignment="1">
      <alignment horizontal="center" vertical="center" wrapText="1"/>
    </xf>
    <xf numFmtId="0" fontId="12" fillId="8" borderId="0" xfId="0" applyFont="1" applyFill="1" applyBorder="1" applyAlignment="1">
      <alignment horizontal="left" vertical="top" wrapText="1"/>
    </xf>
    <xf numFmtId="0" fontId="14" fillId="8" borderId="0" xfId="0" applyFont="1" applyFill="1" applyBorder="1" applyAlignment="1">
      <alignment horizontal="center" vertical="center" wrapText="1"/>
    </xf>
    <xf numFmtId="0" fontId="14" fillId="8" borderId="0" xfId="0" applyFont="1" applyFill="1" applyBorder="1" applyAlignment="1">
      <alignment horizontal="left" vertical="top" wrapText="1"/>
    </xf>
    <xf numFmtId="0" fontId="13" fillId="8" borderId="0" xfId="0" applyFont="1" applyFill="1" applyBorder="1" applyAlignment="1">
      <alignment horizontal="center" vertical="center"/>
    </xf>
    <xf numFmtId="0" fontId="14" fillId="8" borderId="0" xfId="0" applyFont="1" applyFill="1" applyBorder="1" applyAlignment="1">
      <alignment vertical="top"/>
    </xf>
    <xf numFmtId="0" fontId="16" fillId="8" borderId="0" xfId="0" applyFont="1" applyFill="1" applyBorder="1" applyAlignment="1">
      <alignment horizontal="center" vertical="center"/>
    </xf>
    <xf numFmtId="164" fontId="14" fillId="8" borderId="0" xfId="1" applyNumberFormat="1" applyFont="1" applyFill="1" applyBorder="1" applyAlignment="1">
      <alignment horizontal="center" vertical="center"/>
    </xf>
    <xf numFmtId="0" fontId="4" fillId="8" borderId="16" xfId="0" applyFont="1" applyFill="1" applyBorder="1" applyAlignment="1">
      <alignment vertical="top" wrapText="1"/>
    </xf>
    <xf numFmtId="0" fontId="4" fillId="8" borderId="0" xfId="0" applyFont="1" applyFill="1" applyBorder="1" applyAlignment="1">
      <alignment vertical="top" wrapText="1"/>
    </xf>
    <xf numFmtId="0" fontId="8" fillId="0" borderId="0"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24" xfId="0" applyFont="1" applyFill="1" applyBorder="1" applyAlignment="1">
      <alignment horizontal="center" vertical="center"/>
    </xf>
    <xf numFmtId="0" fontId="3" fillId="0" borderId="21" xfId="0" applyFont="1" applyFill="1" applyBorder="1" applyAlignment="1">
      <alignment horizontal="center" vertical="center"/>
    </xf>
    <xf numFmtId="0" fontId="3" fillId="2" borderId="21" xfId="0" applyFont="1" applyFill="1" applyBorder="1" applyAlignment="1">
      <alignment horizontal="center" vertical="center"/>
    </xf>
    <xf numFmtId="0" fontId="3" fillId="0" borderId="23" xfId="0" applyFont="1" applyFill="1" applyBorder="1" applyAlignment="1">
      <alignment horizontal="center" vertical="center"/>
    </xf>
    <xf numFmtId="9" fontId="17" fillId="11" borderId="26" xfId="0" applyNumberFormat="1" applyFont="1" applyFill="1" applyBorder="1" applyAlignment="1">
      <alignment horizontal="center" vertical="center"/>
    </xf>
    <xf numFmtId="0" fontId="2" fillId="8" borderId="21" xfId="0" applyFont="1" applyFill="1" applyBorder="1" applyAlignment="1">
      <alignment horizontal="center" vertical="top"/>
    </xf>
    <xf numFmtId="9" fontId="3" fillId="0" borderId="21" xfId="0" applyNumberFormat="1" applyFont="1" applyFill="1" applyBorder="1" applyAlignment="1">
      <alignment horizontal="center" vertical="center"/>
    </xf>
    <xf numFmtId="9" fontId="3" fillId="2" borderId="21" xfId="0" applyNumberFormat="1" applyFont="1" applyFill="1" applyBorder="1" applyAlignment="1">
      <alignment horizontal="center" vertical="center"/>
    </xf>
    <xf numFmtId="9" fontId="3" fillId="2" borderId="23" xfId="0" applyNumberFormat="1" applyFont="1" applyFill="1" applyBorder="1" applyAlignment="1">
      <alignment horizontal="center" vertical="center"/>
    </xf>
    <xf numFmtId="0" fontId="0" fillId="7" borderId="17" xfId="0" applyFont="1" applyFill="1" applyBorder="1" applyAlignment="1">
      <alignment vertical="top"/>
    </xf>
    <xf numFmtId="0" fontId="0" fillId="8" borderId="12" xfId="0" applyFont="1" applyFill="1" applyBorder="1" applyAlignment="1">
      <alignment vertical="top"/>
    </xf>
    <xf numFmtId="0" fontId="0" fillId="8" borderId="0" xfId="0" applyFont="1" applyFill="1" applyAlignment="1">
      <alignment vertical="top"/>
    </xf>
    <xf numFmtId="0" fontId="0" fillId="0" borderId="0" xfId="0" applyFont="1" applyFill="1" applyAlignment="1">
      <alignment vertical="top"/>
    </xf>
    <xf numFmtId="0" fontId="0" fillId="8" borderId="0"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2" borderId="0" xfId="0" applyFont="1" applyFill="1" applyBorder="1" applyAlignment="1">
      <alignment horizontal="left" vertical="center"/>
    </xf>
    <xf numFmtId="0" fontId="0" fillId="0" borderId="0" xfId="0" applyFont="1" applyAlignment="1">
      <alignment horizontal="center" vertical="top"/>
    </xf>
    <xf numFmtId="9" fontId="3" fillId="5" borderId="29" xfId="1" applyFont="1" applyFill="1" applyBorder="1" applyAlignment="1">
      <alignment horizontal="center" vertical="top"/>
    </xf>
    <xf numFmtId="9" fontId="3" fillId="5" borderId="30" xfId="1" applyFont="1" applyFill="1" applyBorder="1" applyAlignment="1">
      <alignment vertical="top"/>
    </xf>
    <xf numFmtId="10" fontId="0" fillId="2" borderId="31" xfId="0" applyNumberFormat="1" applyFont="1" applyFill="1" applyBorder="1" applyAlignment="1">
      <alignment horizontal="center" vertical="top"/>
    </xf>
    <xf numFmtId="10" fontId="0" fillId="0" borderId="31" xfId="0" applyNumberFormat="1" applyFont="1" applyFill="1" applyBorder="1" applyAlignment="1">
      <alignment horizontal="center" vertical="top"/>
    </xf>
    <xf numFmtId="2" fontId="0" fillId="2" borderId="33" xfId="0" applyNumberFormat="1" applyFont="1" applyFill="1" applyBorder="1" applyAlignment="1">
      <alignment vertical="top"/>
    </xf>
    <xf numFmtId="2" fontId="0" fillId="0" borderId="33" xfId="0" applyNumberFormat="1" applyFont="1" applyFill="1" applyBorder="1" applyAlignment="1">
      <alignment vertical="top"/>
    </xf>
    <xf numFmtId="0" fontId="0" fillId="7" borderId="0" xfId="0" applyFont="1" applyFill="1" applyBorder="1" applyAlignment="1">
      <alignment vertical="top"/>
    </xf>
    <xf numFmtId="0" fontId="3" fillId="8" borderId="0" xfId="0" applyFont="1" applyFill="1" applyAlignment="1">
      <alignment horizontal="center" vertical="center"/>
    </xf>
    <xf numFmtId="0" fontId="2" fillId="5" borderId="36" xfId="0" applyFont="1" applyFill="1" applyBorder="1" applyAlignment="1">
      <alignment horizontal="left" vertical="center"/>
    </xf>
    <xf numFmtId="3" fontId="0" fillId="2" borderId="18" xfId="0" applyNumberFormat="1" applyFont="1" applyFill="1" applyBorder="1" applyAlignment="1">
      <alignment horizontal="center" vertical="center"/>
    </xf>
    <xf numFmtId="0" fontId="2" fillId="9" borderId="36" xfId="0" applyFont="1" applyFill="1" applyBorder="1" applyAlignment="1">
      <alignment horizontal="left" vertical="center"/>
    </xf>
    <xf numFmtId="3" fontId="0" fillId="0" borderId="18" xfId="0" applyNumberFormat="1" applyFont="1" applyFill="1" applyBorder="1" applyAlignment="1">
      <alignment horizontal="center" vertical="center"/>
    </xf>
    <xf numFmtId="3" fontId="0" fillId="0" borderId="37" xfId="0" applyNumberFormat="1" applyFont="1" applyFill="1" applyBorder="1" applyAlignment="1">
      <alignment horizontal="center" vertical="center"/>
    </xf>
    <xf numFmtId="0" fontId="2" fillId="13" borderId="36" xfId="0" applyFont="1" applyFill="1" applyBorder="1" applyAlignment="1">
      <alignment horizontal="left" vertical="center"/>
    </xf>
    <xf numFmtId="0" fontId="2" fillId="14" borderId="36" xfId="0" applyFont="1" applyFill="1" applyBorder="1" applyAlignment="1">
      <alignment horizontal="left" vertical="center"/>
    </xf>
    <xf numFmtId="9" fontId="17" fillId="11" borderId="38" xfId="0" applyNumberFormat="1" applyFont="1" applyFill="1" applyBorder="1" applyAlignment="1">
      <alignment horizontal="center" vertical="center"/>
    </xf>
    <xf numFmtId="9" fontId="17" fillId="11" borderId="39" xfId="0" applyNumberFormat="1" applyFont="1" applyFill="1" applyBorder="1" applyAlignment="1">
      <alignment horizontal="center" vertical="center"/>
    </xf>
    <xf numFmtId="9" fontId="17" fillId="11" borderId="40" xfId="0" applyNumberFormat="1" applyFont="1" applyFill="1" applyBorder="1" applyAlignment="1">
      <alignment horizontal="center" vertical="center"/>
    </xf>
    <xf numFmtId="3" fontId="5" fillId="2" borderId="11" xfId="0" applyNumberFormat="1" applyFont="1" applyFill="1" applyBorder="1" applyAlignment="1">
      <alignment horizontal="center" vertical="center"/>
    </xf>
    <xf numFmtId="3" fontId="5" fillId="2" borderId="41" xfId="0" applyNumberFormat="1" applyFont="1" applyFill="1" applyBorder="1" applyAlignment="1">
      <alignment horizontal="center" vertical="center"/>
    </xf>
    <xf numFmtId="3" fontId="5" fillId="2" borderId="15" xfId="0" applyNumberFormat="1" applyFont="1" applyFill="1" applyBorder="1" applyAlignment="1">
      <alignment horizontal="center" vertical="center"/>
    </xf>
    <xf numFmtId="3" fontId="5" fillId="0" borderId="11" xfId="0" applyNumberFormat="1" applyFont="1" applyFill="1" applyBorder="1" applyAlignment="1">
      <alignment horizontal="center" vertical="center"/>
    </xf>
    <xf numFmtId="3" fontId="5" fillId="0" borderId="41" xfId="0" applyNumberFormat="1" applyFont="1" applyFill="1" applyBorder="1" applyAlignment="1">
      <alignment horizontal="center" vertical="center"/>
    </xf>
    <xf numFmtId="3" fontId="5" fillId="0" borderId="15" xfId="0" applyNumberFormat="1" applyFont="1" applyFill="1" applyBorder="1" applyAlignment="1">
      <alignment horizontal="center" vertical="center"/>
    </xf>
    <xf numFmtId="0" fontId="2" fillId="5" borderId="23" xfId="0" applyFont="1" applyFill="1" applyBorder="1" applyAlignment="1">
      <alignment horizontal="left" vertical="center"/>
    </xf>
    <xf numFmtId="3" fontId="17" fillId="5" borderId="24" xfId="0" applyNumberFormat="1" applyFont="1" applyFill="1" applyBorder="1" applyAlignment="1">
      <alignment horizontal="center" vertical="center"/>
    </xf>
    <xf numFmtId="3" fontId="2" fillId="5" borderId="24" xfId="0" applyNumberFormat="1" applyFont="1" applyFill="1" applyBorder="1" applyAlignment="1">
      <alignment horizontal="center" vertical="center"/>
    </xf>
    <xf numFmtId="0" fontId="2" fillId="7" borderId="36" xfId="0" applyFont="1" applyFill="1" applyBorder="1" applyAlignment="1">
      <alignment horizontal="left" vertical="center"/>
    </xf>
    <xf numFmtId="0" fontId="2" fillId="6" borderId="36" xfId="0" applyFont="1" applyFill="1" applyBorder="1" applyAlignment="1">
      <alignment horizontal="left" vertical="center"/>
    </xf>
    <xf numFmtId="0" fontId="0" fillId="8" borderId="0" xfId="0" applyFill="1" applyBorder="1"/>
    <xf numFmtId="0" fontId="0" fillId="11" borderId="0" xfId="0" applyFill="1" applyBorder="1"/>
    <xf numFmtId="0" fontId="2" fillId="10" borderId="42" xfId="0" applyFont="1" applyFill="1" applyBorder="1" applyAlignment="1">
      <alignment horizontal="left" vertical="center" indent="1"/>
    </xf>
    <xf numFmtId="14" fontId="2" fillId="10" borderId="42" xfId="0" applyNumberFormat="1" applyFont="1" applyFill="1" applyBorder="1" applyAlignment="1">
      <alignment horizontal="left" vertical="center" indent="1"/>
    </xf>
    <xf numFmtId="0" fontId="2" fillId="10" borderId="42" xfId="0" applyFont="1" applyFill="1" applyBorder="1" applyAlignment="1">
      <alignment horizontal="center" vertical="center"/>
    </xf>
    <xf numFmtId="9" fontId="2" fillId="6" borderId="42" xfId="0" applyNumberFormat="1" applyFont="1" applyFill="1" applyBorder="1" applyAlignment="1">
      <alignment horizontal="center" vertical="center"/>
    </xf>
    <xf numFmtId="9" fontId="2" fillId="13" borderId="42" xfId="0" applyNumberFormat="1" applyFont="1" applyFill="1" applyBorder="1" applyAlignment="1">
      <alignment horizontal="center" vertical="center"/>
    </xf>
    <xf numFmtId="0" fontId="20" fillId="11" borderId="42" xfId="0" applyFont="1" applyFill="1" applyBorder="1" applyAlignment="1">
      <alignment horizontal="center" vertical="center"/>
    </xf>
    <xf numFmtId="0" fontId="0" fillId="11" borderId="42" xfId="0" applyFill="1" applyBorder="1"/>
    <xf numFmtId="9" fontId="2" fillId="10" borderId="42" xfId="1" applyFont="1" applyFill="1" applyBorder="1" applyAlignment="1">
      <alignment horizontal="left" vertical="center" indent="1"/>
    </xf>
    <xf numFmtId="0" fontId="2" fillId="11" borderId="42" xfId="0" applyFont="1" applyFill="1" applyBorder="1" applyAlignment="1">
      <alignment horizontal="center" vertical="center"/>
    </xf>
    <xf numFmtId="9" fontId="2" fillId="10" borderId="42" xfId="1" applyFont="1" applyFill="1" applyBorder="1" applyAlignment="1">
      <alignment horizontal="center" vertical="center"/>
    </xf>
    <xf numFmtId="9" fontId="2" fillId="11" borderId="42" xfId="1" applyFont="1" applyFill="1" applyBorder="1" applyAlignment="1">
      <alignment horizontal="center" vertical="center"/>
    </xf>
    <xf numFmtId="0" fontId="2" fillId="11" borderId="42" xfId="0" applyFont="1" applyFill="1" applyBorder="1" applyAlignment="1">
      <alignment horizontal="left" vertical="center" indent="1"/>
    </xf>
    <xf numFmtId="0" fontId="4" fillId="11" borderId="42" xfId="0" applyFont="1" applyFill="1" applyBorder="1"/>
    <xf numFmtId="9" fontId="2" fillId="11" borderId="42" xfId="1" applyFont="1" applyFill="1" applyBorder="1" applyAlignment="1">
      <alignment horizontal="left" vertical="center" indent="1"/>
    </xf>
    <xf numFmtId="0" fontId="20" fillId="8" borderId="42" xfId="0" applyFont="1" applyFill="1" applyBorder="1" applyAlignment="1">
      <alignment horizontal="center" vertical="center"/>
    </xf>
    <xf numFmtId="0" fontId="20" fillId="11" borderId="42" xfId="0" applyFont="1" applyFill="1" applyBorder="1" applyAlignment="1">
      <alignment horizontal="left" vertical="center" indent="1"/>
    </xf>
    <xf numFmtId="10" fontId="2" fillId="11" borderId="42" xfId="1" applyNumberFormat="1" applyFont="1" applyFill="1" applyBorder="1" applyAlignment="1">
      <alignment horizontal="center" vertical="center"/>
    </xf>
    <xf numFmtId="49" fontId="2" fillId="10" borderId="42" xfId="0" applyNumberFormat="1" applyFont="1" applyFill="1" applyBorder="1" applyAlignment="1">
      <alignment horizontal="center" vertical="center"/>
    </xf>
    <xf numFmtId="10" fontId="2" fillId="10" borderId="42" xfId="1" applyNumberFormat="1" applyFont="1" applyFill="1" applyBorder="1" applyAlignment="1">
      <alignment horizontal="center" vertical="center"/>
    </xf>
    <xf numFmtId="9" fontId="2" fillId="11" borderId="42" xfId="0" applyNumberFormat="1" applyFont="1" applyFill="1" applyBorder="1" applyAlignment="1">
      <alignment horizontal="center" vertical="center"/>
    </xf>
    <xf numFmtId="9" fontId="0" fillId="11" borderId="42" xfId="0" applyNumberFormat="1" applyFill="1" applyBorder="1"/>
    <xf numFmtId="0" fontId="20" fillId="9" borderId="42" xfId="0" applyFont="1" applyFill="1" applyBorder="1" applyAlignment="1">
      <alignment horizontal="center" vertical="center"/>
    </xf>
    <xf numFmtId="0" fontId="23" fillId="9" borderId="42" xfId="0" applyFont="1" applyFill="1" applyBorder="1" applyAlignment="1">
      <alignment horizontal="left" vertical="center" indent="1"/>
    </xf>
    <xf numFmtId="0" fontId="20" fillId="14" borderId="42" xfId="0" applyFont="1" applyFill="1" applyBorder="1" applyAlignment="1">
      <alignment horizontal="center" vertical="center"/>
    </xf>
    <xf numFmtId="0" fontId="20" fillId="11" borderId="48" xfId="0" applyFont="1" applyFill="1" applyBorder="1" applyAlignment="1">
      <alignment horizontal="left" vertical="center" indent="1"/>
    </xf>
    <xf numFmtId="10" fontId="22" fillId="11" borderId="52" xfId="1" applyNumberFormat="1" applyFont="1" applyFill="1" applyBorder="1" applyAlignment="1">
      <alignment horizontal="left" vertical="top" wrapText="1" indent="1"/>
    </xf>
    <xf numFmtId="10" fontId="22" fillId="11" borderId="0" xfId="1" applyNumberFormat="1" applyFont="1" applyFill="1" applyBorder="1" applyAlignment="1">
      <alignment horizontal="left" vertical="top" wrapText="1" indent="1"/>
    </xf>
    <xf numFmtId="10" fontId="22" fillId="11" borderId="46" xfId="1" applyNumberFormat="1" applyFont="1" applyFill="1" applyBorder="1" applyAlignment="1">
      <alignment horizontal="left" vertical="top" wrapText="1" indent="1"/>
    </xf>
    <xf numFmtId="0" fontId="20" fillId="9" borderId="0" xfId="0" applyFont="1" applyFill="1" applyBorder="1" applyAlignment="1">
      <alignment horizontal="center" vertical="center"/>
    </xf>
    <xf numFmtId="0" fontId="26" fillId="11" borderId="0" xfId="0" applyFont="1" applyFill="1" applyBorder="1" applyAlignment="1">
      <alignment horizontal="center" vertical="center"/>
    </xf>
    <xf numFmtId="10" fontId="2" fillId="11" borderId="48" xfId="1" applyNumberFormat="1" applyFont="1" applyFill="1" applyBorder="1" applyAlignment="1">
      <alignment horizontal="center" vertical="center"/>
    </xf>
    <xf numFmtId="10" fontId="2" fillId="11" borderId="50" xfId="1" applyNumberFormat="1" applyFont="1" applyFill="1" applyBorder="1" applyAlignment="1">
      <alignment horizontal="center" vertical="center"/>
    </xf>
    <xf numFmtId="0" fontId="20" fillId="9" borderId="42" xfId="0" applyFont="1" applyFill="1" applyBorder="1" applyAlignment="1">
      <alignment horizontal="left" vertical="center"/>
    </xf>
    <xf numFmtId="0" fontId="0" fillId="11" borderId="43" xfId="0" applyFill="1" applyBorder="1"/>
    <xf numFmtId="0" fontId="0" fillId="11" borderId="44" xfId="0" applyFill="1" applyBorder="1"/>
    <xf numFmtId="0" fontId="0" fillId="11" borderId="45" xfId="0" applyFill="1" applyBorder="1"/>
    <xf numFmtId="0" fontId="0" fillId="11" borderId="46" xfId="0" applyFill="1" applyBorder="1"/>
    <xf numFmtId="0" fontId="0" fillId="11" borderId="47" xfId="0" applyFill="1" applyBorder="1"/>
    <xf numFmtId="0" fontId="0" fillId="0" borderId="22" xfId="0" applyFont="1" applyBorder="1" applyAlignment="1">
      <alignment vertical="top"/>
    </xf>
    <xf numFmtId="10" fontId="3" fillId="5" borderId="57" xfId="0" applyNumberFormat="1" applyFont="1" applyFill="1" applyBorder="1" applyAlignment="1">
      <alignment horizontal="center" vertical="center"/>
    </xf>
    <xf numFmtId="10" fontId="3" fillId="5" borderId="58" xfId="1" applyNumberFormat="1" applyFont="1" applyFill="1" applyBorder="1" applyAlignment="1">
      <alignment horizontal="center" vertical="center"/>
    </xf>
    <xf numFmtId="9" fontId="2" fillId="5" borderId="58" xfId="1" applyFont="1" applyFill="1" applyBorder="1" applyAlignment="1">
      <alignment vertical="top"/>
    </xf>
    <xf numFmtId="10" fontId="0" fillId="2" borderId="59" xfId="1" applyNumberFormat="1" applyFont="1" applyFill="1" applyBorder="1" applyAlignment="1">
      <alignment horizontal="center" vertical="top"/>
    </xf>
    <xf numFmtId="10" fontId="0" fillId="0" borderId="59" xfId="1" applyNumberFormat="1" applyFont="1" applyFill="1" applyBorder="1" applyAlignment="1">
      <alignment horizontal="center" vertical="top"/>
    </xf>
    <xf numFmtId="9" fontId="29" fillId="5" borderId="60" xfId="1" applyFont="1" applyFill="1" applyBorder="1" applyAlignment="1">
      <alignment horizontal="center" vertical="top"/>
    </xf>
    <xf numFmtId="3" fontId="0" fillId="0" borderId="62" xfId="0" applyNumberFormat="1" applyFont="1" applyFill="1" applyBorder="1" applyAlignment="1">
      <alignment horizontal="center" vertical="center"/>
    </xf>
    <xf numFmtId="3" fontId="0" fillId="2" borderId="62" xfId="0" applyNumberFormat="1" applyFont="1" applyFill="1" applyBorder="1" applyAlignment="1">
      <alignment horizontal="center" vertical="center"/>
    </xf>
    <xf numFmtId="0" fontId="0" fillId="5" borderId="30" xfId="0" applyFont="1" applyFill="1" applyBorder="1" applyAlignment="1">
      <alignment vertical="top"/>
    </xf>
    <xf numFmtId="0" fontId="0" fillId="2" borderId="0" xfId="0" applyFont="1" applyFill="1" applyBorder="1" applyAlignment="1">
      <alignment vertical="center"/>
    </xf>
    <xf numFmtId="0" fontId="0" fillId="2" borderId="22" xfId="0" applyFont="1" applyFill="1" applyBorder="1" applyAlignment="1">
      <alignment vertical="center"/>
    </xf>
    <xf numFmtId="0" fontId="10" fillId="5" borderId="42" xfId="0" applyFont="1" applyFill="1" applyBorder="1" applyAlignment="1">
      <alignment horizontal="center" vertical="center"/>
    </xf>
    <xf numFmtId="0" fontId="20" fillId="11" borderId="0" xfId="0" applyFont="1" applyFill="1" applyBorder="1" applyAlignment="1">
      <alignment horizontal="center" vertical="center"/>
    </xf>
    <xf numFmtId="9" fontId="2" fillId="7" borderId="42" xfId="0" applyNumberFormat="1" applyFont="1" applyFill="1" applyBorder="1" applyAlignment="1">
      <alignment horizontal="center" vertical="center"/>
    </xf>
    <xf numFmtId="0" fontId="0" fillId="8" borderId="0" xfId="0" applyFont="1" applyFill="1" applyBorder="1" applyAlignment="1">
      <alignment vertical="top"/>
    </xf>
    <xf numFmtId="0" fontId="0" fillId="0" borderId="0" xfId="0" applyFont="1" applyBorder="1" applyAlignment="1">
      <alignment vertical="top"/>
    </xf>
    <xf numFmtId="0" fontId="2" fillId="0" borderId="0" xfId="0" applyFont="1" applyFill="1" applyBorder="1" applyAlignment="1">
      <alignment vertical="top"/>
    </xf>
    <xf numFmtId="0" fontId="0" fillId="0" borderId="0" xfId="0" applyFont="1" applyFill="1" applyBorder="1" applyAlignment="1">
      <alignment vertical="top"/>
    </xf>
    <xf numFmtId="0" fontId="8" fillId="0" borderId="0" xfId="0" applyFont="1" applyFill="1" applyBorder="1" applyAlignment="1">
      <alignment horizontal="left" vertical="top" wrapText="1"/>
    </xf>
    <xf numFmtId="0" fontId="8" fillId="0" borderId="0" xfId="0" applyFont="1" applyFill="1" applyBorder="1" applyAlignment="1">
      <alignment vertical="top"/>
    </xf>
    <xf numFmtId="0" fontId="4" fillId="9" borderId="16" xfId="0" applyFont="1" applyFill="1" applyBorder="1" applyAlignment="1">
      <alignment horizontal="center" vertical="top"/>
    </xf>
    <xf numFmtId="0" fontId="4" fillId="9" borderId="17" xfId="0" applyFont="1" applyFill="1" applyBorder="1" applyAlignment="1">
      <alignment horizontal="center" vertical="top"/>
    </xf>
    <xf numFmtId="0" fontId="0" fillId="8" borderId="68" xfId="0" applyFont="1" applyFill="1" applyBorder="1" applyAlignment="1">
      <alignment vertical="top"/>
    </xf>
    <xf numFmtId="0" fontId="4" fillId="8" borderId="16" xfId="0" applyFont="1" applyFill="1" applyBorder="1" applyAlignment="1">
      <alignment horizontal="center" vertical="top"/>
    </xf>
    <xf numFmtId="0" fontId="0" fillId="5" borderId="69" xfId="0" applyFont="1" applyFill="1" applyBorder="1" applyAlignment="1">
      <alignment vertical="top"/>
    </xf>
    <xf numFmtId="0" fontId="2" fillId="10" borderId="0" xfId="0" applyFont="1" applyFill="1" applyBorder="1" applyAlignment="1">
      <alignment horizontal="left" vertical="center" indent="1"/>
    </xf>
    <xf numFmtId="3" fontId="3" fillId="3" borderId="42" xfId="0" applyNumberFormat="1" applyFont="1" applyFill="1" applyBorder="1" applyAlignment="1">
      <alignment horizontal="center" vertical="center"/>
    </xf>
    <xf numFmtId="0" fontId="27" fillId="11" borderId="42" xfId="0" applyFont="1" applyFill="1" applyBorder="1" applyAlignment="1">
      <alignment horizontal="left" vertical="top" indent="1"/>
    </xf>
    <xf numFmtId="3" fontId="3" fillId="3" borderId="42" xfId="0" applyNumberFormat="1" applyFont="1" applyFill="1" applyBorder="1" applyAlignment="1">
      <alignment horizontal="left" vertical="center" indent="1"/>
    </xf>
    <xf numFmtId="4" fontId="3" fillId="3" borderId="42" xfId="0" applyNumberFormat="1" applyFont="1" applyFill="1" applyBorder="1" applyAlignment="1">
      <alignment horizontal="center" vertical="center"/>
    </xf>
    <xf numFmtId="0" fontId="27" fillId="11" borderId="45" xfId="0" applyFont="1" applyFill="1" applyBorder="1" applyAlignment="1">
      <alignment horizontal="left" vertical="top" indent="1"/>
    </xf>
    <xf numFmtId="0" fontId="27" fillId="11" borderId="46" xfId="0" applyFont="1" applyFill="1" applyBorder="1" applyAlignment="1">
      <alignment horizontal="left" vertical="top" indent="1"/>
    </xf>
    <xf numFmtId="0" fontId="27" fillId="11" borderId="47" xfId="0" applyFont="1" applyFill="1" applyBorder="1" applyAlignment="1">
      <alignment horizontal="left" vertical="top" indent="1"/>
    </xf>
    <xf numFmtId="0" fontId="31" fillId="3" borderId="42" xfId="0" applyFont="1" applyFill="1" applyBorder="1" applyAlignment="1">
      <alignment vertical="center"/>
    </xf>
    <xf numFmtId="0" fontId="32" fillId="3" borderId="42" xfId="0" applyFont="1" applyFill="1" applyBorder="1" applyAlignment="1">
      <alignment vertical="center"/>
    </xf>
    <xf numFmtId="0" fontId="32" fillId="3" borderId="42" xfId="0" applyFont="1" applyFill="1" applyBorder="1" applyAlignment="1">
      <alignment horizontal="left" vertical="center" indent="1"/>
    </xf>
    <xf numFmtId="0" fontId="3" fillId="3" borderId="42" xfId="0" applyFont="1" applyFill="1" applyBorder="1" applyAlignment="1">
      <alignment horizontal="left" vertical="center" indent="1"/>
    </xf>
    <xf numFmtId="0" fontId="29" fillId="10" borderId="42" xfId="0" applyFont="1" applyFill="1" applyBorder="1" applyAlignment="1">
      <alignment horizontal="left" vertical="center" indent="1"/>
    </xf>
    <xf numFmtId="0" fontId="29" fillId="10" borderId="42" xfId="0" applyFont="1" applyFill="1" applyBorder="1" applyAlignment="1">
      <alignment horizontal="center" vertical="center"/>
    </xf>
    <xf numFmtId="0" fontId="27" fillId="11" borderId="43" xfId="0" applyFont="1" applyFill="1" applyBorder="1" applyAlignment="1">
      <alignment horizontal="left" vertical="top" indent="1"/>
    </xf>
    <xf numFmtId="0" fontId="27" fillId="11" borderId="0" xfId="0" applyFont="1" applyFill="1" applyBorder="1" applyAlignment="1">
      <alignment horizontal="left" vertical="top" indent="1"/>
    </xf>
    <xf numFmtId="0" fontId="27" fillId="11" borderId="44" xfId="0" applyFont="1" applyFill="1" applyBorder="1" applyAlignment="1">
      <alignment horizontal="left" vertical="top" indent="1"/>
    </xf>
    <xf numFmtId="10" fontId="3" fillId="3" borderId="42" xfId="0" applyNumberFormat="1" applyFont="1" applyFill="1" applyBorder="1" applyAlignment="1">
      <alignment horizontal="center" vertical="center"/>
    </xf>
    <xf numFmtId="0" fontId="2" fillId="6" borderId="73" xfId="0" applyFont="1" applyFill="1" applyBorder="1" applyAlignment="1">
      <alignment horizontal="left" vertical="center"/>
    </xf>
    <xf numFmtId="3" fontId="0" fillId="0" borderId="74" xfId="0" applyNumberFormat="1" applyFont="1" applyFill="1" applyBorder="1" applyAlignment="1">
      <alignment horizontal="center" vertical="center"/>
    </xf>
    <xf numFmtId="0" fontId="2" fillId="5" borderId="73" xfId="0" applyFont="1" applyFill="1" applyBorder="1" applyAlignment="1">
      <alignment horizontal="left" vertical="center"/>
    </xf>
    <xf numFmtId="0" fontId="0" fillId="0" borderId="71" xfId="0" applyFont="1" applyBorder="1" applyAlignment="1">
      <alignment vertical="top"/>
    </xf>
    <xf numFmtId="0" fontId="2" fillId="9" borderId="73" xfId="0" applyFont="1" applyFill="1" applyBorder="1" applyAlignment="1">
      <alignment horizontal="left" vertical="center"/>
    </xf>
    <xf numFmtId="0" fontId="2" fillId="13" borderId="73" xfId="0" applyFont="1" applyFill="1" applyBorder="1" applyAlignment="1">
      <alignment horizontal="left" vertical="center"/>
    </xf>
    <xf numFmtId="0" fontId="2" fillId="14" borderId="73" xfId="0" applyFont="1" applyFill="1" applyBorder="1" applyAlignment="1">
      <alignment horizontal="left" vertical="center"/>
    </xf>
    <xf numFmtId="0" fontId="2" fillId="7" borderId="73" xfId="0" applyFont="1" applyFill="1" applyBorder="1" applyAlignment="1">
      <alignment horizontal="left" vertical="center"/>
    </xf>
    <xf numFmtId="0" fontId="2" fillId="10" borderId="75" xfId="0" applyFont="1" applyFill="1" applyBorder="1" applyAlignment="1">
      <alignment horizontal="left" vertical="center"/>
    </xf>
    <xf numFmtId="3" fontId="17" fillId="10" borderId="76" xfId="0" applyNumberFormat="1" applyFont="1" applyFill="1" applyBorder="1" applyAlignment="1">
      <alignment horizontal="center" vertical="center"/>
    </xf>
    <xf numFmtId="3" fontId="2" fillId="10" borderId="76" xfId="0" applyNumberFormat="1" applyFont="1" applyFill="1" applyBorder="1" applyAlignment="1">
      <alignment horizontal="center" vertical="center"/>
    </xf>
    <xf numFmtId="0" fontId="0" fillId="10" borderId="77" xfId="0" applyFont="1" applyFill="1" applyBorder="1" applyAlignment="1">
      <alignment vertical="top"/>
    </xf>
    <xf numFmtId="0" fontId="11" fillId="10" borderId="79" xfId="0" applyFont="1" applyFill="1" applyBorder="1" applyAlignment="1">
      <alignment horizontal="right" vertical="top"/>
    </xf>
    <xf numFmtId="0" fontId="0" fillId="10" borderId="79" xfId="0" applyFont="1" applyFill="1" applyBorder="1" applyAlignment="1">
      <alignment vertical="top"/>
    </xf>
    <xf numFmtId="10" fontId="0" fillId="10" borderId="80" xfId="1" applyNumberFormat="1" applyFont="1" applyFill="1" applyBorder="1" applyAlignment="1">
      <alignment horizontal="center" vertical="top"/>
    </xf>
    <xf numFmtId="0" fontId="27" fillId="11" borderId="52" xfId="0" applyFont="1" applyFill="1" applyBorder="1" applyAlignment="1">
      <alignment horizontal="left" vertical="top" wrapText="1" indent="1"/>
    </xf>
    <xf numFmtId="0" fontId="27" fillId="11" borderId="43" xfId="0" applyFont="1" applyFill="1" applyBorder="1" applyAlignment="1">
      <alignment horizontal="left" vertical="top" wrapText="1" indent="1"/>
    </xf>
    <xf numFmtId="0" fontId="27" fillId="11" borderId="0" xfId="0" applyFont="1" applyFill="1" applyBorder="1" applyAlignment="1">
      <alignment horizontal="left" vertical="top" wrapText="1" indent="1"/>
    </xf>
    <xf numFmtId="0" fontId="27" fillId="11" borderId="45" xfId="0" applyFont="1" applyFill="1" applyBorder="1" applyAlignment="1">
      <alignment horizontal="left" vertical="top" wrapText="1" indent="1"/>
    </xf>
    <xf numFmtId="0" fontId="27" fillId="11" borderId="46" xfId="0" applyFont="1" applyFill="1" applyBorder="1" applyAlignment="1">
      <alignment horizontal="left" vertical="top" wrapText="1" indent="1"/>
    </xf>
    <xf numFmtId="0" fontId="2" fillId="10" borderId="42" xfId="0" applyFont="1" applyFill="1" applyBorder="1" applyAlignment="1">
      <alignment horizontal="center" vertical="center" wrapText="1"/>
    </xf>
    <xf numFmtId="0" fontId="31" fillId="3" borderId="42" xfId="0" applyFont="1" applyFill="1" applyBorder="1" applyAlignment="1">
      <alignment horizontal="center" vertical="center"/>
    </xf>
    <xf numFmtId="0" fontId="0" fillId="2" borderId="81" xfId="1" applyNumberFormat="1" applyFont="1" applyFill="1" applyBorder="1" applyAlignment="1">
      <alignment horizontal="left" vertical="top"/>
    </xf>
    <xf numFmtId="0" fontId="0" fillId="0" borderId="81" xfId="1" applyNumberFormat="1" applyFont="1" applyBorder="1" applyAlignment="1">
      <alignment horizontal="left" vertical="top"/>
    </xf>
    <xf numFmtId="0" fontId="31" fillId="3" borderId="42" xfId="0" applyNumberFormat="1" applyFont="1" applyFill="1" applyBorder="1" applyAlignment="1">
      <alignment vertical="center"/>
    </xf>
    <xf numFmtId="0" fontId="3" fillId="3" borderId="42" xfId="0" applyNumberFormat="1" applyFont="1" applyFill="1" applyBorder="1" applyAlignment="1">
      <alignment vertical="center"/>
    </xf>
    <xf numFmtId="0" fontId="3" fillId="3" borderId="42" xfId="0" applyNumberFormat="1" applyFont="1" applyFill="1" applyBorder="1" applyAlignment="1">
      <alignment horizontal="left" vertical="center"/>
    </xf>
    <xf numFmtId="0" fontId="2" fillId="9" borderId="1" xfId="0" applyFont="1" applyFill="1" applyBorder="1" applyAlignment="1">
      <alignment horizontal="center" vertical="center" wrapText="1"/>
    </xf>
    <xf numFmtId="0" fontId="27" fillId="11" borderId="42" xfId="0" applyFont="1" applyFill="1" applyBorder="1" applyAlignment="1">
      <alignment horizontal="left" vertical="top" wrapText="1" indent="1"/>
    </xf>
    <xf numFmtId="0" fontId="0" fillId="11" borderId="42" xfId="0" applyFont="1" applyFill="1" applyBorder="1" applyAlignment="1">
      <alignment horizontal="left" vertical="top" wrapText="1" indent="1"/>
    </xf>
    <xf numFmtId="0" fontId="20" fillId="9" borderId="48" xfId="0" applyFont="1" applyFill="1" applyBorder="1" applyAlignment="1">
      <alignment horizontal="center" vertical="center"/>
    </xf>
    <xf numFmtId="0" fontId="0"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34" fillId="10" borderId="42" xfId="0" applyFont="1" applyFill="1" applyBorder="1" applyAlignment="1">
      <alignment horizontal="left" vertical="top" wrapText="1" indent="1"/>
    </xf>
    <xf numFmtId="0" fontId="0" fillId="0" borderId="0" xfId="0" applyFont="1" applyBorder="1" applyAlignment="1">
      <alignment horizontal="center" vertical="center" wrapText="1"/>
    </xf>
    <xf numFmtId="0" fontId="0" fillId="0" borderId="0" xfId="0" applyFont="1" applyBorder="1" applyAlignment="1">
      <alignment vertical="top" wrapText="1"/>
    </xf>
    <xf numFmtId="0" fontId="0" fillId="0" borderId="0" xfId="0" applyFont="1" applyBorder="1" applyAlignment="1">
      <alignment horizontal="center" vertical="top"/>
    </xf>
    <xf numFmtId="0" fontId="0" fillId="0" borderId="0" xfId="0" applyFont="1" applyBorder="1" applyAlignment="1">
      <alignment horizontal="center" vertical="top" wrapText="1"/>
    </xf>
    <xf numFmtId="0" fontId="0" fillId="0" borderId="0" xfId="0" applyFont="1" applyBorder="1" applyAlignment="1">
      <alignment horizontal="left" vertical="top" wrapText="1"/>
    </xf>
    <xf numFmtId="2" fontId="0" fillId="0" borderId="84" xfId="0" applyNumberFormat="1" applyFont="1" applyFill="1" applyBorder="1" applyAlignment="1">
      <alignment vertical="top"/>
    </xf>
    <xf numFmtId="10" fontId="0" fillId="0" borderId="88" xfId="0" applyNumberFormat="1" applyFont="1" applyFill="1" applyBorder="1" applyAlignment="1">
      <alignment horizontal="center" vertical="top"/>
    </xf>
    <xf numFmtId="10" fontId="0" fillId="0" borderId="89" xfId="1" applyNumberFormat="1" applyFont="1" applyFill="1" applyBorder="1" applyAlignment="1">
      <alignment horizontal="center" vertical="top"/>
    </xf>
    <xf numFmtId="0" fontId="0" fillId="0" borderId="90" xfId="1" applyNumberFormat="1" applyFont="1" applyBorder="1" applyAlignment="1">
      <alignment horizontal="left" vertical="top"/>
    </xf>
    <xf numFmtId="0" fontId="2" fillId="5" borderId="83" xfId="0" applyFont="1" applyFill="1" applyBorder="1" applyAlignment="1">
      <alignment vertical="top"/>
    </xf>
    <xf numFmtId="0" fontId="2" fillId="5" borderId="83" xfId="0" applyFont="1" applyFill="1" applyBorder="1" applyAlignment="1">
      <alignment horizontal="center" vertical="top"/>
    </xf>
    <xf numFmtId="9" fontId="2" fillId="5" borderId="91" xfId="1" applyFont="1" applyFill="1" applyBorder="1" applyAlignment="1">
      <alignment horizontal="center" vertical="top"/>
    </xf>
    <xf numFmtId="9" fontId="2" fillId="5" borderId="91" xfId="1" applyFont="1" applyFill="1" applyBorder="1" applyAlignment="1">
      <alignment horizontal="left" vertical="top"/>
    </xf>
    <xf numFmtId="0" fontId="0" fillId="0" borderId="1" xfId="0" applyFont="1" applyBorder="1" applyAlignment="1">
      <alignment horizontal="center" vertical="center" wrapText="1"/>
    </xf>
    <xf numFmtId="0" fontId="0" fillId="0" borderId="1" xfId="0" applyFont="1" applyBorder="1" applyAlignment="1" applyProtection="1">
      <alignment horizontal="center" vertical="center" wrapText="1"/>
      <protection hidden="1"/>
    </xf>
    <xf numFmtId="0" fontId="0" fillId="15" borderId="1" xfId="0" applyFont="1" applyFill="1" applyBorder="1" applyAlignment="1" applyProtection="1">
      <alignment horizontal="center" vertical="center" wrapText="1"/>
      <protection hidden="1"/>
    </xf>
    <xf numFmtId="0" fontId="2" fillId="8" borderId="0" xfId="0" applyFont="1" applyFill="1" applyBorder="1" applyAlignment="1">
      <alignment vertical="top"/>
    </xf>
    <xf numFmtId="0" fontId="2" fillId="8" borderId="22" xfId="0" applyFont="1" applyFill="1" applyBorder="1" applyAlignment="1">
      <alignment vertical="top"/>
    </xf>
    <xf numFmtId="0" fontId="0" fillId="0" borderId="0" xfId="0" applyFont="1" applyFill="1" applyBorder="1" applyAlignment="1">
      <alignment horizontal="left" vertical="center"/>
    </xf>
    <xf numFmtId="0" fontId="0" fillId="0" borderId="22" xfId="0" applyFont="1" applyFill="1" applyBorder="1" applyAlignment="1">
      <alignment horizontal="left" vertical="center"/>
    </xf>
    <xf numFmtId="0" fontId="0" fillId="0" borderId="24" xfId="0" applyFont="1" applyFill="1" applyBorder="1" applyAlignment="1">
      <alignment horizontal="left" vertical="center"/>
    </xf>
    <xf numFmtId="0" fontId="0" fillId="0" borderId="25" xfId="0" applyFont="1" applyFill="1" applyBorder="1" applyAlignment="1">
      <alignment horizontal="left" vertical="center"/>
    </xf>
    <xf numFmtId="0" fontId="2" fillId="6" borderId="29" xfId="0" applyFont="1" applyFill="1" applyBorder="1" applyAlignment="1">
      <alignment horizontal="left" indent="1"/>
    </xf>
    <xf numFmtId="0" fontId="2" fillId="13" borderId="29" xfId="0" applyFont="1" applyFill="1" applyBorder="1" applyAlignment="1">
      <alignment horizontal="left" indent="1"/>
    </xf>
    <xf numFmtId="0" fontId="2" fillId="7" borderId="30" xfId="0" applyFont="1" applyFill="1" applyBorder="1" applyAlignment="1">
      <alignment horizontal="left" indent="1"/>
    </xf>
    <xf numFmtId="0" fontId="2" fillId="6" borderId="33" xfId="0" applyFont="1" applyFill="1" applyBorder="1" applyAlignment="1">
      <alignment horizontal="left" vertical="center" indent="1"/>
    </xf>
    <xf numFmtId="0" fontId="2" fillId="13" borderId="33" xfId="0" applyFont="1" applyFill="1" applyBorder="1" applyAlignment="1">
      <alignment horizontal="left" vertical="center" indent="1"/>
    </xf>
    <xf numFmtId="0" fontId="2" fillId="7" borderId="92" xfId="0" applyFont="1" applyFill="1" applyBorder="1" applyAlignment="1">
      <alignment horizontal="left" vertical="center" indent="1"/>
    </xf>
    <xf numFmtId="0" fontId="2" fillId="12" borderId="94" xfId="0" applyFont="1" applyFill="1" applyBorder="1" applyAlignment="1">
      <alignment vertical="top"/>
    </xf>
    <xf numFmtId="0" fontId="2" fillId="12" borderId="95" xfId="0" applyFont="1" applyFill="1" applyBorder="1" applyAlignment="1">
      <alignment vertical="top"/>
    </xf>
    <xf numFmtId="0" fontId="4" fillId="12" borderId="95" xfId="0" applyFont="1" applyFill="1" applyBorder="1" applyAlignment="1">
      <alignment horizontal="left" vertical="center"/>
    </xf>
    <xf numFmtId="0" fontId="4" fillId="12" borderId="95" xfId="0" applyFont="1" applyFill="1" applyBorder="1" applyAlignment="1">
      <alignment vertical="center"/>
    </xf>
    <xf numFmtId="0" fontId="4" fillId="12" borderId="96" xfId="0" applyFont="1" applyFill="1" applyBorder="1" applyAlignment="1">
      <alignment horizontal="left" vertical="center"/>
    </xf>
    <xf numFmtId="0" fontId="20" fillId="9" borderId="97" xfId="0" applyFont="1" applyFill="1" applyBorder="1" applyAlignment="1">
      <alignment horizontal="center" vertical="center"/>
    </xf>
    <xf numFmtId="0" fontId="0" fillId="12" borderId="97" xfId="0" applyFill="1" applyBorder="1" applyAlignment="1">
      <alignment horizontal="center" vertical="center"/>
    </xf>
    <xf numFmtId="0" fontId="0" fillId="0" borderId="0" xfId="0" applyFont="1" applyAlignment="1">
      <alignment horizontal="left" vertical="top"/>
    </xf>
    <xf numFmtId="0" fontId="0" fillId="0" borderId="0" xfId="0" applyFont="1" applyFill="1" applyAlignment="1">
      <alignment horizontal="left" vertical="center"/>
    </xf>
    <xf numFmtId="0" fontId="0" fillId="0" borderId="0" xfId="0" applyFont="1" applyAlignment="1">
      <alignment horizontal="left" vertical="center"/>
    </xf>
    <xf numFmtId="0" fontId="2" fillId="9" borderId="50" xfId="0" applyFont="1" applyFill="1" applyBorder="1" applyAlignment="1">
      <alignment horizontal="left" vertical="center" indent="1"/>
    </xf>
    <xf numFmtId="0" fontId="2" fillId="9" borderId="48" xfId="0" applyFont="1" applyFill="1" applyBorder="1" applyAlignment="1">
      <alignment horizontal="left" vertical="center" indent="1"/>
    </xf>
    <xf numFmtId="0" fontId="2" fillId="9" borderId="49" xfId="0" applyFont="1" applyFill="1" applyBorder="1" applyAlignment="1">
      <alignment horizontal="left" vertical="center" indent="1"/>
    </xf>
    <xf numFmtId="0" fontId="20" fillId="9" borderId="50" xfId="0" applyFont="1" applyFill="1" applyBorder="1" applyAlignment="1">
      <alignment horizontal="left" vertical="center" indent="1"/>
    </xf>
    <xf numFmtId="0" fontId="20" fillId="9" borderId="48" xfId="0" applyFont="1" applyFill="1" applyBorder="1" applyAlignment="1">
      <alignment horizontal="left" vertical="center" indent="1"/>
    </xf>
    <xf numFmtId="0" fontId="20" fillId="8" borderId="50" xfId="0" applyFont="1" applyFill="1" applyBorder="1" applyAlignment="1">
      <alignment horizontal="left" vertical="center" indent="1"/>
    </xf>
    <xf numFmtId="0" fontId="20" fillId="8" borderId="49" xfId="0" applyFont="1" applyFill="1" applyBorder="1" applyAlignment="1">
      <alignment horizontal="left" vertical="center" indent="1"/>
    </xf>
    <xf numFmtId="0" fontId="20" fillId="8" borderId="48" xfId="0" applyFont="1" applyFill="1" applyBorder="1" applyAlignment="1">
      <alignment horizontal="left" vertical="center" indent="1"/>
    </xf>
    <xf numFmtId="0" fontId="20" fillId="9" borderId="42" xfId="0" applyFont="1" applyFill="1" applyBorder="1" applyAlignment="1">
      <alignment horizontal="left" vertical="center" indent="1"/>
    </xf>
    <xf numFmtId="0" fontId="2" fillId="8" borderId="0" xfId="0" applyFont="1" applyFill="1" applyBorder="1" applyAlignment="1">
      <alignment horizontal="center" vertical="top"/>
    </xf>
    <xf numFmtId="0" fontId="2" fillId="5" borderId="19" xfId="0" applyFont="1" applyFill="1" applyBorder="1" applyAlignment="1">
      <alignment vertical="top"/>
    </xf>
    <xf numFmtId="0" fontId="2" fillId="5" borderId="3" xfId="0" applyFont="1" applyFill="1" applyBorder="1" applyAlignment="1">
      <alignment vertical="top"/>
    </xf>
    <xf numFmtId="0" fontId="2" fillId="5" borderId="20" xfId="0" applyFont="1" applyFill="1" applyBorder="1" applyAlignment="1">
      <alignment vertical="top"/>
    </xf>
    <xf numFmtId="0" fontId="0" fillId="8" borderId="0" xfId="0" applyFont="1" applyFill="1" applyBorder="1" applyAlignment="1">
      <alignment vertical="top"/>
    </xf>
    <xf numFmtId="0" fontId="0" fillId="0" borderId="0" xfId="0" applyFont="1" applyAlignment="1">
      <alignment horizontal="left" vertical="top"/>
    </xf>
    <xf numFmtId="165" fontId="0" fillId="0" borderId="1" xfId="0" applyNumberFormat="1" applyFont="1" applyFill="1" applyBorder="1" applyAlignment="1">
      <alignment horizontal="center" vertical="center"/>
    </xf>
    <xf numFmtId="165" fontId="0" fillId="0" borderId="1" xfId="0" applyNumberFormat="1" applyFont="1" applyBorder="1" applyAlignment="1">
      <alignment horizontal="center" vertical="center"/>
    </xf>
    <xf numFmtId="0" fontId="3" fillId="6" borderId="98" xfId="0" applyFont="1" applyFill="1" applyBorder="1" applyAlignment="1">
      <alignment horizontal="center" vertical="center" wrapText="1"/>
    </xf>
    <xf numFmtId="0" fontId="3" fillId="6" borderId="98" xfId="0" applyFont="1" applyFill="1" applyBorder="1" applyAlignment="1">
      <alignment horizontal="left" vertical="center" wrapText="1"/>
    </xf>
    <xf numFmtId="0" fontId="3" fillId="6" borderId="98" xfId="0" applyFont="1" applyFill="1" applyBorder="1" applyAlignment="1">
      <alignment horizontal="center" vertical="center"/>
    </xf>
    <xf numFmtId="0" fontId="0" fillId="0" borderId="1" xfId="0" applyFont="1" applyFill="1" applyBorder="1" applyAlignment="1">
      <alignment horizontal="left"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wrapText="1" indent="1"/>
    </xf>
    <xf numFmtId="0" fontId="3" fillId="0" borderId="1" xfId="6" applyFont="1" applyFill="1" applyBorder="1" applyAlignment="1">
      <alignment horizontal="left" vertical="center"/>
    </xf>
    <xf numFmtId="0" fontId="0" fillId="0" borderId="1" xfId="6" applyFont="1" applyFill="1" applyBorder="1" applyAlignment="1">
      <alignment horizontal="center" vertical="center"/>
    </xf>
    <xf numFmtId="0" fontId="0" fillId="0" borderId="1" xfId="6" applyFont="1" applyFill="1" applyBorder="1" applyAlignment="1">
      <alignment horizontal="left" vertical="center" wrapText="1"/>
    </xf>
    <xf numFmtId="0" fontId="5" fillId="0" borderId="1" xfId="6" applyFont="1" applyFill="1" applyBorder="1" applyAlignment="1">
      <alignment horizontal="left" vertical="center" wrapText="1" indent="1"/>
    </xf>
    <xf numFmtId="0" fontId="5" fillId="0" borderId="1" xfId="6" applyFont="1" applyFill="1" applyBorder="1" applyAlignment="1">
      <alignment horizontal="left" vertical="center" indent="1"/>
    </xf>
    <xf numFmtId="0" fontId="3" fillId="0" borderId="1" xfId="0" applyFont="1" applyFill="1" applyBorder="1" applyAlignment="1">
      <alignment horizontal="left" vertical="center"/>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0" fillId="0" borderId="1" xfId="0" quotePrefix="1" applyFont="1" applyFill="1" applyBorder="1" applyAlignment="1">
      <alignment horizontal="center" vertical="center"/>
    </xf>
    <xf numFmtId="0" fontId="5" fillId="0" borderId="1" xfId="0" applyFont="1" applyFill="1" applyBorder="1" applyAlignment="1">
      <alignment horizontal="left" vertical="center" wrapText="1" indent="2"/>
    </xf>
    <xf numFmtId="0" fontId="0" fillId="0" borderId="1" xfId="6" applyFont="1" applyFill="1" applyBorder="1" applyAlignment="1">
      <alignment horizontal="left" vertical="center"/>
    </xf>
    <xf numFmtId="0" fontId="0" fillId="0" borderId="1" xfId="62" applyFont="1" applyFill="1" applyBorder="1" applyAlignment="1">
      <alignment horizontal="left" vertical="center" wrapText="1"/>
    </xf>
    <xf numFmtId="0" fontId="0" fillId="0" borderId="1" xfId="62" applyFont="1" applyFill="1" applyBorder="1" applyAlignment="1">
      <alignment horizontal="center" vertical="center"/>
    </xf>
    <xf numFmtId="0" fontId="5" fillId="0" borderId="1" xfId="62" applyFont="1" applyFill="1" applyBorder="1" applyAlignment="1">
      <alignment horizontal="left" vertical="center" wrapText="1" indent="1"/>
    </xf>
    <xf numFmtId="0" fontId="5" fillId="0" borderId="1" xfId="62" applyFont="1" applyFill="1" applyBorder="1" applyAlignment="1">
      <alignment horizontal="left" vertical="center" wrapText="1"/>
    </xf>
    <xf numFmtId="0" fontId="0" fillId="0" borderId="1" xfId="40" applyFont="1" applyFill="1" applyBorder="1" applyAlignment="1">
      <alignment vertical="center" wrapText="1"/>
    </xf>
    <xf numFmtId="0" fontId="0" fillId="0" borderId="1" xfId="0" applyFont="1" applyFill="1" applyBorder="1" applyAlignment="1">
      <alignment horizontal="left" vertical="center" wrapText="1" indent="1"/>
    </xf>
    <xf numFmtId="0" fontId="27" fillId="10" borderId="53" xfId="0" applyFont="1" applyFill="1" applyBorder="1" applyAlignment="1">
      <alignment horizontal="left" vertical="top" wrapText="1" indent="1"/>
    </xf>
    <xf numFmtId="0" fontId="27" fillId="10" borderId="44" xfId="0" applyFont="1" applyFill="1" applyBorder="1" applyAlignment="1">
      <alignment horizontal="left" vertical="top" wrapText="1" indent="1"/>
    </xf>
    <xf numFmtId="0" fontId="27" fillId="10" borderId="47" xfId="0" applyFont="1" applyFill="1" applyBorder="1" applyAlignment="1">
      <alignment horizontal="left" vertical="top" wrapText="1" indent="1"/>
    </xf>
    <xf numFmtId="0" fontId="27" fillId="10" borderId="54" xfId="0" applyFont="1" applyFill="1" applyBorder="1" applyAlignment="1">
      <alignment horizontal="left" vertical="top" wrapText="1" indent="1"/>
    </xf>
    <xf numFmtId="0" fontId="27" fillId="10" borderId="56" xfId="0" applyFont="1" applyFill="1" applyBorder="1" applyAlignment="1">
      <alignment horizontal="left" vertical="top" wrapText="1" indent="1"/>
    </xf>
    <xf numFmtId="0" fontId="27" fillId="10" borderId="55" xfId="0" applyFont="1" applyFill="1" applyBorder="1" applyAlignment="1">
      <alignment horizontal="left" vertical="top" wrapText="1" indent="1"/>
    </xf>
    <xf numFmtId="0" fontId="2" fillId="9" borderId="50" xfId="0" applyFont="1" applyFill="1" applyBorder="1" applyAlignment="1">
      <alignment horizontal="left" vertical="center" indent="1"/>
    </xf>
    <xf numFmtId="0" fontId="2" fillId="9" borderId="48" xfId="0" applyFont="1" applyFill="1" applyBorder="1" applyAlignment="1">
      <alignment horizontal="left" vertical="center" indent="1"/>
    </xf>
    <xf numFmtId="0" fontId="2" fillId="9" borderId="49" xfId="0" applyFont="1" applyFill="1" applyBorder="1" applyAlignment="1">
      <alignment horizontal="left" vertical="center" indent="1"/>
    </xf>
    <xf numFmtId="0" fontId="20" fillId="9" borderId="43" xfId="0" applyFont="1" applyFill="1" applyBorder="1" applyAlignment="1">
      <alignment horizontal="left" vertical="center" indent="1"/>
    </xf>
    <xf numFmtId="0" fontId="20" fillId="9" borderId="0" xfId="0" applyFont="1" applyFill="1" applyBorder="1" applyAlignment="1">
      <alignment horizontal="left" vertical="center" indent="1"/>
    </xf>
    <xf numFmtId="9" fontId="21" fillId="10" borderId="50" xfId="1" applyFont="1" applyFill="1" applyBorder="1" applyAlignment="1">
      <alignment horizontal="left" vertical="center" wrapText="1" indent="1"/>
    </xf>
    <xf numFmtId="9" fontId="21" fillId="10" borderId="48" xfId="1" applyFont="1" applyFill="1" applyBorder="1" applyAlignment="1">
      <alignment horizontal="left" vertical="center" wrapText="1" indent="1"/>
    </xf>
    <xf numFmtId="9" fontId="21" fillId="10" borderId="49" xfId="1" applyFont="1" applyFill="1" applyBorder="1" applyAlignment="1">
      <alignment horizontal="left" vertical="center" wrapText="1" indent="1"/>
    </xf>
    <xf numFmtId="0" fontId="20" fillId="9" borderId="50" xfId="0" applyFont="1" applyFill="1" applyBorder="1" applyAlignment="1">
      <alignment horizontal="left" vertical="center" indent="1"/>
    </xf>
    <xf numFmtId="0" fontId="20" fillId="9" borderId="48" xfId="0" applyFont="1" applyFill="1" applyBorder="1" applyAlignment="1">
      <alignment horizontal="left" vertical="center" indent="1"/>
    </xf>
    <xf numFmtId="0" fontId="20" fillId="9" borderId="49" xfId="0" applyFont="1" applyFill="1" applyBorder="1" applyAlignment="1">
      <alignment horizontal="left" vertical="center" indent="1"/>
    </xf>
    <xf numFmtId="0" fontId="20" fillId="5" borderId="42" xfId="0" applyFont="1" applyFill="1" applyBorder="1" applyAlignment="1">
      <alignment horizontal="left" vertical="center" indent="1"/>
    </xf>
    <xf numFmtId="10" fontId="27" fillId="10" borderId="54" xfId="1" applyNumberFormat="1" applyFont="1" applyFill="1" applyBorder="1" applyAlignment="1">
      <alignment horizontal="left" vertical="top" wrapText="1" indent="1"/>
    </xf>
    <xf numFmtId="10" fontId="27" fillId="10" borderId="55" xfId="1" applyNumberFormat="1" applyFont="1" applyFill="1" applyBorder="1" applyAlignment="1">
      <alignment horizontal="left" vertical="top" wrapText="1" indent="1"/>
    </xf>
    <xf numFmtId="10" fontId="27" fillId="10" borderId="56" xfId="1" applyNumberFormat="1" applyFont="1" applyFill="1" applyBorder="1" applyAlignment="1">
      <alignment horizontal="left" vertical="top" wrapText="1" indent="1"/>
    </xf>
    <xf numFmtId="0" fontId="28" fillId="13" borderId="0" xfId="0" applyFont="1" applyFill="1" applyBorder="1" applyAlignment="1">
      <alignment horizontal="center" vertical="center"/>
    </xf>
    <xf numFmtId="0" fontId="4" fillId="14" borderId="54" xfId="0" applyFont="1" applyFill="1" applyBorder="1" applyAlignment="1">
      <alignment horizontal="left" vertical="top" wrapText="1" indent="1"/>
    </xf>
    <xf numFmtId="0" fontId="4" fillId="14" borderId="55" xfId="0" applyFont="1" applyFill="1" applyBorder="1" applyAlignment="1">
      <alignment horizontal="left" vertical="top" wrapText="1" indent="1"/>
    </xf>
    <xf numFmtId="0" fontId="30" fillId="8" borderId="50" xfId="0" applyFont="1" applyFill="1" applyBorder="1" applyAlignment="1">
      <alignment horizontal="left" vertical="center" indent="1"/>
    </xf>
    <xf numFmtId="0" fontId="30" fillId="8" borderId="49" xfId="0" applyFont="1" applyFill="1" applyBorder="1" applyAlignment="1">
      <alignment horizontal="left" vertical="center" indent="1"/>
    </xf>
    <xf numFmtId="0" fontId="20" fillId="8" borderId="50" xfId="0" applyFont="1" applyFill="1" applyBorder="1" applyAlignment="1">
      <alignment horizontal="left" vertical="center" indent="1"/>
    </xf>
    <xf numFmtId="0" fontId="20" fillId="8" borderId="49" xfId="0" applyFont="1" applyFill="1" applyBorder="1" applyAlignment="1">
      <alignment horizontal="left" vertical="center" indent="1"/>
    </xf>
    <xf numFmtId="0" fontId="20" fillId="11" borderId="50" xfId="0" applyFont="1" applyFill="1" applyBorder="1" applyAlignment="1">
      <alignment horizontal="left" vertical="center" indent="1"/>
    </xf>
    <xf numFmtId="0" fontId="20" fillId="11" borderId="49" xfId="0" applyFont="1" applyFill="1" applyBorder="1" applyAlignment="1">
      <alignment horizontal="left" vertical="center" indent="1"/>
    </xf>
    <xf numFmtId="0" fontId="24" fillId="13" borderId="50" xfId="0" applyFont="1" applyFill="1" applyBorder="1" applyAlignment="1">
      <alignment horizontal="left" vertical="center" indent="1"/>
    </xf>
    <xf numFmtId="0" fontId="24" fillId="13" borderId="48" xfId="0" applyFont="1" applyFill="1" applyBorder="1" applyAlignment="1">
      <alignment horizontal="left" vertical="center" indent="1"/>
    </xf>
    <xf numFmtId="0" fontId="24" fillId="13" borderId="49" xfId="0" applyFont="1" applyFill="1" applyBorder="1" applyAlignment="1">
      <alignment horizontal="left" vertical="center" indent="1"/>
    </xf>
    <xf numFmtId="0" fontId="20" fillId="8" borderId="48" xfId="0" applyFont="1" applyFill="1" applyBorder="1" applyAlignment="1">
      <alignment horizontal="left" vertical="center" indent="1"/>
    </xf>
    <xf numFmtId="0" fontId="20" fillId="14" borderId="42" xfId="0" applyFont="1" applyFill="1" applyBorder="1" applyAlignment="1">
      <alignment horizontal="left" vertical="center" indent="1"/>
    </xf>
    <xf numFmtId="0" fontId="27" fillId="10" borderId="51" xfId="0" applyFont="1" applyFill="1" applyBorder="1" applyAlignment="1">
      <alignment horizontal="left" vertical="top" indent="1"/>
    </xf>
    <xf numFmtId="0" fontId="27" fillId="10" borderId="52" xfId="0" applyFont="1" applyFill="1" applyBorder="1" applyAlignment="1">
      <alignment horizontal="left" vertical="top" indent="1"/>
    </xf>
    <xf numFmtId="0" fontId="27" fillId="10" borderId="53" xfId="0" applyFont="1" applyFill="1" applyBorder="1" applyAlignment="1">
      <alignment horizontal="left" vertical="top" indent="1"/>
    </xf>
    <xf numFmtId="0" fontId="27" fillId="10" borderId="43" xfId="0" applyFont="1" applyFill="1" applyBorder="1" applyAlignment="1">
      <alignment horizontal="left" vertical="top" indent="1"/>
    </xf>
    <xf numFmtId="0" fontId="27" fillId="10" borderId="0" xfId="0" applyFont="1" applyFill="1" applyBorder="1" applyAlignment="1">
      <alignment horizontal="left" vertical="top" indent="1"/>
    </xf>
    <xf numFmtId="0" fontId="27" fillId="10" borderId="44" xfId="0" applyFont="1" applyFill="1" applyBorder="1" applyAlignment="1">
      <alignment horizontal="left" vertical="top" indent="1"/>
    </xf>
    <xf numFmtId="0" fontId="20" fillId="9" borderId="42" xfId="0" applyFont="1" applyFill="1" applyBorder="1" applyAlignment="1">
      <alignment horizontal="left" vertical="center" indent="1"/>
    </xf>
    <xf numFmtId="0" fontId="27" fillId="10" borderId="51" xfId="0" applyFont="1" applyFill="1" applyBorder="1" applyAlignment="1">
      <alignment horizontal="left" vertical="top" wrapText="1" indent="1"/>
    </xf>
    <xf numFmtId="0" fontId="27" fillId="10" borderId="52" xfId="0" applyFont="1" applyFill="1" applyBorder="1" applyAlignment="1">
      <alignment horizontal="left" vertical="top" wrapText="1" indent="1"/>
    </xf>
    <xf numFmtId="0" fontId="27" fillId="10" borderId="45" xfId="0" applyFont="1" applyFill="1" applyBorder="1" applyAlignment="1">
      <alignment horizontal="left" vertical="top" wrapText="1" indent="1"/>
    </xf>
    <xf numFmtId="0" fontId="27" fillId="10" borderId="46" xfId="0" applyFont="1" applyFill="1" applyBorder="1" applyAlignment="1">
      <alignment horizontal="left" vertical="top" wrapText="1" indent="1"/>
    </xf>
    <xf numFmtId="0" fontId="25" fillId="8" borderId="54" xfId="0" applyFont="1" applyFill="1" applyBorder="1" applyAlignment="1">
      <alignment horizontal="center" vertical="center"/>
    </xf>
    <xf numFmtId="0" fontId="25" fillId="8" borderId="56" xfId="0" applyFont="1" applyFill="1" applyBorder="1" applyAlignment="1">
      <alignment horizontal="center" vertical="center"/>
    </xf>
    <xf numFmtId="0" fontId="20" fillId="9" borderId="51" xfId="0" applyFont="1" applyFill="1" applyBorder="1" applyAlignment="1">
      <alignment horizontal="center" vertical="center"/>
    </xf>
    <xf numFmtId="0" fontId="20" fillId="9" borderId="52" xfId="0" applyFont="1" applyFill="1" applyBorder="1" applyAlignment="1">
      <alignment horizontal="center" vertical="center"/>
    </xf>
    <xf numFmtId="0" fontId="20" fillId="10" borderId="51" xfId="0" applyFont="1" applyFill="1" applyBorder="1" applyAlignment="1">
      <alignment horizontal="left" vertical="center" indent="1"/>
    </xf>
    <xf numFmtId="0" fontId="20" fillId="10" borderId="52" xfId="0" applyFont="1" applyFill="1" applyBorder="1" applyAlignment="1">
      <alignment horizontal="left" vertical="center" indent="1"/>
    </xf>
    <xf numFmtId="0" fontId="20" fillId="10" borderId="53" xfId="0" applyFont="1" applyFill="1" applyBorder="1" applyAlignment="1">
      <alignment horizontal="left" vertical="center" indent="1"/>
    </xf>
    <xf numFmtId="0" fontId="20" fillId="10" borderId="43" xfId="0" applyFont="1" applyFill="1" applyBorder="1" applyAlignment="1">
      <alignment horizontal="left" vertical="center" indent="1"/>
    </xf>
    <xf numFmtId="0" fontId="20" fillId="10" borderId="0" xfId="0" applyFont="1" applyFill="1" applyBorder="1" applyAlignment="1">
      <alignment horizontal="left" vertical="center" indent="1"/>
    </xf>
    <xf numFmtId="0" fontId="20" fillId="10" borderId="44" xfId="0" applyFont="1" applyFill="1" applyBorder="1" applyAlignment="1">
      <alignment horizontal="left" vertical="center" indent="1"/>
    </xf>
    <xf numFmtId="0" fontId="27" fillId="10" borderId="43" xfId="0" applyFont="1" applyFill="1" applyBorder="1" applyAlignment="1">
      <alignment horizontal="left" vertical="top" wrapText="1" indent="1"/>
    </xf>
    <xf numFmtId="0" fontId="27" fillId="10" borderId="0" xfId="0" applyFont="1" applyFill="1" applyBorder="1" applyAlignment="1">
      <alignment horizontal="left" vertical="top" wrapText="1" indent="1"/>
    </xf>
    <xf numFmtId="0" fontId="2" fillId="8" borderId="71" xfId="0" applyFont="1" applyFill="1" applyBorder="1" applyAlignment="1">
      <alignment horizontal="center" vertical="center"/>
    </xf>
    <xf numFmtId="0" fontId="2" fillId="8" borderId="72" xfId="0" applyFont="1" applyFill="1" applyBorder="1" applyAlignment="1">
      <alignment horizontal="center" vertical="center"/>
    </xf>
    <xf numFmtId="0" fontId="2" fillId="8" borderId="20" xfId="0" applyFont="1" applyFill="1" applyBorder="1" applyAlignment="1">
      <alignment horizontal="center" vertical="center"/>
    </xf>
    <xf numFmtId="0" fontId="2" fillId="8" borderId="22" xfId="0" applyFont="1" applyFill="1" applyBorder="1" applyAlignment="1">
      <alignment horizontal="center" vertical="center"/>
    </xf>
    <xf numFmtId="0" fontId="2" fillId="8" borderId="19" xfId="0" applyFont="1" applyFill="1" applyBorder="1" applyAlignment="1">
      <alignment horizontal="left" vertical="center"/>
    </xf>
    <xf numFmtId="0" fontId="2" fillId="8" borderId="21" xfId="0" applyFont="1" applyFill="1" applyBorder="1" applyAlignment="1">
      <alignment horizontal="left" vertical="center"/>
    </xf>
    <xf numFmtId="0" fontId="2" fillId="8" borderId="3" xfId="0" applyFont="1" applyFill="1" applyBorder="1" applyAlignment="1">
      <alignment horizontal="center" vertical="top"/>
    </xf>
    <xf numFmtId="0" fontId="2" fillId="8" borderId="3" xfId="0" applyFont="1" applyFill="1" applyBorder="1" applyAlignment="1">
      <alignment horizontal="center" vertical="center"/>
    </xf>
    <xf numFmtId="0" fontId="2" fillId="8" borderId="0" xfId="0" applyFont="1" applyFill="1" applyBorder="1" applyAlignment="1">
      <alignment horizontal="center" vertical="center"/>
    </xf>
    <xf numFmtId="9" fontId="2" fillId="8" borderId="3" xfId="1" applyFont="1" applyFill="1" applyBorder="1" applyAlignment="1">
      <alignment horizontal="center" vertical="center"/>
    </xf>
    <xf numFmtId="9" fontId="2" fillId="8" borderId="0" xfId="1" applyFont="1" applyFill="1" applyBorder="1" applyAlignment="1">
      <alignment horizontal="center" vertical="center"/>
    </xf>
    <xf numFmtId="2" fontId="2" fillId="10" borderId="78" xfId="0" applyNumberFormat="1" applyFont="1" applyFill="1" applyBorder="1" applyAlignment="1">
      <alignment horizontal="left" vertical="top"/>
    </xf>
    <xf numFmtId="2" fontId="2" fillId="10" borderId="79" xfId="0" applyNumberFormat="1" applyFont="1" applyFill="1" applyBorder="1" applyAlignment="1">
      <alignment horizontal="left" vertical="top"/>
    </xf>
    <xf numFmtId="0" fontId="2" fillId="8" borderId="70" xfId="0" applyFont="1" applyFill="1" applyBorder="1" applyAlignment="1">
      <alignment horizontal="left" vertical="center"/>
    </xf>
    <xf numFmtId="0" fontId="2" fillId="8" borderId="0" xfId="0" applyFont="1" applyFill="1" applyBorder="1" applyAlignment="1">
      <alignment horizontal="center" vertical="top"/>
    </xf>
    <xf numFmtId="2" fontId="2" fillId="5" borderId="4" xfId="0" applyNumberFormat="1" applyFont="1" applyFill="1" applyBorder="1" applyAlignment="1">
      <alignment horizontal="left" vertical="top"/>
    </xf>
    <xf numFmtId="2" fontId="2" fillId="5" borderId="5" xfId="0" applyNumberFormat="1" applyFont="1" applyFill="1" applyBorder="1" applyAlignment="1">
      <alignment horizontal="left" vertical="top"/>
    </xf>
    <xf numFmtId="0" fontId="2" fillId="8" borderId="63" xfId="0" applyFont="1" applyFill="1" applyBorder="1" applyAlignment="1">
      <alignment horizontal="center" vertical="top"/>
    </xf>
    <xf numFmtId="9" fontId="8" fillId="0" borderId="0" xfId="0" applyNumberFormat="1"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22"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8" fillId="0" borderId="0" xfId="0" applyFont="1" applyFill="1" applyBorder="1" applyAlignment="1">
      <alignment vertical="center" wrapText="1"/>
    </xf>
    <xf numFmtId="0" fontId="8" fillId="0" borderId="22" xfId="0" applyFont="1" applyFill="1" applyBorder="1" applyAlignment="1">
      <alignment vertical="center" wrapText="1"/>
    </xf>
    <xf numFmtId="0" fontId="8" fillId="2" borderId="0" xfId="0" applyFont="1" applyFill="1" applyBorder="1" applyAlignment="1">
      <alignment vertical="center" wrapText="1"/>
    </xf>
    <xf numFmtId="0" fontId="8" fillId="2" borderId="22" xfId="0" applyFont="1" applyFill="1" applyBorder="1" applyAlignment="1">
      <alignment vertical="center" wrapText="1"/>
    </xf>
    <xf numFmtId="0" fontId="18" fillId="2" borderId="24" xfId="0" applyFont="1" applyFill="1" applyBorder="1" applyAlignment="1">
      <alignment vertical="center" wrapText="1"/>
    </xf>
    <xf numFmtId="0" fontId="18" fillId="2" borderId="25" xfId="0" applyFont="1" applyFill="1" applyBorder="1" applyAlignment="1">
      <alignment vertical="center" wrapText="1"/>
    </xf>
    <xf numFmtId="0" fontId="2" fillId="5" borderId="19" xfId="0" applyFont="1" applyFill="1" applyBorder="1" applyAlignment="1">
      <alignment vertical="top"/>
    </xf>
    <xf numFmtId="0" fontId="2" fillId="5" borderId="3" xfId="0" applyFont="1" applyFill="1" applyBorder="1" applyAlignment="1">
      <alignment vertical="top"/>
    </xf>
    <xf numFmtId="0" fontId="2" fillId="5" borderId="20" xfId="0" applyFont="1" applyFill="1" applyBorder="1" applyAlignment="1">
      <alignment vertical="top"/>
    </xf>
    <xf numFmtId="0" fontId="0" fillId="8" borderId="0" xfId="0" applyFont="1" applyFill="1" applyBorder="1" applyAlignment="1">
      <alignment vertical="top"/>
    </xf>
    <xf numFmtId="0" fontId="0" fillId="8" borderId="22" xfId="0" applyFont="1" applyFill="1" applyBorder="1" applyAlignment="1">
      <alignment vertical="top"/>
    </xf>
    <xf numFmtId="0" fontId="0" fillId="2" borderId="34" xfId="0" applyFont="1" applyFill="1" applyBorder="1" applyAlignment="1">
      <alignment horizontal="left" vertical="top"/>
    </xf>
    <xf numFmtId="0" fontId="0" fillId="2" borderId="8" xfId="0" applyFont="1" applyFill="1" applyBorder="1" applyAlignment="1">
      <alignment horizontal="left" vertical="top"/>
    </xf>
    <xf numFmtId="0" fontId="0" fillId="2" borderId="35" xfId="0" applyFont="1" applyFill="1" applyBorder="1" applyAlignment="1">
      <alignment horizontal="left" vertical="top"/>
    </xf>
    <xf numFmtId="0" fontId="0" fillId="0" borderId="34" xfId="0" applyFont="1" applyFill="1" applyBorder="1" applyAlignment="1">
      <alignment horizontal="left" vertical="top"/>
    </xf>
    <xf numFmtId="0" fontId="0" fillId="0" borderId="8" xfId="0" applyFont="1" applyFill="1" applyBorder="1" applyAlignment="1">
      <alignment horizontal="left" vertical="top"/>
    </xf>
    <xf numFmtId="0" fontId="0" fillId="0" borderId="35" xfId="0" applyFont="1" applyFill="1" applyBorder="1" applyAlignment="1">
      <alignment horizontal="left" vertical="top"/>
    </xf>
    <xf numFmtId="0" fontId="2" fillId="5" borderId="7" xfId="0" applyFont="1" applyFill="1" applyBorder="1" applyAlignment="1">
      <alignment horizontal="right" vertical="top"/>
    </xf>
    <xf numFmtId="0" fontId="2" fillId="5" borderId="8" xfId="0" applyFont="1" applyFill="1" applyBorder="1" applyAlignment="1">
      <alignment horizontal="right" vertical="top"/>
    </xf>
    <xf numFmtId="0" fontId="2" fillId="5" borderId="27" xfId="0" applyFont="1" applyFill="1" applyBorder="1" applyAlignment="1">
      <alignment horizontal="right" vertical="top"/>
    </xf>
    <xf numFmtId="0" fontId="2" fillId="5" borderId="9" xfId="0" applyFont="1" applyFill="1" applyBorder="1" applyAlignment="1">
      <alignment horizontal="right" vertical="top"/>
    </xf>
    <xf numFmtId="0" fontId="2" fillId="5" borderId="10" xfId="0" applyFont="1" applyFill="1" applyBorder="1" applyAlignment="1">
      <alignment horizontal="right" vertical="top"/>
    </xf>
    <xf numFmtId="0" fontId="2" fillId="5" borderId="28" xfId="0" applyFont="1" applyFill="1" applyBorder="1" applyAlignment="1">
      <alignment horizontal="right" vertical="top"/>
    </xf>
    <xf numFmtId="0" fontId="0" fillId="0" borderId="0" xfId="0" applyFont="1" applyAlignment="1">
      <alignment horizontal="left" vertical="top"/>
    </xf>
    <xf numFmtId="0" fontId="2" fillId="5" borderId="19" xfId="0" applyFont="1" applyFill="1" applyBorder="1" applyAlignment="1">
      <alignment horizontal="left" vertical="center"/>
    </xf>
    <xf numFmtId="0" fontId="2" fillId="5" borderId="20" xfId="0" applyFont="1" applyFill="1" applyBorder="1" applyAlignment="1">
      <alignment horizontal="left" vertical="center"/>
    </xf>
    <xf numFmtId="0" fontId="2" fillId="5" borderId="84" xfId="0" applyFont="1" applyFill="1" applyBorder="1" applyAlignment="1">
      <alignment horizontal="left" vertical="center"/>
    </xf>
    <xf numFmtId="0" fontId="2" fillId="5" borderId="93" xfId="0" applyFont="1" applyFill="1" applyBorder="1" applyAlignment="1">
      <alignment horizontal="left" vertical="center"/>
    </xf>
    <xf numFmtId="0" fontId="2" fillId="5" borderId="32" xfId="0" applyFont="1" applyFill="1" applyBorder="1" applyAlignment="1">
      <alignment horizontal="left" vertical="top"/>
    </xf>
    <xf numFmtId="0" fontId="2" fillId="5" borderId="61" xfId="0" applyFont="1" applyFill="1" applyBorder="1" applyAlignment="1">
      <alignment horizontal="left" vertical="top"/>
    </xf>
    <xf numFmtId="0" fontId="2" fillId="5" borderId="91" xfId="0" applyFont="1" applyFill="1" applyBorder="1" applyAlignment="1">
      <alignment horizontal="left" vertical="top"/>
    </xf>
    <xf numFmtId="0" fontId="0" fillId="0" borderId="85" xfId="0" applyFont="1" applyFill="1" applyBorder="1" applyAlignment="1">
      <alignment horizontal="left" vertical="top"/>
    </xf>
    <xf numFmtId="0" fontId="0" fillId="0" borderId="86" xfId="0" applyFont="1" applyFill="1" applyBorder="1" applyAlignment="1">
      <alignment horizontal="left" vertical="top"/>
    </xf>
    <xf numFmtId="0" fontId="0" fillId="0" borderId="87" xfId="0" applyFont="1" applyFill="1" applyBorder="1" applyAlignment="1">
      <alignment horizontal="left" vertical="top"/>
    </xf>
    <xf numFmtId="0" fontId="2" fillId="5" borderId="4" xfId="0" applyFont="1" applyFill="1" applyBorder="1" applyAlignment="1">
      <alignment horizontal="center" vertical="top" wrapText="1"/>
    </xf>
    <xf numFmtId="0" fontId="2" fillId="5" borderId="5" xfId="0" applyFont="1" applyFill="1" applyBorder="1" applyAlignment="1">
      <alignment horizontal="center" vertical="top" wrapText="1"/>
    </xf>
    <xf numFmtId="0" fontId="2" fillId="5" borderId="6" xfId="0" applyFont="1" applyFill="1" applyBorder="1" applyAlignment="1">
      <alignment horizontal="center" vertical="top" wrapText="1"/>
    </xf>
    <xf numFmtId="0" fontId="3" fillId="12" borderId="19" xfId="0" applyFont="1" applyFill="1" applyBorder="1" applyAlignment="1">
      <alignment vertical="top" wrapText="1"/>
    </xf>
    <xf numFmtId="0" fontId="3" fillId="12" borderId="3" xfId="0" applyFont="1" applyFill="1" applyBorder="1" applyAlignment="1">
      <alignment vertical="top" wrapText="1"/>
    </xf>
    <xf numFmtId="0" fontId="19" fillId="12" borderId="3" xfId="0" applyFont="1" applyFill="1" applyBorder="1" applyAlignment="1">
      <alignment horizontal="right" vertical="top" wrapText="1"/>
    </xf>
    <xf numFmtId="0" fontId="19" fillId="12" borderId="20" xfId="0" applyFont="1" applyFill="1" applyBorder="1" applyAlignment="1">
      <alignment horizontal="right" vertical="top" wrapText="1"/>
    </xf>
    <xf numFmtId="0" fontId="3" fillId="12" borderId="23" xfId="0" applyFont="1" applyFill="1" applyBorder="1" applyAlignment="1">
      <alignment horizontal="left" vertical="center" wrapText="1"/>
    </xf>
    <xf numFmtId="0" fontId="3" fillId="12" borderId="24" xfId="0" applyFont="1" applyFill="1" applyBorder="1" applyAlignment="1">
      <alignment horizontal="left" vertical="center" wrapText="1"/>
    </xf>
    <xf numFmtId="0" fontId="19" fillId="12" borderId="24" xfId="0" applyFont="1" applyFill="1" applyBorder="1" applyAlignment="1">
      <alignment horizontal="right" vertical="center" wrapText="1"/>
    </xf>
    <xf numFmtId="0" fontId="19" fillId="12" borderId="25" xfId="0" applyFont="1" applyFill="1" applyBorder="1" applyAlignment="1">
      <alignment horizontal="right" vertical="center" wrapText="1"/>
    </xf>
    <xf numFmtId="0" fontId="10" fillId="8" borderId="4" xfId="0" applyFont="1" applyFill="1" applyBorder="1" applyAlignment="1">
      <alignment horizontal="center" vertical="top" wrapText="1"/>
    </xf>
    <xf numFmtId="0" fontId="10" fillId="8" borderId="5" xfId="0" applyFont="1" applyFill="1" applyBorder="1" applyAlignment="1">
      <alignment horizontal="center" vertical="top" wrapText="1"/>
    </xf>
    <xf numFmtId="0" fontId="10" fillId="8" borderId="6" xfId="0" applyFont="1" applyFill="1" applyBorder="1" applyAlignment="1">
      <alignment horizontal="center" vertical="top" wrapText="1"/>
    </xf>
    <xf numFmtId="0" fontId="2" fillId="7" borderId="16" xfId="0" applyFont="1" applyFill="1" applyBorder="1" applyAlignment="1">
      <alignment horizontal="center" vertical="top"/>
    </xf>
    <xf numFmtId="0" fontId="2" fillId="7" borderId="66" xfId="0" applyFont="1" applyFill="1" applyBorder="1" applyAlignment="1">
      <alignment horizontal="center" vertical="top"/>
    </xf>
    <xf numFmtId="0" fontId="2" fillId="7" borderId="0" xfId="0" applyFont="1" applyFill="1" applyBorder="1" applyAlignment="1">
      <alignment horizontal="center" vertical="top"/>
    </xf>
    <xf numFmtId="0" fontId="2" fillId="7" borderId="67" xfId="0" applyFont="1" applyFill="1" applyBorder="1" applyAlignment="1">
      <alignment horizontal="center" vertical="top"/>
    </xf>
    <xf numFmtId="0" fontId="2" fillId="7" borderId="17" xfId="0" applyFont="1" applyFill="1" applyBorder="1" applyAlignment="1">
      <alignment horizontal="center" vertical="top"/>
    </xf>
    <xf numFmtId="0" fontId="2" fillId="7" borderId="65" xfId="0" applyFont="1" applyFill="1" applyBorder="1" applyAlignment="1">
      <alignment horizontal="center" vertical="top"/>
    </xf>
    <xf numFmtId="0" fontId="2" fillId="7" borderId="64" xfId="0" applyFont="1" applyFill="1" applyBorder="1" applyAlignment="1">
      <alignment horizontal="center" vertical="top"/>
    </xf>
    <xf numFmtId="0" fontId="2" fillId="9" borderId="1" xfId="0" applyFont="1" applyFill="1" applyBorder="1" applyAlignment="1">
      <alignment horizontal="left" vertical="top" indent="1"/>
    </xf>
    <xf numFmtId="0" fontId="2" fillId="8"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2" fillId="5" borderId="1" xfId="0" applyFont="1" applyFill="1" applyBorder="1" applyAlignment="1" applyProtection="1">
      <alignment horizontal="left" vertical="center" wrapText="1"/>
      <protection hidden="1"/>
    </xf>
    <xf numFmtId="0" fontId="2" fillId="9" borderId="1" xfId="0" applyFont="1" applyFill="1" applyBorder="1" applyAlignment="1">
      <alignment horizontal="center" vertical="center"/>
    </xf>
    <xf numFmtId="9" fontId="33" fillId="0" borderId="1" xfId="0" applyNumberFormat="1" applyFont="1" applyBorder="1" applyAlignment="1" applyProtection="1">
      <alignment horizontal="left" vertical="center" wrapText="1" indent="1"/>
      <protection hidden="1"/>
    </xf>
    <xf numFmtId="9" fontId="33" fillId="15" borderId="1" xfId="0" applyNumberFormat="1" applyFont="1" applyFill="1" applyBorder="1" applyAlignment="1" applyProtection="1">
      <alignment horizontal="left" vertical="center" wrapText="1" indent="1"/>
      <protection hidden="1"/>
    </xf>
    <xf numFmtId="0" fontId="4" fillId="0" borderId="2" xfId="0" applyFont="1" applyFill="1" applyBorder="1" applyAlignment="1" applyProtection="1">
      <alignment horizontal="center" vertical="center" wrapText="1"/>
      <protection hidden="1"/>
    </xf>
    <xf numFmtId="0" fontId="4" fillId="0" borderId="1" xfId="0" applyFont="1" applyFill="1" applyBorder="1" applyAlignment="1" applyProtection="1">
      <alignment horizontal="center" vertical="center" wrapText="1"/>
      <protection hidden="1"/>
    </xf>
    <xf numFmtId="0" fontId="4" fillId="0" borderId="82" xfId="0" applyFont="1" applyFill="1" applyBorder="1" applyAlignment="1" applyProtection="1">
      <alignment horizontal="center" vertical="center" wrapText="1"/>
      <protection hidden="1"/>
    </xf>
  </cellXfs>
  <cellStyles count="63">
    <cellStyle name="Normal" xfId="0" builtinId="0"/>
    <cellStyle name="Normal 10" xfId="16" xr:uid="{00000000-0005-0000-0000-000001000000}"/>
    <cellStyle name="Normal 11" xfId="17" xr:uid="{00000000-0005-0000-0000-000002000000}"/>
    <cellStyle name="Normal 12" xfId="18" xr:uid="{00000000-0005-0000-0000-000003000000}"/>
    <cellStyle name="Normal 12 2" xfId="39" xr:uid="{00000000-0005-0000-0000-000004000000}"/>
    <cellStyle name="Normal 13" xfId="19" xr:uid="{00000000-0005-0000-0000-000005000000}"/>
    <cellStyle name="Normal 14" xfId="27" xr:uid="{00000000-0005-0000-0000-000006000000}"/>
    <cellStyle name="Normal 15" xfId="10" xr:uid="{00000000-0005-0000-0000-000007000000}"/>
    <cellStyle name="Normal 16" xfId="20" xr:uid="{00000000-0005-0000-0000-000008000000}"/>
    <cellStyle name="Normal 17" xfId="29" xr:uid="{00000000-0005-0000-0000-000009000000}"/>
    <cellStyle name="Normal 18" xfId="34" xr:uid="{00000000-0005-0000-0000-00000A000000}"/>
    <cellStyle name="Normal 19" xfId="33" xr:uid="{00000000-0005-0000-0000-00000B000000}"/>
    <cellStyle name="Normal 2" xfId="6" xr:uid="{00000000-0005-0000-0000-00000C000000}"/>
    <cellStyle name="Normal 2 10" xfId="40" xr:uid="{00000000-0005-0000-0000-00000D000000}"/>
    <cellStyle name="Normal 2 11" xfId="8" xr:uid="{00000000-0005-0000-0000-00000E000000}"/>
    <cellStyle name="Normal 2 2" xfId="2" xr:uid="{00000000-0005-0000-0000-00000F000000}"/>
    <cellStyle name="Normal 2 2 2" xfId="41" xr:uid="{00000000-0005-0000-0000-000010000000}"/>
    <cellStyle name="Normal 2 3" xfId="3" xr:uid="{00000000-0005-0000-0000-000011000000}"/>
    <cellStyle name="Normal 2 3 2" xfId="42" xr:uid="{00000000-0005-0000-0000-000012000000}"/>
    <cellStyle name="Normal 2 4" xfId="5" xr:uid="{00000000-0005-0000-0000-000013000000}"/>
    <cellStyle name="Normal 2 4 2" xfId="43" xr:uid="{00000000-0005-0000-0000-000014000000}"/>
    <cellStyle name="Normal 2 5" xfId="7" xr:uid="{00000000-0005-0000-0000-000015000000}"/>
    <cellStyle name="Normal 2 5 2" xfId="44" xr:uid="{00000000-0005-0000-0000-000016000000}"/>
    <cellStyle name="Normal 2 6" xfId="45" xr:uid="{00000000-0005-0000-0000-000017000000}"/>
    <cellStyle name="Normal 2 7" xfId="46" xr:uid="{00000000-0005-0000-0000-000018000000}"/>
    <cellStyle name="Normal 2 8" xfId="47" xr:uid="{00000000-0005-0000-0000-000019000000}"/>
    <cellStyle name="Normal 2 9" xfId="48" xr:uid="{00000000-0005-0000-0000-00001A000000}"/>
    <cellStyle name="Normal 20" xfId="35" xr:uid="{00000000-0005-0000-0000-00001B000000}"/>
    <cellStyle name="Normal 21" xfId="21" xr:uid="{00000000-0005-0000-0000-00001C000000}"/>
    <cellStyle name="Normal 22" xfId="22" xr:uid="{00000000-0005-0000-0000-00001D000000}"/>
    <cellStyle name="Normal 23" xfId="23" xr:uid="{00000000-0005-0000-0000-00001E000000}"/>
    <cellStyle name="Normal 24" xfId="24" xr:uid="{00000000-0005-0000-0000-00001F000000}"/>
    <cellStyle name="Normal 25" xfId="25" xr:uid="{00000000-0005-0000-0000-000020000000}"/>
    <cellStyle name="Normal 26" xfId="28" xr:uid="{00000000-0005-0000-0000-000021000000}"/>
    <cellStyle name="Normal 27" xfId="49" xr:uid="{00000000-0005-0000-0000-000022000000}"/>
    <cellStyle name="Normal 28" xfId="32" xr:uid="{00000000-0005-0000-0000-000023000000}"/>
    <cellStyle name="Normal 29" xfId="30" xr:uid="{00000000-0005-0000-0000-000024000000}"/>
    <cellStyle name="Normal 3" xfId="4" xr:uid="{00000000-0005-0000-0000-000025000000}"/>
    <cellStyle name="Normal 30" xfId="31" xr:uid="{00000000-0005-0000-0000-000026000000}"/>
    <cellStyle name="Normal 31" xfId="9" xr:uid="{00000000-0005-0000-0000-000027000000}"/>
    <cellStyle name="Normal 31 2" xfId="50" xr:uid="{00000000-0005-0000-0000-000028000000}"/>
    <cellStyle name="Normal 32" xfId="51" xr:uid="{00000000-0005-0000-0000-000029000000}"/>
    <cellStyle name="Normal 33" xfId="52" xr:uid="{00000000-0005-0000-0000-00002A000000}"/>
    <cellStyle name="Normal 34" xfId="53" xr:uid="{00000000-0005-0000-0000-00002B000000}"/>
    <cellStyle name="Normal 35" xfId="54" xr:uid="{00000000-0005-0000-0000-00002C000000}"/>
    <cellStyle name="Normal 36" xfId="37" xr:uid="{00000000-0005-0000-0000-00002D000000}"/>
    <cellStyle name="Normal 37" xfId="55" xr:uid="{00000000-0005-0000-0000-00002E000000}"/>
    <cellStyle name="Normal 38" xfId="56" xr:uid="{00000000-0005-0000-0000-00002F000000}"/>
    <cellStyle name="Normal 39" xfId="57" xr:uid="{00000000-0005-0000-0000-000030000000}"/>
    <cellStyle name="Normal 4" xfId="11" xr:uid="{00000000-0005-0000-0000-000031000000}"/>
    <cellStyle name="Normal 40" xfId="58" xr:uid="{00000000-0005-0000-0000-000032000000}"/>
    <cellStyle name="Normal 41" xfId="59" xr:uid="{00000000-0005-0000-0000-000033000000}"/>
    <cellStyle name="Normal 42" xfId="60" xr:uid="{00000000-0005-0000-0000-000034000000}"/>
    <cellStyle name="Normal 43" xfId="61" xr:uid="{00000000-0005-0000-0000-000035000000}"/>
    <cellStyle name="Normal 44" xfId="36" xr:uid="{00000000-0005-0000-0000-000036000000}"/>
    <cellStyle name="Normal 45" xfId="38" xr:uid="{00000000-0005-0000-0000-000037000000}"/>
    <cellStyle name="Normal 46" xfId="62" xr:uid="{02A61BE0-FC47-471A-8F8E-441010FC3B4C}"/>
    <cellStyle name="Normal 5" xfId="26" xr:uid="{00000000-0005-0000-0000-000038000000}"/>
    <cellStyle name="Normal 6" xfId="12" xr:uid="{00000000-0005-0000-0000-000039000000}"/>
    <cellStyle name="Normal 7" xfId="13" xr:uid="{00000000-0005-0000-0000-00003A000000}"/>
    <cellStyle name="Normal 8" xfId="14" xr:uid="{00000000-0005-0000-0000-00003B000000}"/>
    <cellStyle name="Normal 9" xfId="15" xr:uid="{00000000-0005-0000-0000-00003C000000}"/>
    <cellStyle name="Percent" xfId="1" builtinId="5"/>
  </cellStyles>
  <dxfs count="548">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bgColor rgb="FFBF311A"/>
        </patternFill>
      </fill>
    </dxf>
    <dxf>
      <font>
        <color rgb="FFFFFF00"/>
      </font>
      <fill>
        <patternFill>
          <fgColor indexed="64"/>
          <bgColor rgb="FFBF311A"/>
        </patternFill>
      </fill>
    </dxf>
    <dxf>
      <font>
        <color rgb="FFFFFF00"/>
      </font>
      <fill>
        <patternFill>
          <fgColor indexed="64"/>
          <bgColor rgb="FFBF311A"/>
        </patternFill>
      </fill>
    </dxf>
    <dxf>
      <font>
        <b val="0"/>
        <i val="0"/>
        <color theme="0" tint="-0.14993743705557422"/>
      </font>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color rgb="FFFFFF00"/>
      </font>
      <fill>
        <patternFill>
          <fgColor indexed="64"/>
          <bgColor rgb="FFBF311A"/>
        </patternFill>
      </fill>
    </dxf>
    <dxf>
      <font>
        <color rgb="FFFFFF00"/>
      </font>
      <fill>
        <patternFill>
          <fgColor indexed="64"/>
          <bgColor rgb="FFBF311A"/>
        </patternFill>
      </fill>
    </dxf>
    <dxf>
      <font>
        <b val="0"/>
        <i val="0"/>
        <color theme="0" tint="-0.14993743705557422"/>
      </font>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color rgb="FFFFFF00"/>
      </font>
      <fill>
        <patternFill>
          <fgColor indexed="64"/>
          <bgColor rgb="FFBF311A"/>
        </patternFill>
      </fill>
    </dxf>
    <dxf>
      <font>
        <color rgb="FFFFFF00"/>
      </font>
      <fill>
        <patternFill>
          <fgColor indexed="64"/>
          <bgColor rgb="FFBF311A"/>
        </patternFill>
      </fill>
    </dxf>
    <dxf>
      <font>
        <b val="0"/>
        <i val="0"/>
        <color theme="0" tint="-0.14993743705557422"/>
      </font>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color rgb="FFFFFF00"/>
      </font>
      <fill>
        <patternFill>
          <fgColor indexed="64"/>
          <bgColor rgb="FFBF311A"/>
        </patternFill>
      </fill>
    </dxf>
    <dxf>
      <font>
        <color rgb="FFFFFF00"/>
      </font>
      <fill>
        <patternFill>
          <fgColor indexed="64"/>
          <bgColor rgb="FFBF311A"/>
        </patternFill>
      </fill>
    </dxf>
    <dxf>
      <font>
        <b val="0"/>
        <i val="0"/>
        <color theme="0" tint="-0.14993743705557422"/>
      </font>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color rgb="FFFFFF00"/>
      </font>
      <fill>
        <patternFill>
          <fgColor indexed="64"/>
          <bgColor rgb="FFBF311A"/>
        </patternFill>
      </fill>
    </dxf>
    <dxf>
      <font>
        <color rgb="FFFFFF00"/>
      </font>
      <fill>
        <patternFill>
          <fgColor indexed="64"/>
          <bgColor rgb="FFBF311A"/>
        </patternFill>
      </fill>
    </dxf>
    <dxf>
      <font>
        <b val="0"/>
        <i val="0"/>
        <color theme="0" tint="-0.14993743705557422"/>
      </font>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color rgb="FFFFFF00"/>
      </font>
      <fill>
        <patternFill>
          <fgColor indexed="64"/>
          <bgColor rgb="FFBF311A"/>
        </patternFill>
      </fill>
    </dxf>
    <dxf>
      <font>
        <color rgb="FFFFFF00"/>
      </font>
      <fill>
        <patternFill>
          <fgColor indexed="64"/>
          <bgColor rgb="FFBF311A"/>
        </patternFill>
      </fill>
    </dxf>
    <dxf>
      <font>
        <b val="0"/>
        <i val="0"/>
        <color theme="0" tint="-0.14993743705557422"/>
      </font>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color rgb="FFFFFF00"/>
      </font>
      <fill>
        <patternFill>
          <fgColor indexed="64"/>
          <bgColor rgb="FFBF311A"/>
        </patternFill>
      </fill>
    </dxf>
    <dxf>
      <font>
        <color rgb="FFFFFF00"/>
      </font>
      <fill>
        <patternFill>
          <fgColor indexed="64"/>
          <bgColor rgb="FFBF311A"/>
        </patternFill>
      </fill>
    </dxf>
    <dxf>
      <font>
        <b val="0"/>
        <i val="0"/>
        <color theme="0" tint="-0.14993743705557422"/>
      </font>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color rgb="FFFFFF00"/>
      </font>
      <fill>
        <patternFill>
          <fgColor indexed="64"/>
          <bgColor rgb="FFBF311A"/>
        </patternFill>
      </fill>
    </dxf>
    <dxf>
      <font>
        <color rgb="FFFFFF00"/>
      </font>
      <fill>
        <patternFill>
          <fgColor indexed="64"/>
          <bgColor rgb="FFBF311A"/>
        </patternFill>
      </fill>
    </dxf>
    <dxf>
      <font>
        <b val="0"/>
        <i val="0"/>
        <color theme="0" tint="-0.14993743705557422"/>
      </font>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color rgb="FFFFFF00"/>
      </font>
      <fill>
        <patternFill>
          <fgColor indexed="64"/>
          <bgColor rgb="FFBF311A"/>
        </patternFill>
      </fill>
    </dxf>
    <dxf>
      <font>
        <color rgb="FFFFFF00"/>
      </font>
      <fill>
        <patternFill>
          <fgColor indexed="64"/>
          <bgColor rgb="FFBF311A"/>
        </patternFill>
      </fill>
    </dxf>
    <dxf>
      <font>
        <b val="0"/>
        <i val="0"/>
        <color theme="0" tint="-0.14993743705557422"/>
      </font>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color rgb="FFFFFF00"/>
      </font>
      <fill>
        <patternFill>
          <fgColor indexed="64"/>
          <bgColor rgb="FFBF311A"/>
        </patternFill>
      </fill>
    </dxf>
    <dxf>
      <font>
        <color rgb="FFFFFF00"/>
      </font>
      <fill>
        <patternFill>
          <fgColor indexed="64"/>
          <bgColor rgb="FFBF311A"/>
        </patternFill>
      </fill>
    </dxf>
    <dxf>
      <font>
        <b val="0"/>
        <i val="0"/>
        <color theme="0" tint="-0.14993743705557422"/>
      </font>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color rgb="FFFFFF00"/>
      </font>
      <fill>
        <patternFill>
          <fgColor indexed="64"/>
          <bgColor rgb="FFBF311A"/>
        </patternFill>
      </fill>
    </dxf>
    <dxf>
      <font>
        <color rgb="FFFFFF00"/>
      </font>
      <fill>
        <patternFill>
          <fgColor indexed="64"/>
          <bgColor rgb="FFBF311A"/>
        </patternFill>
      </fill>
    </dxf>
    <dxf>
      <font>
        <b val="0"/>
        <i val="0"/>
        <color theme="0" tint="-0.14993743705557422"/>
      </font>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color rgb="FFFFFF00"/>
      </font>
      <fill>
        <patternFill>
          <fgColor indexed="64"/>
          <bgColor rgb="FFBF311A"/>
        </patternFill>
      </fill>
    </dxf>
    <dxf>
      <font>
        <color rgb="FFFFFF00"/>
      </font>
      <fill>
        <patternFill>
          <fgColor indexed="64"/>
          <bgColor rgb="FFBF311A"/>
        </patternFill>
      </fill>
    </dxf>
    <dxf>
      <font>
        <b val="0"/>
        <i val="0"/>
        <color theme="0" tint="-0.14993743705557422"/>
      </font>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color rgb="FFFFFF00"/>
      </font>
      <fill>
        <patternFill>
          <fgColor indexed="64"/>
          <bgColor rgb="FFBF311A"/>
        </patternFill>
      </fill>
    </dxf>
    <dxf>
      <font>
        <color rgb="FFFFFF00"/>
      </font>
      <fill>
        <patternFill>
          <fgColor indexed="64"/>
          <bgColor rgb="FFBF311A"/>
        </patternFill>
      </fill>
    </dxf>
    <dxf>
      <font>
        <b val="0"/>
        <i val="0"/>
        <color theme="0" tint="-0.14993743705557422"/>
      </font>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color rgb="FFFFFF00"/>
      </font>
      <fill>
        <patternFill>
          <fgColor indexed="64"/>
          <bgColor rgb="FFBF311A"/>
        </patternFill>
      </fill>
    </dxf>
    <dxf>
      <font>
        <color rgb="FFFFFF00"/>
      </font>
      <fill>
        <patternFill>
          <fgColor indexed="64"/>
          <bgColor rgb="FFBF311A"/>
        </patternFill>
      </fill>
    </dxf>
    <dxf>
      <font>
        <b val="0"/>
        <i val="0"/>
        <color theme="0" tint="-0.14993743705557422"/>
      </font>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color rgb="FFFFFF00"/>
      </font>
      <fill>
        <patternFill>
          <fgColor indexed="64"/>
          <bgColor rgb="FFBF311A"/>
        </patternFill>
      </fill>
    </dxf>
    <dxf>
      <font>
        <color rgb="FFFFFF00"/>
      </font>
      <fill>
        <patternFill>
          <fgColor indexed="64"/>
          <bgColor rgb="FFBF311A"/>
        </patternFill>
      </fill>
    </dxf>
    <dxf>
      <font>
        <b val="0"/>
        <i val="0"/>
        <color theme="0" tint="-0.14993743705557422"/>
      </font>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color rgb="FFFFFF00"/>
      </font>
      <fill>
        <patternFill>
          <fgColor indexed="64"/>
          <bgColor rgb="FFBF311A"/>
        </patternFill>
      </fill>
    </dxf>
    <dxf>
      <font>
        <color rgb="FFFFFF00"/>
      </font>
      <fill>
        <patternFill>
          <fgColor indexed="64"/>
          <bgColor rgb="FFBF311A"/>
        </patternFill>
      </fill>
    </dxf>
    <dxf>
      <font>
        <b val="0"/>
        <i val="0"/>
        <color theme="0" tint="-0.14993743705557422"/>
      </font>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color rgb="FFFFFF00"/>
      </font>
      <fill>
        <patternFill>
          <fgColor indexed="64"/>
          <bgColor rgb="FFBF311A"/>
        </patternFill>
      </fill>
    </dxf>
    <dxf>
      <font>
        <color rgb="FFFFFF00"/>
      </font>
      <fill>
        <patternFill>
          <fgColor indexed="64"/>
          <bgColor rgb="FFBF311A"/>
        </patternFill>
      </fill>
    </dxf>
    <dxf>
      <font>
        <b val="0"/>
        <i val="0"/>
        <color theme="0" tint="-0.14993743705557422"/>
      </font>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color rgb="FFFFFF00"/>
      </font>
      <fill>
        <patternFill>
          <fgColor indexed="64"/>
          <bgColor rgb="FFBF311A"/>
        </patternFill>
      </fill>
    </dxf>
    <dxf>
      <font>
        <color rgb="FFFFFF00"/>
      </font>
      <fill>
        <patternFill>
          <fgColor indexed="64"/>
          <bgColor rgb="FFBF311A"/>
        </patternFill>
      </fill>
    </dxf>
    <dxf>
      <font>
        <b val="0"/>
        <i val="0"/>
        <color theme="0" tint="-0.14993743705557422"/>
      </font>
      <fill>
        <patternFill>
          <fgColor indexed="64"/>
          <bgColor theme="0" tint="-0.14993743705557422"/>
        </patternFill>
      </fill>
    </dxf>
    <dxf>
      <font>
        <b/>
        <i val="0"/>
      </font>
      <fill>
        <patternFill>
          <fgColor indexed="64"/>
          <bgColor theme="0" tint="-0.14993743705557422"/>
        </patternFill>
      </fill>
    </dxf>
    <dxf>
      <fill>
        <patternFill>
          <fgColor indexed="64"/>
          <bgColor theme="0" tint="-0.14993743705557422"/>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color auto="1"/>
      </font>
      <fill>
        <patternFill>
          <bgColor rgb="FFE58E1A"/>
        </patternFill>
      </fill>
    </dxf>
    <dxf>
      <font>
        <b val="0"/>
        <i val="0"/>
        <color auto="1"/>
      </font>
      <fill>
        <patternFill>
          <bgColor rgb="FF949B50"/>
        </patternFill>
      </fill>
    </dxf>
    <dxf>
      <font>
        <color theme="0"/>
      </font>
      <fill>
        <patternFill>
          <bgColor rgb="FFBF311A"/>
        </patternFill>
      </fill>
    </dxf>
    <dxf>
      <font>
        <b/>
        <i val="0"/>
        <color auto="1"/>
      </font>
      <fill>
        <patternFill>
          <bgColor rgb="FFE58E1A"/>
        </patternFill>
      </fill>
    </dxf>
    <dxf>
      <font>
        <b/>
        <i val="0"/>
        <color auto="1"/>
      </font>
      <fill>
        <patternFill>
          <bgColor rgb="FF949B50"/>
        </patternFill>
      </fill>
    </dxf>
    <dxf>
      <font>
        <b/>
        <i val="0"/>
        <color theme="0"/>
      </font>
      <fill>
        <patternFill>
          <bgColor rgb="FFBF311A"/>
        </patternFill>
      </fill>
    </dxf>
    <dxf>
      <font>
        <b/>
        <i val="0"/>
        <color theme="0"/>
      </font>
      <fill>
        <patternFill>
          <bgColor theme="8"/>
        </patternFill>
      </fill>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ill>
        <patternFill>
          <bgColor rgb="FF949B50"/>
        </patternFill>
      </fill>
    </dxf>
    <dxf>
      <fill>
        <patternFill>
          <bgColor rgb="FFBF311A"/>
        </patternFill>
      </fill>
    </dxf>
    <dxf>
      <fill>
        <patternFill>
          <bgColor rgb="FF949B50"/>
        </patternFill>
      </fill>
    </dxf>
    <dxf>
      <fill>
        <patternFill>
          <bgColor rgb="FFBF311A"/>
        </patternFill>
      </fill>
    </dxf>
    <dxf>
      <font>
        <b/>
        <i val="0"/>
        <color theme="0"/>
      </font>
      <fill>
        <patternFill>
          <bgColor rgb="FFBF311A"/>
        </patternFill>
      </fill>
    </dxf>
    <dxf>
      <font>
        <b/>
        <i val="0"/>
        <color theme="0"/>
      </font>
      <fill>
        <patternFill>
          <bgColor rgb="FF949B50"/>
        </patternFill>
      </fill>
    </dxf>
    <dxf>
      <fill>
        <patternFill>
          <bgColor rgb="FF949B50"/>
        </patternFill>
      </fill>
    </dxf>
    <dxf>
      <fill>
        <patternFill>
          <bgColor rgb="FFBF311A"/>
        </patternFill>
      </fill>
    </dxf>
    <dxf>
      <fill>
        <patternFill>
          <bgColor rgb="FF949B50"/>
        </patternFill>
      </fill>
    </dxf>
    <dxf>
      <fill>
        <patternFill>
          <bgColor rgb="FFBF311A"/>
        </patternFill>
      </fill>
    </dxf>
    <dxf>
      <font>
        <b/>
        <i val="0"/>
        <color theme="0"/>
      </font>
      <fill>
        <patternFill>
          <bgColor rgb="FFBF311A"/>
        </patternFill>
      </fill>
    </dxf>
    <dxf>
      <font>
        <b/>
        <i val="0"/>
        <color theme="0"/>
      </font>
      <fill>
        <patternFill>
          <bgColor rgb="FF949B50"/>
        </patternFill>
      </fill>
    </dxf>
    <dxf>
      <fill>
        <patternFill>
          <bgColor rgb="FF949B50"/>
        </patternFill>
      </fill>
    </dxf>
    <dxf>
      <fill>
        <patternFill>
          <bgColor rgb="FFBF311A"/>
        </patternFill>
      </fill>
    </dxf>
    <dxf>
      <fill>
        <patternFill>
          <bgColor rgb="FF949B50"/>
        </patternFill>
      </fill>
    </dxf>
    <dxf>
      <fill>
        <patternFill>
          <bgColor rgb="FFBF311A"/>
        </patternFill>
      </fill>
    </dxf>
    <dxf>
      <font>
        <b/>
        <i val="0"/>
        <color theme="0"/>
      </font>
      <fill>
        <patternFill>
          <bgColor rgb="FFBF311A"/>
        </patternFill>
      </fill>
    </dxf>
    <dxf>
      <font>
        <b/>
        <i val="0"/>
        <color theme="0"/>
      </font>
      <fill>
        <patternFill>
          <bgColor rgb="FF949B50"/>
        </patternFill>
      </fill>
    </dxf>
    <dxf>
      <fill>
        <patternFill>
          <bgColor rgb="FF949B50"/>
        </patternFill>
      </fill>
    </dxf>
    <dxf>
      <fill>
        <patternFill>
          <bgColor rgb="FFBF311A"/>
        </patternFill>
      </fill>
    </dxf>
    <dxf>
      <fill>
        <patternFill>
          <bgColor rgb="FF949B50"/>
        </patternFill>
      </fill>
    </dxf>
    <dxf>
      <fill>
        <patternFill>
          <bgColor rgb="FFBF311A"/>
        </patternFill>
      </fill>
    </dxf>
    <dxf>
      <font>
        <b/>
        <i val="0"/>
        <color theme="0"/>
      </font>
      <fill>
        <patternFill>
          <bgColor rgb="FFBF311A"/>
        </patternFill>
      </fill>
    </dxf>
    <dxf>
      <font>
        <b/>
        <i val="0"/>
        <color theme="0"/>
      </font>
      <fill>
        <patternFill>
          <bgColor rgb="FF949B50"/>
        </patternFill>
      </fill>
    </dxf>
    <dxf>
      <fill>
        <patternFill>
          <bgColor rgb="FF949B50"/>
        </patternFill>
      </fill>
    </dxf>
    <dxf>
      <fill>
        <patternFill>
          <bgColor rgb="FFBF311A"/>
        </patternFill>
      </fill>
    </dxf>
    <dxf>
      <fill>
        <patternFill>
          <bgColor rgb="FF949B50"/>
        </patternFill>
      </fill>
    </dxf>
    <dxf>
      <fill>
        <patternFill>
          <bgColor rgb="FFBF311A"/>
        </patternFill>
      </fill>
    </dxf>
    <dxf>
      <font>
        <b/>
        <i val="0"/>
        <color theme="0"/>
      </font>
      <fill>
        <patternFill>
          <bgColor rgb="FFBF311A"/>
        </patternFill>
      </fill>
    </dxf>
    <dxf>
      <font>
        <b/>
        <i val="0"/>
        <color theme="0"/>
      </font>
      <fill>
        <patternFill>
          <bgColor rgb="FF949B50"/>
        </patternFill>
      </fill>
    </dxf>
    <dxf>
      <fill>
        <patternFill>
          <bgColor rgb="FF949B50"/>
        </patternFill>
      </fill>
    </dxf>
    <dxf>
      <fill>
        <patternFill>
          <bgColor rgb="FFBF311A"/>
        </patternFill>
      </fill>
    </dxf>
    <dxf>
      <fill>
        <patternFill>
          <bgColor rgb="FF949B50"/>
        </patternFill>
      </fill>
    </dxf>
    <dxf>
      <fill>
        <patternFill>
          <bgColor rgb="FFBF311A"/>
        </patternFill>
      </fill>
    </dxf>
    <dxf>
      <font>
        <b/>
        <i val="0"/>
        <color theme="0"/>
      </font>
      <fill>
        <patternFill>
          <bgColor rgb="FFBF311A"/>
        </patternFill>
      </fill>
    </dxf>
    <dxf>
      <font>
        <b/>
        <i val="0"/>
        <color theme="0"/>
      </font>
      <fill>
        <patternFill>
          <bgColor rgb="FF949B50"/>
        </patternFill>
      </fill>
    </dxf>
    <dxf>
      <fill>
        <patternFill>
          <bgColor rgb="FF949B50"/>
        </patternFill>
      </fill>
    </dxf>
    <dxf>
      <fill>
        <patternFill>
          <bgColor rgb="FFBF311A"/>
        </patternFill>
      </fill>
    </dxf>
    <dxf>
      <fill>
        <patternFill>
          <bgColor rgb="FF949B50"/>
        </patternFill>
      </fill>
    </dxf>
    <dxf>
      <fill>
        <patternFill>
          <bgColor rgb="FFBF311A"/>
        </patternFill>
      </fill>
    </dxf>
    <dxf>
      <font>
        <b/>
        <i val="0"/>
        <color theme="0"/>
      </font>
      <fill>
        <patternFill>
          <bgColor rgb="FFBF311A"/>
        </patternFill>
      </fill>
    </dxf>
    <dxf>
      <font>
        <b/>
        <i val="0"/>
        <color theme="0"/>
      </font>
      <fill>
        <patternFill>
          <bgColor rgb="FF949B50"/>
        </patternFill>
      </fill>
    </dxf>
    <dxf>
      <fill>
        <patternFill>
          <bgColor rgb="FF949B50"/>
        </patternFill>
      </fill>
    </dxf>
    <dxf>
      <fill>
        <patternFill>
          <bgColor rgb="FFBF311A"/>
        </patternFill>
      </fill>
    </dxf>
    <dxf>
      <fill>
        <patternFill>
          <bgColor rgb="FF949B50"/>
        </patternFill>
      </fill>
    </dxf>
    <dxf>
      <fill>
        <patternFill>
          <bgColor rgb="FFBF311A"/>
        </patternFill>
      </fill>
    </dxf>
    <dxf>
      <font>
        <b/>
        <i val="0"/>
        <color theme="0"/>
      </font>
      <fill>
        <patternFill>
          <bgColor rgb="FFBF311A"/>
        </patternFill>
      </fill>
    </dxf>
    <dxf>
      <font>
        <b/>
        <i val="0"/>
        <color theme="0"/>
      </font>
      <fill>
        <patternFill>
          <bgColor rgb="FF949B50"/>
        </patternFill>
      </fill>
    </dxf>
    <dxf>
      <fill>
        <patternFill>
          <bgColor rgb="FF949B50"/>
        </patternFill>
      </fill>
    </dxf>
    <dxf>
      <fill>
        <patternFill>
          <bgColor rgb="FFBF311A"/>
        </patternFill>
      </fill>
    </dxf>
    <dxf>
      <fill>
        <patternFill>
          <bgColor rgb="FF949B50"/>
        </patternFill>
      </fill>
    </dxf>
    <dxf>
      <fill>
        <patternFill>
          <bgColor rgb="FFBF311A"/>
        </patternFill>
      </fill>
    </dxf>
    <dxf>
      <font>
        <b/>
        <i val="0"/>
        <color theme="0"/>
      </font>
      <fill>
        <patternFill>
          <bgColor rgb="FFBF311A"/>
        </patternFill>
      </fill>
    </dxf>
    <dxf>
      <font>
        <b/>
        <i val="0"/>
        <color theme="0"/>
      </font>
      <fill>
        <patternFill>
          <bgColor rgb="FF949B50"/>
        </patternFill>
      </fill>
    </dxf>
    <dxf>
      <fill>
        <patternFill>
          <bgColor rgb="FF949B50"/>
        </patternFill>
      </fill>
    </dxf>
    <dxf>
      <fill>
        <patternFill>
          <bgColor rgb="FFBF311A"/>
        </patternFill>
      </fill>
    </dxf>
    <dxf>
      <fill>
        <patternFill>
          <bgColor rgb="FF949B50"/>
        </patternFill>
      </fill>
    </dxf>
    <dxf>
      <fill>
        <patternFill>
          <bgColor rgb="FFBF311A"/>
        </patternFill>
      </fill>
    </dxf>
    <dxf>
      <font>
        <b/>
        <i val="0"/>
        <color theme="0"/>
      </font>
      <fill>
        <patternFill>
          <bgColor rgb="FFBF311A"/>
        </patternFill>
      </fill>
    </dxf>
    <dxf>
      <font>
        <b/>
        <i val="0"/>
        <color theme="0"/>
      </font>
      <fill>
        <patternFill>
          <bgColor rgb="FF949B50"/>
        </patternFill>
      </fill>
    </dxf>
    <dxf>
      <font>
        <b/>
        <i val="0"/>
        <color theme="0"/>
      </font>
      <fill>
        <patternFill>
          <bgColor theme="5"/>
        </patternFill>
      </fill>
    </dxf>
    <dxf>
      <fill>
        <patternFill>
          <bgColor rgb="FFBF311A"/>
        </patternFill>
      </fill>
    </dxf>
    <dxf>
      <fill>
        <patternFill>
          <bgColor rgb="FFE58E1A"/>
        </patternFill>
      </fill>
    </dxf>
    <dxf>
      <fill>
        <patternFill>
          <bgColor rgb="FF949B50"/>
        </patternFill>
      </fill>
    </dxf>
    <dxf>
      <fill>
        <patternFill>
          <bgColor rgb="FFBF311A"/>
        </patternFill>
      </fill>
    </dxf>
    <dxf>
      <fill>
        <patternFill>
          <bgColor rgb="FFE58E1A"/>
        </patternFill>
      </fill>
    </dxf>
    <dxf>
      <fill>
        <patternFill>
          <bgColor rgb="FF949B50"/>
        </patternFill>
      </fill>
    </dxf>
    <dxf>
      <fill>
        <patternFill>
          <bgColor rgb="FFBF311A"/>
        </patternFill>
      </fill>
    </dxf>
    <dxf>
      <fill>
        <patternFill>
          <bgColor rgb="FFE58E1A"/>
        </patternFill>
      </fill>
    </dxf>
    <dxf>
      <fill>
        <patternFill>
          <bgColor rgb="FF949B50"/>
        </patternFill>
      </fill>
    </dxf>
    <dxf>
      <fill>
        <patternFill>
          <bgColor rgb="FFBF311A"/>
        </patternFill>
      </fill>
    </dxf>
    <dxf>
      <fill>
        <patternFill>
          <bgColor rgb="FFE58E1A"/>
        </patternFill>
      </fill>
    </dxf>
    <dxf>
      <fill>
        <patternFill>
          <bgColor rgb="FF949B50"/>
        </patternFill>
      </fill>
    </dxf>
    <dxf>
      <fill>
        <patternFill>
          <bgColor rgb="FFBF311A"/>
        </patternFill>
      </fill>
    </dxf>
    <dxf>
      <fill>
        <patternFill>
          <bgColor rgb="FFE58E1A"/>
        </patternFill>
      </fill>
    </dxf>
    <dxf>
      <fill>
        <patternFill>
          <bgColor rgb="FF949B50"/>
        </patternFill>
      </fill>
    </dxf>
    <dxf>
      <fill>
        <patternFill>
          <bgColor rgb="FFBF311A"/>
        </patternFill>
      </fill>
    </dxf>
    <dxf>
      <fill>
        <patternFill>
          <bgColor rgb="FFE58E1A"/>
        </patternFill>
      </fill>
    </dxf>
    <dxf>
      <fill>
        <patternFill>
          <bgColor rgb="FF949B50"/>
        </patternFill>
      </fill>
    </dxf>
    <dxf>
      <fill>
        <patternFill>
          <bgColor rgb="FFBF311A"/>
        </patternFill>
      </fill>
    </dxf>
    <dxf>
      <fill>
        <patternFill>
          <bgColor rgb="FFE58E1A"/>
        </patternFill>
      </fill>
    </dxf>
    <dxf>
      <fill>
        <patternFill>
          <bgColor rgb="FF949B50"/>
        </patternFill>
      </fill>
    </dxf>
    <dxf>
      <fill>
        <patternFill>
          <bgColor rgb="FFBF311A"/>
        </patternFill>
      </fill>
    </dxf>
    <dxf>
      <fill>
        <patternFill>
          <bgColor rgb="FFE58E1A"/>
        </patternFill>
      </fill>
    </dxf>
    <dxf>
      <fill>
        <patternFill>
          <bgColor rgb="FF949B50"/>
        </patternFill>
      </fill>
    </dxf>
    <dxf>
      <fill>
        <patternFill>
          <bgColor rgb="FFBF311A"/>
        </patternFill>
      </fill>
    </dxf>
    <dxf>
      <fill>
        <patternFill>
          <bgColor rgb="FFE58E1A"/>
        </patternFill>
      </fill>
    </dxf>
    <dxf>
      <fill>
        <patternFill>
          <bgColor rgb="FF949B50"/>
        </patternFill>
      </fill>
    </dxf>
    <dxf>
      <fill>
        <patternFill>
          <bgColor rgb="FFBF311A"/>
        </patternFill>
      </fill>
    </dxf>
    <dxf>
      <fill>
        <patternFill>
          <bgColor rgb="FFE58E1A"/>
        </patternFill>
      </fill>
    </dxf>
    <dxf>
      <fill>
        <patternFill>
          <bgColor rgb="FF949B50"/>
        </patternFill>
      </fill>
    </dxf>
    <dxf>
      <fill>
        <patternFill>
          <bgColor rgb="FFBF311A"/>
        </patternFill>
      </fill>
    </dxf>
    <dxf>
      <fill>
        <patternFill>
          <bgColor rgb="FFE58E1A"/>
        </patternFill>
      </fill>
    </dxf>
    <dxf>
      <fill>
        <patternFill>
          <bgColor rgb="FF949B50"/>
        </patternFill>
      </fill>
    </dxf>
    <dxf>
      <font>
        <b/>
        <i val="0"/>
        <color theme="0"/>
      </font>
      <fill>
        <patternFill>
          <bgColor rgb="FFBF311A"/>
        </patternFill>
      </fill>
    </dxf>
    <dxf>
      <font>
        <b/>
        <i val="0"/>
        <color theme="0"/>
      </font>
      <fill>
        <patternFill>
          <bgColor rgb="FF949B50"/>
        </patternFill>
      </fill>
    </dxf>
    <dxf>
      <fill>
        <patternFill>
          <bgColor rgb="FFBF311A"/>
        </patternFill>
      </fill>
    </dxf>
    <dxf>
      <fill>
        <patternFill>
          <bgColor rgb="FFE58E1A"/>
        </patternFill>
      </fill>
    </dxf>
    <dxf>
      <fill>
        <patternFill>
          <bgColor rgb="FF949B50"/>
        </patternFill>
      </fill>
    </dxf>
    <dxf>
      <fill>
        <patternFill>
          <bgColor rgb="FFBF311A"/>
        </patternFill>
      </fill>
    </dxf>
    <dxf>
      <fill>
        <patternFill>
          <bgColor rgb="FFE58E1A"/>
        </patternFill>
      </fill>
    </dxf>
    <dxf>
      <fill>
        <patternFill>
          <bgColor rgb="FF949B50"/>
        </patternFill>
      </fill>
    </dxf>
    <dxf>
      <fill>
        <patternFill>
          <bgColor rgb="FFBF311A"/>
        </patternFill>
      </fill>
    </dxf>
    <dxf>
      <fill>
        <patternFill>
          <bgColor rgb="FFE58E1A"/>
        </patternFill>
      </fill>
    </dxf>
    <dxf>
      <fill>
        <patternFill>
          <bgColor rgb="FF949B50"/>
        </patternFill>
      </fill>
    </dxf>
    <dxf>
      <fill>
        <patternFill>
          <bgColor rgb="FFBF311A"/>
        </patternFill>
      </fill>
    </dxf>
    <dxf>
      <fill>
        <patternFill>
          <bgColor rgb="FFE58E1A"/>
        </patternFill>
      </fill>
    </dxf>
    <dxf>
      <fill>
        <patternFill>
          <bgColor rgb="FF949B50"/>
        </patternFill>
      </fill>
    </dxf>
    <dxf>
      <fill>
        <patternFill>
          <bgColor rgb="FFBF311A"/>
        </patternFill>
      </fill>
    </dxf>
    <dxf>
      <fill>
        <patternFill>
          <bgColor rgb="FFE58E1A"/>
        </patternFill>
      </fill>
    </dxf>
    <dxf>
      <fill>
        <patternFill>
          <bgColor rgb="FF949B50"/>
        </patternFill>
      </fill>
    </dxf>
    <dxf>
      <fill>
        <patternFill>
          <bgColor rgb="FFBF311A"/>
        </patternFill>
      </fill>
    </dxf>
    <dxf>
      <fill>
        <patternFill>
          <bgColor rgb="FFE58E1A"/>
        </patternFill>
      </fill>
    </dxf>
    <dxf>
      <fill>
        <patternFill>
          <bgColor rgb="FF949B50"/>
        </patternFill>
      </fill>
    </dxf>
    <dxf>
      <fill>
        <patternFill>
          <bgColor rgb="FFBF311A"/>
        </patternFill>
      </fill>
    </dxf>
    <dxf>
      <fill>
        <patternFill>
          <bgColor rgb="FFE58E1A"/>
        </patternFill>
      </fill>
    </dxf>
    <dxf>
      <fill>
        <patternFill>
          <bgColor rgb="FF949B50"/>
        </patternFill>
      </fill>
    </dxf>
    <dxf>
      <fill>
        <patternFill>
          <bgColor rgb="FFBF311A"/>
        </patternFill>
      </fill>
    </dxf>
    <dxf>
      <fill>
        <patternFill>
          <bgColor rgb="FFE58E1A"/>
        </patternFill>
      </fill>
    </dxf>
    <dxf>
      <fill>
        <patternFill>
          <bgColor rgb="FF949B50"/>
        </patternFill>
      </fill>
    </dxf>
    <dxf>
      <fill>
        <patternFill>
          <bgColor rgb="FFBF311A"/>
        </patternFill>
      </fill>
    </dxf>
    <dxf>
      <fill>
        <patternFill>
          <bgColor rgb="FFE58E1A"/>
        </patternFill>
      </fill>
    </dxf>
    <dxf>
      <fill>
        <patternFill>
          <bgColor rgb="FF949B50"/>
        </patternFill>
      </fill>
    </dxf>
    <dxf>
      <fill>
        <patternFill>
          <bgColor rgb="FFBF311A"/>
        </patternFill>
      </fill>
    </dxf>
    <dxf>
      <fill>
        <patternFill>
          <bgColor rgb="FFE58E1A"/>
        </patternFill>
      </fill>
    </dxf>
    <dxf>
      <fill>
        <patternFill>
          <bgColor rgb="FF949B50"/>
        </patternFill>
      </fill>
    </dxf>
    <dxf>
      <fill>
        <patternFill>
          <bgColor rgb="FFBF311A"/>
        </patternFill>
      </fill>
    </dxf>
    <dxf>
      <fill>
        <patternFill>
          <bgColor rgb="FFE58E1A"/>
        </patternFill>
      </fill>
    </dxf>
    <dxf>
      <fill>
        <patternFill>
          <bgColor rgb="FF949B50"/>
        </patternFill>
      </fill>
    </dxf>
    <dxf>
      <fill>
        <patternFill>
          <bgColor rgb="FFBF311A"/>
        </patternFill>
      </fill>
    </dxf>
    <dxf>
      <fill>
        <patternFill>
          <bgColor rgb="FFE58E1A"/>
        </patternFill>
      </fill>
    </dxf>
    <dxf>
      <fill>
        <patternFill>
          <bgColor rgb="FF949B50"/>
        </patternFill>
      </fill>
    </dxf>
    <dxf>
      <fill>
        <patternFill>
          <bgColor rgb="FFBF311A"/>
        </patternFill>
      </fill>
    </dxf>
    <dxf>
      <fill>
        <patternFill>
          <bgColor rgb="FFE58E1A"/>
        </patternFill>
      </fill>
    </dxf>
    <dxf>
      <fill>
        <patternFill>
          <bgColor rgb="FF949B50"/>
        </patternFill>
      </fill>
    </dxf>
    <dxf>
      <fill>
        <patternFill>
          <bgColor rgb="FFBF311A"/>
        </patternFill>
      </fill>
    </dxf>
    <dxf>
      <fill>
        <patternFill>
          <bgColor rgb="FFE58E1A"/>
        </patternFill>
      </fill>
    </dxf>
    <dxf>
      <fill>
        <patternFill>
          <bgColor rgb="FF949B50"/>
        </patternFill>
      </fill>
    </dxf>
  </dxfs>
  <tableStyles count="0" defaultTableStyle="TableStyleMedium9" defaultPivotStyle="PivotStyleLight16"/>
  <colors>
    <mruColors>
      <color rgb="FF807F83"/>
      <color rgb="FF00539B"/>
      <color rgb="FF56A0D3"/>
      <color rgb="FFBF311A"/>
      <color rgb="FF754200"/>
      <color rgb="FFE58E1A"/>
      <color rgb="FF949B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8" Type="http://schemas.openxmlformats.org/officeDocument/2006/relationships/customXml" Target="../customXml/item2.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Summary!$H$85</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43FE-4A5A-B347-5768C7C0D98F}"/>
              </c:ext>
            </c:extLst>
          </c:dPt>
          <c:dPt>
            <c:idx val="1"/>
            <c:bubble3D val="0"/>
            <c:spPr>
              <a:solidFill>
                <a:srgbClr val="00539B"/>
              </a:solidFill>
              <a:ln>
                <a:solidFill>
                  <a:schemeClr val="bg1"/>
                </a:solidFill>
              </a:ln>
            </c:spPr>
            <c:extLst>
              <c:ext xmlns:c16="http://schemas.microsoft.com/office/drawing/2014/chart" uri="{C3380CC4-5D6E-409C-BE32-E72D297353CC}">
                <c16:uniqueId val="{00000003-43FE-4A5A-B347-5768C7C0D98F}"/>
              </c:ext>
            </c:extLst>
          </c:dPt>
          <c:dPt>
            <c:idx val="2"/>
            <c:bubble3D val="0"/>
            <c:spPr>
              <a:solidFill>
                <a:srgbClr val="56A0D3"/>
              </a:solidFill>
              <a:ln>
                <a:solidFill>
                  <a:schemeClr val="bg1"/>
                </a:solidFill>
              </a:ln>
            </c:spPr>
            <c:extLst>
              <c:ext xmlns:c16="http://schemas.microsoft.com/office/drawing/2014/chart" uri="{C3380CC4-5D6E-409C-BE32-E72D297353CC}">
                <c16:uniqueId val="{00000005-43FE-4A5A-B347-5768C7C0D98F}"/>
              </c:ext>
            </c:extLst>
          </c:dPt>
          <c:dPt>
            <c:idx val="3"/>
            <c:bubble3D val="0"/>
            <c:spPr>
              <a:solidFill>
                <a:srgbClr val="E58E1A"/>
              </a:solidFill>
              <a:ln>
                <a:solidFill>
                  <a:schemeClr val="bg1"/>
                </a:solidFill>
              </a:ln>
            </c:spPr>
            <c:extLst>
              <c:ext xmlns:c16="http://schemas.microsoft.com/office/drawing/2014/chart" uri="{C3380CC4-5D6E-409C-BE32-E72D297353CC}">
                <c16:uniqueId val="{00000007-43FE-4A5A-B347-5768C7C0D98F}"/>
              </c:ext>
            </c:extLst>
          </c:dPt>
          <c:dPt>
            <c:idx val="4"/>
            <c:bubble3D val="0"/>
            <c:spPr>
              <a:solidFill>
                <a:srgbClr val="754200"/>
              </a:solidFill>
              <a:ln>
                <a:solidFill>
                  <a:schemeClr val="bg1"/>
                </a:solidFill>
              </a:ln>
            </c:spPr>
            <c:extLst>
              <c:ext xmlns:c16="http://schemas.microsoft.com/office/drawing/2014/chart" uri="{C3380CC4-5D6E-409C-BE32-E72D297353CC}">
                <c16:uniqueId val="{00000009-43FE-4A5A-B347-5768C7C0D98F}"/>
              </c:ext>
            </c:extLst>
          </c:dPt>
          <c:dPt>
            <c:idx val="5"/>
            <c:bubble3D val="0"/>
            <c:spPr>
              <a:solidFill>
                <a:srgbClr val="BF311A"/>
              </a:solidFill>
              <a:ln>
                <a:solidFill>
                  <a:schemeClr val="bg1"/>
                </a:solidFill>
              </a:ln>
            </c:spPr>
            <c:extLst>
              <c:ext xmlns:c16="http://schemas.microsoft.com/office/drawing/2014/chart" uri="{C3380CC4-5D6E-409C-BE32-E72D297353CC}">
                <c16:uniqueId val="{0000000B-43FE-4A5A-B347-5768C7C0D98F}"/>
              </c:ext>
            </c:extLst>
          </c:dPt>
          <c:cat>
            <c:strRef>
              <c:f>Summary!$L$87:$L$92</c:f>
              <c:strCache>
                <c:ptCount val="6"/>
                <c:pt idx="0">
                  <c:v>Y</c:v>
                </c:pt>
                <c:pt idx="1">
                  <c:v>R</c:v>
                </c:pt>
                <c:pt idx="2">
                  <c:v>T</c:v>
                </c:pt>
                <c:pt idx="3">
                  <c:v>M</c:v>
                </c:pt>
                <c:pt idx="4">
                  <c:v>F</c:v>
                </c:pt>
                <c:pt idx="5">
                  <c:v>N</c:v>
                </c:pt>
              </c:strCache>
            </c:strRef>
          </c:cat>
          <c:val>
            <c:numRef>
              <c:f>Summary!$H$87:$H$92</c:f>
              <c:numCache>
                <c:formatCode>#,##0</c:formatCode>
                <c:ptCount val="6"/>
                <c:pt idx="0">
                  <c:v>0</c:v>
                </c:pt>
                <c:pt idx="1">
                  <c:v>0</c:v>
                </c:pt>
                <c:pt idx="2">
                  <c:v>0</c:v>
                </c:pt>
                <c:pt idx="3">
                  <c:v>0</c:v>
                </c:pt>
                <c:pt idx="4">
                  <c:v>0</c:v>
                </c:pt>
                <c:pt idx="5">
                  <c:v>59</c:v>
                </c:pt>
              </c:numCache>
            </c:numRef>
          </c:val>
          <c:extLst>
            <c:ext xmlns:c16="http://schemas.microsoft.com/office/drawing/2014/chart" uri="{C3380CC4-5D6E-409C-BE32-E72D297353CC}">
              <c16:uniqueId val="{0000000C-43FE-4A5A-B347-5768C7C0D98F}"/>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Summary!$H$184</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8D2E-4113-AA5B-FB5D608972F5}"/>
              </c:ext>
            </c:extLst>
          </c:dPt>
          <c:dPt>
            <c:idx val="1"/>
            <c:bubble3D val="0"/>
            <c:spPr>
              <a:solidFill>
                <a:srgbClr val="00539B"/>
              </a:solidFill>
              <a:ln>
                <a:solidFill>
                  <a:schemeClr val="bg1"/>
                </a:solidFill>
              </a:ln>
            </c:spPr>
            <c:extLst>
              <c:ext xmlns:c16="http://schemas.microsoft.com/office/drawing/2014/chart" uri="{C3380CC4-5D6E-409C-BE32-E72D297353CC}">
                <c16:uniqueId val="{00000003-8D2E-4113-AA5B-FB5D608972F5}"/>
              </c:ext>
            </c:extLst>
          </c:dPt>
          <c:dPt>
            <c:idx val="2"/>
            <c:bubble3D val="0"/>
            <c:spPr>
              <a:solidFill>
                <a:srgbClr val="56A0D3"/>
              </a:solidFill>
              <a:ln>
                <a:solidFill>
                  <a:schemeClr val="bg1"/>
                </a:solidFill>
              </a:ln>
            </c:spPr>
            <c:extLst>
              <c:ext xmlns:c16="http://schemas.microsoft.com/office/drawing/2014/chart" uri="{C3380CC4-5D6E-409C-BE32-E72D297353CC}">
                <c16:uniqueId val="{00000005-8D2E-4113-AA5B-FB5D608972F5}"/>
              </c:ext>
            </c:extLst>
          </c:dPt>
          <c:dPt>
            <c:idx val="3"/>
            <c:bubble3D val="0"/>
            <c:spPr>
              <a:solidFill>
                <a:srgbClr val="E58E1A"/>
              </a:solidFill>
              <a:ln>
                <a:solidFill>
                  <a:schemeClr val="bg1"/>
                </a:solidFill>
              </a:ln>
            </c:spPr>
            <c:extLst>
              <c:ext xmlns:c16="http://schemas.microsoft.com/office/drawing/2014/chart" uri="{C3380CC4-5D6E-409C-BE32-E72D297353CC}">
                <c16:uniqueId val="{00000007-8D2E-4113-AA5B-FB5D608972F5}"/>
              </c:ext>
            </c:extLst>
          </c:dPt>
          <c:dPt>
            <c:idx val="4"/>
            <c:bubble3D val="0"/>
            <c:spPr>
              <a:solidFill>
                <a:srgbClr val="754200"/>
              </a:solidFill>
              <a:ln>
                <a:solidFill>
                  <a:schemeClr val="bg1"/>
                </a:solidFill>
              </a:ln>
            </c:spPr>
            <c:extLst>
              <c:ext xmlns:c16="http://schemas.microsoft.com/office/drawing/2014/chart" uri="{C3380CC4-5D6E-409C-BE32-E72D297353CC}">
                <c16:uniqueId val="{00000009-8D2E-4113-AA5B-FB5D608972F5}"/>
              </c:ext>
            </c:extLst>
          </c:dPt>
          <c:dPt>
            <c:idx val="5"/>
            <c:bubble3D val="0"/>
            <c:spPr>
              <a:solidFill>
                <a:srgbClr val="BF311A"/>
              </a:solidFill>
              <a:ln>
                <a:solidFill>
                  <a:schemeClr val="bg1"/>
                </a:solidFill>
              </a:ln>
            </c:spPr>
            <c:extLst>
              <c:ext xmlns:c16="http://schemas.microsoft.com/office/drawing/2014/chart" uri="{C3380CC4-5D6E-409C-BE32-E72D297353CC}">
                <c16:uniqueId val="{0000000B-8D2E-4113-AA5B-FB5D608972F5}"/>
              </c:ext>
            </c:extLst>
          </c:dPt>
          <c:cat>
            <c:strRef>
              <c:f>Summary!$L$87:$L$92</c:f>
              <c:strCache>
                <c:ptCount val="6"/>
                <c:pt idx="0">
                  <c:v>Y</c:v>
                </c:pt>
                <c:pt idx="1">
                  <c:v>R</c:v>
                </c:pt>
                <c:pt idx="2">
                  <c:v>T</c:v>
                </c:pt>
                <c:pt idx="3">
                  <c:v>M</c:v>
                </c:pt>
                <c:pt idx="4">
                  <c:v>F</c:v>
                </c:pt>
                <c:pt idx="5">
                  <c:v>N</c:v>
                </c:pt>
              </c:strCache>
            </c:strRef>
          </c:cat>
          <c:val>
            <c:numRef>
              <c:f>Summary!$H$186:$H$191</c:f>
              <c:numCache>
                <c:formatCode>#,##0</c:formatCode>
                <c:ptCount val="6"/>
                <c:pt idx="0">
                  <c:v>0</c:v>
                </c:pt>
                <c:pt idx="1">
                  <c:v>0</c:v>
                </c:pt>
                <c:pt idx="2">
                  <c:v>0</c:v>
                </c:pt>
                <c:pt idx="3">
                  <c:v>0</c:v>
                </c:pt>
                <c:pt idx="4">
                  <c:v>0</c:v>
                </c:pt>
                <c:pt idx="5">
                  <c:v>56</c:v>
                </c:pt>
              </c:numCache>
            </c:numRef>
          </c:val>
          <c:extLst>
            <c:ext xmlns:c16="http://schemas.microsoft.com/office/drawing/2014/chart" uri="{C3380CC4-5D6E-409C-BE32-E72D297353CC}">
              <c16:uniqueId val="{0000000C-8D2E-4113-AA5B-FB5D608972F5}"/>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Summary!$H$195</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D749-4D94-85F8-FB3391C0135A}"/>
              </c:ext>
            </c:extLst>
          </c:dPt>
          <c:dPt>
            <c:idx val="1"/>
            <c:bubble3D val="0"/>
            <c:spPr>
              <a:solidFill>
                <a:srgbClr val="00539B"/>
              </a:solidFill>
              <a:ln>
                <a:solidFill>
                  <a:schemeClr val="bg1"/>
                </a:solidFill>
              </a:ln>
            </c:spPr>
            <c:extLst>
              <c:ext xmlns:c16="http://schemas.microsoft.com/office/drawing/2014/chart" uri="{C3380CC4-5D6E-409C-BE32-E72D297353CC}">
                <c16:uniqueId val="{00000003-D749-4D94-85F8-FB3391C0135A}"/>
              </c:ext>
            </c:extLst>
          </c:dPt>
          <c:dPt>
            <c:idx val="2"/>
            <c:bubble3D val="0"/>
            <c:spPr>
              <a:solidFill>
                <a:srgbClr val="56A0D3"/>
              </a:solidFill>
              <a:ln>
                <a:solidFill>
                  <a:schemeClr val="bg1"/>
                </a:solidFill>
              </a:ln>
            </c:spPr>
            <c:extLst>
              <c:ext xmlns:c16="http://schemas.microsoft.com/office/drawing/2014/chart" uri="{C3380CC4-5D6E-409C-BE32-E72D297353CC}">
                <c16:uniqueId val="{00000005-D749-4D94-85F8-FB3391C0135A}"/>
              </c:ext>
            </c:extLst>
          </c:dPt>
          <c:dPt>
            <c:idx val="3"/>
            <c:bubble3D val="0"/>
            <c:spPr>
              <a:solidFill>
                <a:srgbClr val="E58E1A"/>
              </a:solidFill>
              <a:ln>
                <a:solidFill>
                  <a:schemeClr val="bg1"/>
                </a:solidFill>
              </a:ln>
            </c:spPr>
            <c:extLst>
              <c:ext xmlns:c16="http://schemas.microsoft.com/office/drawing/2014/chart" uri="{C3380CC4-5D6E-409C-BE32-E72D297353CC}">
                <c16:uniqueId val="{00000007-D749-4D94-85F8-FB3391C0135A}"/>
              </c:ext>
            </c:extLst>
          </c:dPt>
          <c:dPt>
            <c:idx val="4"/>
            <c:bubble3D val="0"/>
            <c:spPr>
              <a:solidFill>
                <a:srgbClr val="754200"/>
              </a:solidFill>
              <a:ln>
                <a:solidFill>
                  <a:schemeClr val="bg1"/>
                </a:solidFill>
              </a:ln>
            </c:spPr>
            <c:extLst>
              <c:ext xmlns:c16="http://schemas.microsoft.com/office/drawing/2014/chart" uri="{C3380CC4-5D6E-409C-BE32-E72D297353CC}">
                <c16:uniqueId val="{00000009-D749-4D94-85F8-FB3391C0135A}"/>
              </c:ext>
            </c:extLst>
          </c:dPt>
          <c:dPt>
            <c:idx val="5"/>
            <c:bubble3D val="0"/>
            <c:spPr>
              <a:solidFill>
                <a:srgbClr val="BF311A"/>
              </a:solidFill>
              <a:ln>
                <a:solidFill>
                  <a:schemeClr val="bg1"/>
                </a:solidFill>
              </a:ln>
            </c:spPr>
            <c:extLst>
              <c:ext xmlns:c16="http://schemas.microsoft.com/office/drawing/2014/chart" uri="{C3380CC4-5D6E-409C-BE32-E72D297353CC}">
                <c16:uniqueId val="{0000000B-D749-4D94-85F8-FB3391C0135A}"/>
              </c:ext>
            </c:extLst>
          </c:dPt>
          <c:cat>
            <c:strRef>
              <c:f>Summary!$L$87:$L$92</c:f>
              <c:strCache>
                <c:ptCount val="6"/>
                <c:pt idx="0">
                  <c:v>Y</c:v>
                </c:pt>
                <c:pt idx="1">
                  <c:v>R</c:v>
                </c:pt>
                <c:pt idx="2">
                  <c:v>T</c:v>
                </c:pt>
                <c:pt idx="3">
                  <c:v>M</c:v>
                </c:pt>
                <c:pt idx="4">
                  <c:v>F</c:v>
                </c:pt>
                <c:pt idx="5">
                  <c:v>N</c:v>
                </c:pt>
              </c:strCache>
            </c:strRef>
          </c:cat>
          <c:val>
            <c:numRef>
              <c:f>Summary!$H$197:$H$202</c:f>
              <c:numCache>
                <c:formatCode>#,##0</c:formatCode>
                <c:ptCount val="6"/>
                <c:pt idx="0">
                  <c:v>0</c:v>
                </c:pt>
                <c:pt idx="1">
                  <c:v>0</c:v>
                </c:pt>
                <c:pt idx="2">
                  <c:v>0</c:v>
                </c:pt>
                <c:pt idx="3">
                  <c:v>0</c:v>
                </c:pt>
                <c:pt idx="4">
                  <c:v>0</c:v>
                </c:pt>
                <c:pt idx="5">
                  <c:v>49</c:v>
                </c:pt>
              </c:numCache>
            </c:numRef>
          </c:val>
          <c:extLst>
            <c:ext xmlns:c16="http://schemas.microsoft.com/office/drawing/2014/chart" uri="{C3380CC4-5D6E-409C-BE32-E72D297353CC}">
              <c16:uniqueId val="{0000000C-D749-4D94-85F8-FB3391C0135A}"/>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Summary!$H$206</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7032-469F-97AA-2A3594A564F3}"/>
              </c:ext>
            </c:extLst>
          </c:dPt>
          <c:dPt>
            <c:idx val="1"/>
            <c:bubble3D val="0"/>
            <c:spPr>
              <a:solidFill>
                <a:srgbClr val="00539B"/>
              </a:solidFill>
              <a:ln>
                <a:solidFill>
                  <a:schemeClr val="bg1"/>
                </a:solidFill>
              </a:ln>
            </c:spPr>
            <c:extLst>
              <c:ext xmlns:c16="http://schemas.microsoft.com/office/drawing/2014/chart" uri="{C3380CC4-5D6E-409C-BE32-E72D297353CC}">
                <c16:uniqueId val="{00000003-7032-469F-97AA-2A3594A564F3}"/>
              </c:ext>
            </c:extLst>
          </c:dPt>
          <c:dPt>
            <c:idx val="2"/>
            <c:bubble3D val="0"/>
            <c:spPr>
              <a:solidFill>
                <a:srgbClr val="56A0D3"/>
              </a:solidFill>
              <a:ln>
                <a:solidFill>
                  <a:schemeClr val="bg1"/>
                </a:solidFill>
              </a:ln>
            </c:spPr>
            <c:extLst>
              <c:ext xmlns:c16="http://schemas.microsoft.com/office/drawing/2014/chart" uri="{C3380CC4-5D6E-409C-BE32-E72D297353CC}">
                <c16:uniqueId val="{00000005-7032-469F-97AA-2A3594A564F3}"/>
              </c:ext>
            </c:extLst>
          </c:dPt>
          <c:dPt>
            <c:idx val="3"/>
            <c:bubble3D val="0"/>
            <c:spPr>
              <a:solidFill>
                <a:srgbClr val="E58E1A"/>
              </a:solidFill>
              <a:ln>
                <a:solidFill>
                  <a:schemeClr val="bg1"/>
                </a:solidFill>
              </a:ln>
            </c:spPr>
            <c:extLst>
              <c:ext xmlns:c16="http://schemas.microsoft.com/office/drawing/2014/chart" uri="{C3380CC4-5D6E-409C-BE32-E72D297353CC}">
                <c16:uniqueId val="{00000007-7032-469F-97AA-2A3594A564F3}"/>
              </c:ext>
            </c:extLst>
          </c:dPt>
          <c:dPt>
            <c:idx val="4"/>
            <c:bubble3D val="0"/>
            <c:spPr>
              <a:solidFill>
                <a:srgbClr val="754200"/>
              </a:solidFill>
              <a:ln>
                <a:solidFill>
                  <a:schemeClr val="bg1"/>
                </a:solidFill>
              </a:ln>
            </c:spPr>
            <c:extLst>
              <c:ext xmlns:c16="http://schemas.microsoft.com/office/drawing/2014/chart" uri="{C3380CC4-5D6E-409C-BE32-E72D297353CC}">
                <c16:uniqueId val="{00000009-7032-469F-97AA-2A3594A564F3}"/>
              </c:ext>
            </c:extLst>
          </c:dPt>
          <c:dPt>
            <c:idx val="5"/>
            <c:bubble3D val="0"/>
            <c:spPr>
              <a:solidFill>
                <a:srgbClr val="BF311A"/>
              </a:solidFill>
              <a:ln>
                <a:solidFill>
                  <a:schemeClr val="bg1"/>
                </a:solidFill>
              </a:ln>
            </c:spPr>
            <c:extLst>
              <c:ext xmlns:c16="http://schemas.microsoft.com/office/drawing/2014/chart" uri="{C3380CC4-5D6E-409C-BE32-E72D297353CC}">
                <c16:uniqueId val="{0000000B-7032-469F-97AA-2A3594A564F3}"/>
              </c:ext>
            </c:extLst>
          </c:dPt>
          <c:cat>
            <c:strRef>
              <c:f>Summary!$L$87:$L$92</c:f>
              <c:strCache>
                <c:ptCount val="6"/>
                <c:pt idx="0">
                  <c:v>Y</c:v>
                </c:pt>
                <c:pt idx="1">
                  <c:v>R</c:v>
                </c:pt>
                <c:pt idx="2">
                  <c:v>T</c:v>
                </c:pt>
                <c:pt idx="3">
                  <c:v>M</c:v>
                </c:pt>
                <c:pt idx="4">
                  <c:v>F</c:v>
                </c:pt>
                <c:pt idx="5">
                  <c:v>N</c:v>
                </c:pt>
              </c:strCache>
            </c:strRef>
          </c:cat>
          <c:val>
            <c:numRef>
              <c:f>Summary!$H$208:$H$213</c:f>
              <c:numCache>
                <c:formatCode>#,##0</c:formatCode>
                <c:ptCount val="6"/>
                <c:pt idx="0">
                  <c:v>0</c:v>
                </c:pt>
                <c:pt idx="1">
                  <c:v>0</c:v>
                </c:pt>
                <c:pt idx="2">
                  <c:v>0</c:v>
                </c:pt>
                <c:pt idx="3">
                  <c:v>0</c:v>
                </c:pt>
                <c:pt idx="4">
                  <c:v>0</c:v>
                </c:pt>
                <c:pt idx="5">
                  <c:v>23</c:v>
                </c:pt>
              </c:numCache>
            </c:numRef>
          </c:val>
          <c:extLst>
            <c:ext xmlns:c16="http://schemas.microsoft.com/office/drawing/2014/chart" uri="{C3380CC4-5D6E-409C-BE32-E72D297353CC}">
              <c16:uniqueId val="{0000000C-7032-469F-97AA-2A3594A564F3}"/>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Summary!$H$217</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256C-4C99-A1BA-3122385F4161}"/>
              </c:ext>
            </c:extLst>
          </c:dPt>
          <c:dPt>
            <c:idx val="1"/>
            <c:bubble3D val="0"/>
            <c:spPr>
              <a:solidFill>
                <a:srgbClr val="00539B"/>
              </a:solidFill>
              <a:ln>
                <a:solidFill>
                  <a:schemeClr val="bg1"/>
                </a:solidFill>
              </a:ln>
            </c:spPr>
            <c:extLst>
              <c:ext xmlns:c16="http://schemas.microsoft.com/office/drawing/2014/chart" uri="{C3380CC4-5D6E-409C-BE32-E72D297353CC}">
                <c16:uniqueId val="{00000003-256C-4C99-A1BA-3122385F4161}"/>
              </c:ext>
            </c:extLst>
          </c:dPt>
          <c:dPt>
            <c:idx val="2"/>
            <c:bubble3D val="0"/>
            <c:spPr>
              <a:solidFill>
                <a:srgbClr val="56A0D3"/>
              </a:solidFill>
              <a:ln>
                <a:solidFill>
                  <a:schemeClr val="bg1"/>
                </a:solidFill>
              </a:ln>
            </c:spPr>
            <c:extLst>
              <c:ext xmlns:c16="http://schemas.microsoft.com/office/drawing/2014/chart" uri="{C3380CC4-5D6E-409C-BE32-E72D297353CC}">
                <c16:uniqueId val="{00000005-256C-4C99-A1BA-3122385F4161}"/>
              </c:ext>
            </c:extLst>
          </c:dPt>
          <c:dPt>
            <c:idx val="3"/>
            <c:bubble3D val="0"/>
            <c:spPr>
              <a:solidFill>
                <a:srgbClr val="E58E1A"/>
              </a:solidFill>
              <a:ln>
                <a:solidFill>
                  <a:schemeClr val="bg1"/>
                </a:solidFill>
              </a:ln>
            </c:spPr>
            <c:extLst>
              <c:ext xmlns:c16="http://schemas.microsoft.com/office/drawing/2014/chart" uri="{C3380CC4-5D6E-409C-BE32-E72D297353CC}">
                <c16:uniqueId val="{00000007-256C-4C99-A1BA-3122385F4161}"/>
              </c:ext>
            </c:extLst>
          </c:dPt>
          <c:dPt>
            <c:idx val="4"/>
            <c:bubble3D val="0"/>
            <c:spPr>
              <a:solidFill>
                <a:srgbClr val="754200"/>
              </a:solidFill>
              <a:ln>
                <a:solidFill>
                  <a:schemeClr val="bg1"/>
                </a:solidFill>
              </a:ln>
            </c:spPr>
            <c:extLst>
              <c:ext xmlns:c16="http://schemas.microsoft.com/office/drawing/2014/chart" uri="{C3380CC4-5D6E-409C-BE32-E72D297353CC}">
                <c16:uniqueId val="{00000009-256C-4C99-A1BA-3122385F4161}"/>
              </c:ext>
            </c:extLst>
          </c:dPt>
          <c:dPt>
            <c:idx val="5"/>
            <c:bubble3D val="0"/>
            <c:spPr>
              <a:solidFill>
                <a:srgbClr val="BF311A"/>
              </a:solidFill>
              <a:ln>
                <a:solidFill>
                  <a:schemeClr val="bg1"/>
                </a:solidFill>
              </a:ln>
            </c:spPr>
            <c:extLst>
              <c:ext xmlns:c16="http://schemas.microsoft.com/office/drawing/2014/chart" uri="{C3380CC4-5D6E-409C-BE32-E72D297353CC}">
                <c16:uniqueId val="{0000000B-256C-4C99-A1BA-3122385F4161}"/>
              </c:ext>
            </c:extLst>
          </c:dPt>
          <c:cat>
            <c:strRef>
              <c:f>Summary!$L$87:$L$92</c:f>
              <c:strCache>
                <c:ptCount val="6"/>
                <c:pt idx="0">
                  <c:v>Y</c:v>
                </c:pt>
                <c:pt idx="1">
                  <c:v>R</c:v>
                </c:pt>
                <c:pt idx="2">
                  <c:v>T</c:v>
                </c:pt>
                <c:pt idx="3">
                  <c:v>M</c:v>
                </c:pt>
                <c:pt idx="4">
                  <c:v>F</c:v>
                </c:pt>
                <c:pt idx="5">
                  <c:v>N</c:v>
                </c:pt>
              </c:strCache>
            </c:strRef>
          </c:cat>
          <c:val>
            <c:numRef>
              <c:f>Summary!$H$219:$H$224</c:f>
              <c:numCache>
                <c:formatCode>#,##0</c:formatCode>
                <c:ptCount val="6"/>
                <c:pt idx="0">
                  <c:v>0</c:v>
                </c:pt>
                <c:pt idx="1">
                  <c:v>0</c:v>
                </c:pt>
                <c:pt idx="2">
                  <c:v>0</c:v>
                </c:pt>
                <c:pt idx="3">
                  <c:v>0</c:v>
                </c:pt>
                <c:pt idx="4">
                  <c:v>0</c:v>
                </c:pt>
                <c:pt idx="5">
                  <c:v>106</c:v>
                </c:pt>
              </c:numCache>
            </c:numRef>
          </c:val>
          <c:extLst>
            <c:ext xmlns:c16="http://schemas.microsoft.com/office/drawing/2014/chart" uri="{C3380CC4-5D6E-409C-BE32-E72D297353CC}">
              <c16:uniqueId val="{0000000C-256C-4C99-A1BA-3122385F4161}"/>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Summary!$H$228</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8347-4914-BA2B-70C43601862E}"/>
              </c:ext>
            </c:extLst>
          </c:dPt>
          <c:dPt>
            <c:idx val="1"/>
            <c:bubble3D val="0"/>
            <c:spPr>
              <a:solidFill>
                <a:srgbClr val="00539B"/>
              </a:solidFill>
              <a:ln>
                <a:solidFill>
                  <a:schemeClr val="bg1"/>
                </a:solidFill>
              </a:ln>
            </c:spPr>
            <c:extLst>
              <c:ext xmlns:c16="http://schemas.microsoft.com/office/drawing/2014/chart" uri="{C3380CC4-5D6E-409C-BE32-E72D297353CC}">
                <c16:uniqueId val="{00000003-8347-4914-BA2B-70C43601862E}"/>
              </c:ext>
            </c:extLst>
          </c:dPt>
          <c:dPt>
            <c:idx val="2"/>
            <c:bubble3D val="0"/>
            <c:spPr>
              <a:solidFill>
                <a:srgbClr val="56A0D3"/>
              </a:solidFill>
              <a:ln>
                <a:solidFill>
                  <a:schemeClr val="bg1"/>
                </a:solidFill>
              </a:ln>
            </c:spPr>
            <c:extLst>
              <c:ext xmlns:c16="http://schemas.microsoft.com/office/drawing/2014/chart" uri="{C3380CC4-5D6E-409C-BE32-E72D297353CC}">
                <c16:uniqueId val="{00000005-8347-4914-BA2B-70C43601862E}"/>
              </c:ext>
            </c:extLst>
          </c:dPt>
          <c:dPt>
            <c:idx val="3"/>
            <c:bubble3D val="0"/>
            <c:spPr>
              <a:solidFill>
                <a:srgbClr val="E58E1A"/>
              </a:solidFill>
              <a:ln>
                <a:solidFill>
                  <a:schemeClr val="bg1"/>
                </a:solidFill>
              </a:ln>
            </c:spPr>
            <c:extLst>
              <c:ext xmlns:c16="http://schemas.microsoft.com/office/drawing/2014/chart" uri="{C3380CC4-5D6E-409C-BE32-E72D297353CC}">
                <c16:uniqueId val="{00000007-8347-4914-BA2B-70C43601862E}"/>
              </c:ext>
            </c:extLst>
          </c:dPt>
          <c:dPt>
            <c:idx val="4"/>
            <c:bubble3D val="0"/>
            <c:spPr>
              <a:solidFill>
                <a:srgbClr val="754200"/>
              </a:solidFill>
              <a:ln>
                <a:solidFill>
                  <a:schemeClr val="bg1"/>
                </a:solidFill>
              </a:ln>
            </c:spPr>
            <c:extLst>
              <c:ext xmlns:c16="http://schemas.microsoft.com/office/drawing/2014/chart" uri="{C3380CC4-5D6E-409C-BE32-E72D297353CC}">
                <c16:uniqueId val="{00000009-8347-4914-BA2B-70C43601862E}"/>
              </c:ext>
            </c:extLst>
          </c:dPt>
          <c:dPt>
            <c:idx val="5"/>
            <c:bubble3D val="0"/>
            <c:spPr>
              <a:solidFill>
                <a:srgbClr val="BF311A"/>
              </a:solidFill>
              <a:ln>
                <a:solidFill>
                  <a:schemeClr val="bg1"/>
                </a:solidFill>
              </a:ln>
            </c:spPr>
            <c:extLst>
              <c:ext xmlns:c16="http://schemas.microsoft.com/office/drawing/2014/chart" uri="{C3380CC4-5D6E-409C-BE32-E72D297353CC}">
                <c16:uniqueId val="{0000000B-8347-4914-BA2B-70C43601862E}"/>
              </c:ext>
            </c:extLst>
          </c:dPt>
          <c:cat>
            <c:strRef>
              <c:f>Summary!$L$87:$L$92</c:f>
              <c:strCache>
                <c:ptCount val="6"/>
                <c:pt idx="0">
                  <c:v>Y</c:v>
                </c:pt>
                <c:pt idx="1">
                  <c:v>R</c:v>
                </c:pt>
                <c:pt idx="2">
                  <c:v>T</c:v>
                </c:pt>
                <c:pt idx="3">
                  <c:v>M</c:v>
                </c:pt>
                <c:pt idx="4">
                  <c:v>F</c:v>
                </c:pt>
                <c:pt idx="5">
                  <c:v>N</c:v>
                </c:pt>
              </c:strCache>
            </c:strRef>
          </c:cat>
          <c:val>
            <c:numRef>
              <c:f>Summary!$H$230:$H$235</c:f>
              <c:numCache>
                <c:formatCode>#,##0</c:formatCode>
                <c:ptCount val="6"/>
                <c:pt idx="0">
                  <c:v>0</c:v>
                </c:pt>
                <c:pt idx="1">
                  <c:v>0</c:v>
                </c:pt>
                <c:pt idx="2">
                  <c:v>0</c:v>
                </c:pt>
                <c:pt idx="3">
                  <c:v>0</c:v>
                </c:pt>
                <c:pt idx="4">
                  <c:v>0</c:v>
                </c:pt>
                <c:pt idx="5">
                  <c:v>39</c:v>
                </c:pt>
              </c:numCache>
            </c:numRef>
          </c:val>
          <c:extLst>
            <c:ext xmlns:c16="http://schemas.microsoft.com/office/drawing/2014/chart" uri="{C3380CC4-5D6E-409C-BE32-E72D297353CC}">
              <c16:uniqueId val="{0000000C-8347-4914-BA2B-70C43601862E}"/>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Summary!$H$239</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23A2-4179-B846-C7112BF01ADD}"/>
              </c:ext>
            </c:extLst>
          </c:dPt>
          <c:dPt>
            <c:idx val="1"/>
            <c:bubble3D val="0"/>
            <c:spPr>
              <a:solidFill>
                <a:srgbClr val="00539B"/>
              </a:solidFill>
              <a:ln>
                <a:solidFill>
                  <a:schemeClr val="bg1"/>
                </a:solidFill>
              </a:ln>
            </c:spPr>
            <c:extLst>
              <c:ext xmlns:c16="http://schemas.microsoft.com/office/drawing/2014/chart" uri="{C3380CC4-5D6E-409C-BE32-E72D297353CC}">
                <c16:uniqueId val="{00000003-23A2-4179-B846-C7112BF01ADD}"/>
              </c:ext>
            </c:extLst>
          </c:dPt>
          <c:dPt>
            <c:idx val="2"/>
            <c:bubble3D val="0"/>
            <c:spPr>
              <a:solidFill>
                <a:srgbClr val="56A0D3"/>
              </a:solidFill>
              <a:ln>
                <a:solidFill>
                  <a:schemeClr val="bg1"/>
                </a:solidFill>
              </a:ln>
            </c:spPr>
            <c:extLst>
              <c:ext xmlns:c16="http://schemas.microsoft.com/office/drawing/2014/chart" uri="{C3380CC4-5D6E-409C-BE32-E72D297353CC}">
                <c16:uniqueId val="{00000005-23A2-4179-B846-C7112BF01ADD}"/>
              </c:ext>
            </c:extLst>
          </c:dPt>
          <c:dPt>
            <c:idx val="3"/>
            <c:bubble3D val="0"/>
            <c:spPr>
              <a:solidFill>
                <a:srgbClr val="E58E1A"/>
              </a:solidFill>
              <a:ln>
                <a:solidFill>
                  <a:schemeClr val="bg1"/>
                </a:solidFill>
              </a:ln>
            </c:spPr>
            <c:extLst>
              <c:ext xmlns:c16="http://schemas.microsoft.com/office/drawing/2014/chart" uri="{C3380CC4-5D6E-409C-BE32-E72D297353CC}">
                <c16:uniqueId val="{00000007-23A2-4179-B846-C7112BF01ADD}"/>
              </c:ext>
            </c:extLst>
          </c:dPt>
          <c:dPt>
            <c:idx val="4"/>
            <c:bubble3D val="0"/>
            <c:spPr>
              <a:solidFill>
                <a:srgbClr val="754200"/>
              </a:solidFill>
              <a:ln>
                <a:solidFill>
                  <a:schemeClr val="bg1"/>
                </a:solidFill>
              </a:ln>
            </c:spPr>
            <c:extLst>
              <c:ext xmlns:c16="http://schemas.microsoft.com/office/drawing/2014/chart" uri="{C3380CC4-5D6E-409C-BE32-E72D297353CC}">
                <c16:uniqueId val="{00000009-23A2-4179-B846-C7112BF01ADD}"/>
              </c:ext>
            </c:extLst>
          </c:dPt>
          <c:dPt>
            <c:idx val="5"/>
            <c:bubble3D val="0"/>
            <c:spPr>
              <a:solidFill>
                <a:srgbClr val="BF311A"/>
              </a:solidFill>
              <a:ln>
                <a:solidFill>
                  <a:schemeClr val="bg1"/>
                </a:solidFill>
              </a:ln>
            </c:spPr>
            <c:extLst>
              <c:ext xmlns:c16="http://schemas.microsoft.com/office/drawing/2014/chart" uri="{C3380CC4-5D6E-409C-BE32-E72D297353CC}">
                <c16:uniqueId val="{0000000B-23A2-4179-B846-C7112BF01ADD}"/>
              </c:ext>
            </c:extLst>
          </c:dPt>
          <c:cat>
            <c:strRef>
              <c:f>Summary!$L$87:$L$92</c:f>
              <c:strCache>
                <c:ptCount val="6"/>
                <c:pt idx="0">
                  <c:v>Y</c:v>
                </c:pt>
                <c:pt idx="1">
                  <c:v>R</c:v>
                </c:pt>
                <c:pt idx="2">
                  <c:v>T</c:v>
                </c:pt>
                <c:pt idx="3">
                  <c:v>M</c:v>
                </c:pt>
                <c:pt idx="4">
                  <c:v>F</c:v>
                </c:pt>
                <c:pt idx="5">
                  <c:v>N</c:v>
                </c:pt>
              </c:strCache>
            </c:strRef>
          </c:cat>
          <c:val>
            <c:numRef>
              <c:f>Summary!$H$241:$H$246</c:f>
              <c:numCache>
                <c:formatCode>#,##0</c:formatCode>
                <c:ptCount val="6"/>
                <c:pt idx="0">
                  <c:v>0</c:v>
                </c:pt>
                <c:pt idx="1">
                  <c:v>0</c:v>
                </c:pt>
                <c:pt idx="2">
                  <c:v>0</c:v>
                </c:pt>
                <c:pt idx="3">
                  <c:v>0</c:v>
                </c:pt>
                <c:pt idx="4">
                  <c:v>0</c:v>
                </c:pt>
                <c:pt idx="5">
                  <c:v>124</c:v>
                </c:pt>
              </c:numCache>
            </c:numRef>
          </c:val>
          <c:extLst>
            <c:ext xmlns:c16="http://schemas.microsoft.com/office/drawing/2014/chart" uri="{C3380CC4-5D6E-409C-BE32-E72D297353CC}">
              <c16:uniqueId val="{0000000C-23A2-4179-B846-C7112BF01ADD}"/>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Summary!$H$250</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66DF-4910-9B1C-D032729F0DF2}"/>
              </c:ext>
            </c:extLst>
          </c:dPt>
          <c:dPt>
            <c:idx val="1"/>
            <c:bubble3D val="0"/>
            <c:spPr>
              <a:solidFill>
                <a:srgbClr val="00539B"/>
              </a:solidFill>
              <a:ln>
                <a:solidFill>
                  <a:schemeClr val="bg1"/>
                </a:solidFill>
              </a:ln>
            </c:spPr>
            <c:extLst>
              <c:ext xmlns:c16="http://schemas.microsoft.com/office/drawing/2014/chart" uri="{C3380CC4-5D6E-409C-BE32-E72D297353CC}">
                <c16:uniqueId val="{00000003-66DF-4910-9B1C-D032729F0DF2}"/>
              </c:ext>
            </c:extLst>
          </c:dPt>
          <c:dPt>
            <c:idx val="2"/>
            <c:bubble3D val="0"/>
            <c:spPr>
              <a:solidFill>
                <a:srgbClr val="56A0D3"/>
              </a:solidFill>
              <a:ln>
                <a:solidFill>
                  <a:schemeClr val="bg1"/>
                </a:solidFill>
              </a:ln>
            </c:spPr>
            <c:extLst>
              <c:ext xmlns:c16="http://schemas.microsoft.com/office/drawing/2014/chart" uri="{C3380CC4-5D6E-409C-BE32-E72D297353CC}">
                <c16:uniqueId val="{00000005-66DF-4910-9B1C-D032729F0DF2}"/>
              </c:ext>
            </c:extLst>
          </c:dPt>
          <c:dPt>
            <c:idx val="3"/>
            <c:bubble3D val="0"/>
            <c:spPr>
              <a:solidFill>
                <a:srgbClr val="E58E1A"/>
              </a:solidFill>
              <a:ln>
                <a:solidFill>
                  <a:schemeClr val="bg1"/>
                </a:solidFill>
              </a:ln>
            </c:spPr>
            <c:extLst>
              <c:ext xmlns:c16="http://schemas.microsoft.com/office/drawing/2014/chart" uri="{C3380CC4-5D6E-409C-BE32-E72D297353CC}">
                <c16:uniqueId val="{00000007-66DF-4910-9B1C-D032729F0DF2}"/>
              </c:ext>
            </c:extLst>
          </c:dPt>
          <c:dPt>
            <c:idx val="4"/>
            <c:bubble3D val="0"/>
            <c:spPr>
              <a:solidFill>
                <a:srgbClr val="754200"/>
              </a:solidFill>
              <a:ln>
                <a:solidFill>
                  <a:schemeClr val="bg1"/>
                </a:solidFill>
              </a:ln>
            </c:spPr>
            <c:extLst>
              <c:ext xmlns:c16="http://schemas.microsoft.com/office/drawing/2014/chart" uri="{C3380CC4-5D6E-409C-BE32-E72D297353CC}">
                <c16:uniqueId val="{00000009-66DF-4910-9B1C-D032729F0DF2}"/>
              </c:ext>
            </c:extLst>
          </c:dPt>
          <c:dPt>
            <c:idx val="5"/>
            <c:bubble3D val="0"/>
            <c:spPr>
              <a:solidFill>
                <a:srgbClr val="BF311A"/>
              </a:solidFill>
              <a:ln>
                <a:solidFill>
                  <a:schemeClr val="bg1"/>
                </a:solidFill>
              </a:ln>
            </c:spPr>
            <c:extLst>
              <c:ext xmlns:c16="http://schemas.microsoft.com/office/drawing/2014/chart" uri="{C3380CC4-5D6E-409C-BE32-E72D297353CC}">
                <c16:uniqueId val="{0000000B-66DF-4910-9B1C-D032729F0DF2}"/>
              </c:ext>
            </c:extLst>
          </c:dPt>
          <c:cat>
            <c:strRef>
              <c:f>Summary!$L$87:$L$92</c:f>
              <c:strCache>
                <c:ptCount val="6"/>
                <c:pt idx="0">
                  <c:v>Y</c:v>
                </c:pt>
                <c:pt idx="1">
                  <c:v>R</c:v>
                </c:pt>
                <c:pt idx="2">
                  <c:v>T</c:v>
                </c:pt>
                <c:pt idx="3">
                  <c:v>M</c:v>
                </c:pt>
                <c:pt idx="4">
                  <c:v>F</c:v>
                </c:pt>
                <c:pt idx="5">
                  <c:v>N</c:v>
                </c:pt>
              </c:strCache>
            </c:strRef>
          </c:cat>
          <c:val>
            <c:numRef>
              <c:f>Summary!$H$252:$H$257</c:f>
              <c:numCache>
                <c:formatCode>#,##0</c:formatCode>
                <c:ptCount val="6"/>
                <c:pt idx="0">
                  <c:v>0</c:v>
                </c:pt>
                <c:pt idx="1">
                  <c:v>0</c:v>
                </c:pt>
                <c:pt idx="2">
                  <c:v>0</c:v>
                </c:pt>
                <c:pt idx="3">
                  <c:v>0</c:v>
                </c:pt>
                <c:pt idx="4">
                  <c:v>0</c:v>
                </c:pt>
                <c:pt idx="5">
                  <c:v>90</c:v>
                </c:pt>
              </c:numCache>
            </c:numRef>
          </c:val>
          <c:extLst>
            <c:ext xmlns:c16="http://schemas.microsoft.com/office/drawing/2014/chart" uri="{C3380CC4-5D6E-409C-BE32-E72D297353CC}">
              <c16:uniqueId val="{0000000C-66DF-4910-9B1C-D032729F0DF2}"/>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Summary!$H$261</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192F-4F4C-90E2-0570D3A4B98A}"/>
              </c:ext>
            </c:extLst>
          </c:dPt>
          <c:dPt>
            <c:idx val="1"/>
            <c:bubble3D val="0"/>
            <c:spPr>
              <a:solidFill>
                <a:srgbClr val="00539B"/>
              </a:solidFill>
              <a:ln>
                <a:solidFill>
                  <a:schemeClr val="bg1"/>
                </a:solidFill>
              </a:ln>
            </c:spPr>
            <c:extLst>
              <c:ext xmlns:c16="http://schemas.microsoft.com/office/drawing/2014/chart" uri="{C3380CC4-5D6E-409C-BE32-E72D297353CC}">
                <c16:uniqueId val="{00000003-192F-4F4C-90E2-0570D3A4B98A}"/>
              </c:ext>
            </c:extLst>
          </c:dPt>
          <c:dPt>
            <c:idx val="2"/>
            <c:bubble3D val="0"/>
            <c:spPr>
              <a:solidFill>
                <a:srgbClr val="56A0D3"/>
              </a:solidFill>
              <a:ln>
                <a:solidFill>
                  <a:schemeClr val="bg1"/>
                </a:solidFill>
              </a:ln>
            </c:spPr>
            <c:extLst>
              <c:ext xmlns:c16="http://schemas.microsoft.com/office/drawing/2014/chart" uri="{C3380CC4-5D6E-409C-BE32-E72D297353CC}">
                <c16:uniqueId val="{00000005-192F-4F4C-90E2-0570D3A4B98A}"/>
              </c:ext>
            </c:extLst>
          </c:dPt>
          <c:dPt>
            <c:idx val="3"/>
            <c:bubble3D val="0"/>
            <c:spPr>
              <a:solidFill>
                <a:srgbClr val="E58E1A"/>
              </a:solidFill>
              <a:ln>
                <a:solidFill>
                  <a:schemeClr val="bg1"/>
                </a:solidFill>
              </a:ln>
            </c:spPr>
            <c:extLst>
              <c:ext xmlns:c16="http://schemas.microsoft.com/office/drawing/2014/chart" uri="{C3380CC4-5D6E-409C-BE32-E72D297353CC}">
                <c16:uniqueId val="{00000007-192F-4F4C-90E2-0570D3A4B98A}"/>
              </c:ext>
            </c:extLst>
          </c:dPt>
          <c:dPt>
            <c:idx val="4"/>
            <c:bubble3D val="0"/>
            <c:spPr>
              <a:solidFill>
                <a:srgbClr val="754200"/>
              </a:solidFill>
              <a:ln>
                <a:solidFill>
                  <a:schemeClr val="bg1"/>
                </a:solidFill>
              </a:ln>
            </c:spPr>
            <c:extLst>
              <c:ext xmlns:c16="http://schemas.microsoft.com/office/drawing/2014/chart" uri="{C3380CC4-5D6E-409C-BE32-E72D297353CC}">
                <c16:uniqueId val="{00000009-192F-4F4C-90E2-0570D3A4B98A}"/>
              </c:ext>
            </c:extLst>
          </c:dPt>
          <c:dPt>
            <c:idx val="5"/>
            <c:bubble3D val="0"/>
            <c:spPr>
              <a:solidFill>
                <a:srgbClr val="BF311A"/>
              </a:solidFill>
              <a:ln>
                <a:solidFill>
                  <a:schemeClr val="bg1"/>
                </a:solidFill>
              </a:ln>
            </c:spPr>
            <c:extLst>
              <c:ext xmlns:c16="http://schemas.microsoft.com/office/drawing/2014/chart" uri="{C3380CC4-5D6E-409C-BE32-E72D297353CC}">
                <c16:uniqueId val="{0000000B-192F-4F4C-90E2-0570D3A4B98A}"/>
              </c:ext>
            </c:extLst>
          </c:dPt>
          <c:cat>
            <c:strRef>
              <c:f>Summary!$L$87:$L$92</c:f>
              <c:strCache>
                <c:ptCount val="6"/>
                <c:pt idx="0">
                  <c:v>Y</c:v>
                </c:pt>
                <c:pt idx="1">
                  <c:v>R</c:v>
                </c:pt>
                <c:pt idx="2">
                  <c:v>T</c:v>
                </c:pt>
                <c:pt idx="3">
                  <c:v>M</c:v>
                </c:pt>
                <c:pt idx="4">
                  <c:v>F</c:v>
                </c:pt>
                <c:pt idx="5">
                  <c:v>N</c:v>
                </c:pt>
              </c:strCache>
            </c:strRef>
          </c:cat>
          <c:val>
            <c:numRef>
              <c:f>Summary!$H$263:$H$268</c:f>
              <c:numCache>
                <c:formatCode>#,##0</c:formatCode>
                <c:ptCount val="6"/>
                <c:pt idx="0">
                  <c:v>0</c:v>
                </c:pt>
                <c:pt idx="1">
                  <c:v>0</c:v>
                </c:pt>
                <c:pt idx="2">
                  <c:v>0</c:v>
                </c:pt>
                <c:pt idx="3">
                  <c:v>0</c:v>
                </c:pt>
                <c:pt idx="4">
                  <c:v>0</c:v>
                </c:pt>
                <c:pt idx="5">
                  <c:v>34</c:v>
                </c:pt>
              </c:numCache>
            </c:numRef>
          </c:val>
          <c:extLst>
            <c:ext xmlns:c16="http://schemas.microsoft.com/office/drawing/2014/chart" uri="{C3380CC4-5D6E-409C-BE32-E72D297353CC}">
              <c16:uniqueId val="{0000000C-192F-4F4C-90E2-0570D3A4B98A}"/>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Summary!$H$272</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A851-44E0-B455-AFD85CCF47AD}"/>
              </c:ext>
            </c:extLst>
          </c:dPt>
          <c:dPt>
            <c:idx val="1"/>
            <c:bubble3D val="0"/>
            <c:spPr>
              <a:solidFill>
                <a:srgbClr val="00539B"/>
              </a:solidFill>
              <a:ln>
                <a:solidFill>
                  <a:schemeClr val="bg1"/>
                </a:solidFill>
              </a:ln>
            </c:spPr>
            <c:extLst>
              <c:ext xmlns:c16="http://schemas.microsoft.com/office/drawing/2014/chart" uri="{C3380CC4-5D6E-409C-BE32-E72D297353CC}">
                <c16:uniqueId val="{00000003-A851-44E0-B455-AFD85CCF47AD}"/>
              </c:ext>
            </c:extLst>
          </c:dPt>
          <c:dPt>
            <c:idx val="2"/>
            <c:bubble3D val="0"/>
            <c:spPr>
              <a:solidFill>
                <a:srgbClr val="56A0D3"/>
              </a:solidFill>
              <a:ln>
                <a:solidFill>
                  <a:schemeClr val="bg1"/>
                </a:solidFill>
              </a:ln>
            </c:spPr>
            <c:extLst>
              <c:ext xmlns:c16="http://schemas.microsoft.com/office/drawing/2014/chart" uri="{C3380CC4-5D6E-409C-BE32-E72D297353CC}">
                <c16:uniqueId val="{00000005-A851-44E0-B455-AFD85CCF47AD}"/>
              </c:ext>
            </c:extLst>
          </c:dPt>
          <c:dPt>
            <c:idx val="3"/>
            <c:bubble3D val="0"/>
            <c:spPr>
              <a:solidFill>
                <a:srgbClr val="E58E1A"/>
              </a:solidFill>
              <a:ln>
                <a:solidFill>
                  <a:schemeClr val="bg1"/>
                </a:solidFill>
              </a:ln>
            </c:spPr>
            <c:extLst>
              <c:ext xmlns:c16="http://schemas.microsoft.com/office/drawing/2014/chart" uri="{C3380CC4-5D6E-409C-BE32-E72D297353CC}">
                <c16:uniqueId val="{00000007-A851-44E0-B455-AFD85CCF47AD}"/>
              </c:ext>
            </c:extLst>
          </c:dPt>
          <c:dPt>
            <c:idx val="4"/>
            <c:bubble3D val="0"/>
            <c:spPr>
              <a:solidFill>
                <a:srgbClr val="754200"/>
              </a:solidFill>
              <a:ln>
                <a:solidFill>
                  <a:schemeClr val="bg1"/>
                </a:solidFill>
              </a:ln>
            </c:spPr>
            <c:extLst>
              <c:ext xmlns:c16="http://schemas.microsoft.com/office/drawing/2014/chart" uri="{C3380CC4-5D6E-409C-BE32-E72D297353CC}">
                <c16:uniqueId val="{00000009-A851-44E0-B455-AFD85CCF47AD}"/>
              </c:ext>
            </c:extLst>
          </c:dPt>
          <c:dPt>
            <c:idx val="5"/>
            <c:bubble3D val="0"/>
            <c:spPr>
              <a:solidFill>
                <a:srgbClr val="BF311A"/>
              </a:solidFill>
              <a:ln>
                <a:solidFill>
                  <a:schemeClr val="bg1"/>
                </a:solidFill>
              </a:ln>
            </c:spPr>
            <c:extLst>
              <c:ext xmlns:c16="http://schemas.microsoft.com/office/drawing/2014/chart" uri="{C3380CC4-5D6E-409C-BE32-E72D297353CC}">
                <c16:uniqueId val="{0000000B-A851-44E0-B455-AFD85CCF47AD}"/>
              </c:ext>
            </c:extLst>
          </c:dPt>
          <c:cat>
            <c:strRef>
              <c:f>Summary!$L$87:$L$92</c:f>
              <c:strCache>
                <c:ptCount val="6"/>
                <c:pt idx="0">
                  <c:v>Y</c:v>
                </c:pt>
                <c:pt idx="1">
                  <c:v>R</c:v>
                </c:pt>
                <c:pt idx="2">
                  <c:v>T</c:v>
                </c:pt>
                <c:pt idx="3">
                  <c:v>M</c:v>
                </c:pt>
                <c:pt idx="4">
                  <c:v>F</c:v>
                </c:pt>
                <c:pt idx="5">
                  <c:v>N</c:v>
                </c:pt>
              </c:strCache>
            </c:strRef>
          </c:cat>
          <c:val>
            <c:numRef>
              <c:f>Summary!$H$274:$H$279</c:f>
              <c:numCache>
                <c:formatCode>#,##0</c:formatCode>
                <c:ptCount val="6"/>
                <c:pt idx="0">
                  <c:v>0</c:v>
                </c:pt>
                <c:pt idx="1">
                  <c:v>0</c:v>
                </c:pt>
                <c:pt idx="2">
                  <c:v>0</c:v>
                </c:pt>
                <c:pt idx="3">
                  <c:v>0</c:v>
                </c:pt>
                <c:pt idx="4">
                  <c:v>0</c:v>
                </c:pt>
                <c:pt idx="5">
                  <c:v>57</c:v>
                </c:pt>
              </c:numCache>
            </c:numRef>
          </c:val>
          <c:extLst>
            <c:ext xmlns:c16="http://schemas.microsoft.com/office/drawing/2014/chart" uri="{C3380CC4-5D6E-409C-BE32-E72D297353CC}">
              <c16:uniqueId val="{0000000C-A851-44E0-B455-AFD85CCF47AD}"/>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Summary!$H$283</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062E-49CC-978F-EA2E4EC8A27F}"/>
              </c:ext>
            </c:extLst>
          </c:dPt>
          <c:dPt>
            <c:idx val="1"/>
            <c:bubble3D val="0"/>
            <c:spPr>
              <a:solidFill>
                <a:srgbClr val="00539B"/>
              </a:solidFill>
              <a:ln>
                <a:solidFill>
                  <a:schemeClr val="bg1"/>
                </a:solidFill>
              </a:ln>
            </c:spPr>
            <c:extLst>
              <c:ext xmlns:c16="http://schemas.microsoft.com/office/drawing/2014/chart" uri="{C3380CC4-5D6E-409C-BE32-E72D297353CC}">
                <c16:uniqueId val="{00000003-062E-49CC-978F-EA2E4EC8A27F}"/>
              </c:ext>
            </c:extLst>
          </c:dPt>
          <c:dPt>
            <c:idx val="2"/>
            <c:bubble3D val="0"/>
            <c:spPr>
              <a:solidFill>
                <a:srgbClr val="56A0D3"/>
              </a:solidFill>
              <a:ln>
                <a:solidFill>
                  <a:schemeClr val="bg1"/>
                </a:solidFill>
              </a:ln>
            </c:spPr>
            <c:extLst>
              <c:ext xmlns:c16="http://schemas.microsoft.com/office/drawing/2014/chart" uri="{C3380CC4-5D6E-409C-BE32-E72D297353CC}">
                <c16:uniqueId val="{00000005-062E-49CC-978F-EA2E4EC8A27F}"/>
              </c:ext>
            </c:extLst>
          </c:dPt>
          <c:dPt>
            <c:idx val="3"/>
            <c:bubble3D val="0"/>
            <c:spPr>
              <a:solidFill>
                <a:srgbClr val="E58E1A"/>
              </a:solidFill>
              <a:ln>
                <a:solidFill>
                  <a:schemeClr val="bg1"/>
                </a:solidFill>
              </a:ln>
            </c:spPr>
            <c:extLst>
              <c:ext xmlns:c16="http://schemas.microsoft.com/office/drawing/2014/chart" uri="{C3380CC4-5D6E-409C-BE32-E72D297353CC}">
                <c16:uniqueId val="{00000007-062E-49CC-978F-EA2E4EC8A27F}"/>
              </c:ext>
            </c:extLst>
          </c:dPt>
          <c:dPt>
            <c:idx val="4"/>
            <c:bubble3D val="0"/>
            <c:spPr>
              <a:solidFill>
                <a:srgbClr val="754200"/>
              </a:solidFill>
              <a:ln>
                <a:solidFill>
                  <a:schemeClr val="bg1"/>
                </a:solidFill>
              </a:ln>
            </c:spPr>
            <c:extLst>
              <c:ext xmlns:c16="http://schemas.microsoft.com/office/drawing/2014/chart" uri="{C3380CC4-5D6E-409C-BE32-E72D297353CC}">
                <c16:uniqueId val="{00000009-062E-49CC-978F-EA2E4EC8A27F}"/>
              </c:ext>
            </c:extLst>
          </c:dPt>
          <c:dPt>
            <c:idx val="5"/>
            <c:bubble3D val="0"/>
            <c:spPr>
              <a:solidFill>
                <a:srgbClr val="BF311A"/>
              </a:solidFill>
              <a:ln>
                <a:solidFill>
                  <a:schemeClr val="bg1"/>
                </a:solidFill>
              </a:ln>
            </c:spPr>
            <c:extLst>
              <c:ext xmlns:c16="http://schemas.microsoft.com/office/drawing/2014/chart" uri="{C3380CC4-5D6E-409C-BE32-E72D297353CC}">
                <c16:uniqueId val="{0000000B-062E-49CC-978F-EA2E4EC8A27F}"/>
              </c:ext>
            </c:extLst>
          </c:dPt>
          <c:cat>
            <c:strRef>
              <c:f>Summary!$L$87:$L$92</c:f>
              <c:strCache>
                <c:ptCount val="6"/>
                <c:pt idx="0">
                  <c:v>Y</c:v>
                </c:pt>
                <c:pt idx="1">
                  <c:v>R</c:v>
                </c:pt>
                <c:pt idx="2">
                  <c:v>T</c:v>
                </c:pt>
                <c:pt idx="3">
                  <c:v>M</c:v>
                </c:pt>
                <c:pt idx="4">
                  <c:v>F</c:v>
                </c:pt>
                <c:pt idx="5">
                  <c:v>N</c:v>
                </c:pt>
              </c:strCache>
            </c:strRef>
          </c:cat>
          <c:val>
            <c:numRef>
              <c:f>Summary!$H$285:$H$290</c:f>
            </c:numRef>
          </c:val>
          <c:extLst>
            <c:ext xmlns:c16="http://schemas.microsoft.com/office/drawing/2014/chart" uri="{C3380CC4-5D6E-409C-BE32-E72D297353CC}">
              <c16:uniqueId val="{0000000C-062E-49CC-978F-EA2E4EC8A27F}"/>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Summary!$H$96</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4FFA-4AAA-A465-B14AEF1504C0}"/>
              </c:ext>
            </c:extLst>
          </c:dPt>
          <c:dPt>
            <c:idx val="1"/>
            <c:bubble3D val="0"/>
            <c:spPr>
              <a:solidFill>
                <a:srgbClr val="00539B"/>
              </a:solidFill>
              <a:ln>
                <a:solidFill>
                  <a:schemeClr val="bg1"/>
                </a:solidFill>
              </a:ln>
            </c:spPr>
            <c:extLst>
              <c:ext xmlns:c16="http://schemas.microsoft.com/office/drawing/2014/chart" uri="{C3380CC4-5D6E-409C-BE32-E72D297353CC}">
                <c16:uniqueId val="{00000003-4FFA-4AAA-A465-B14AEF1504C0}"/>
              </c:ext>
            </c:extLst>
          </c:dPt>
          <c:dPt>
            <c:idx val="2"/>
            <c:bubble3D val="0"/>
            <c:spPr>
              <a:solidFill>
                <a:srgbClr val="56A0D3"/>
              </a:solidFill>
              <a:ln>
                <a:solidFill>
                  <a:schemeClr val="bg1"/>
                </a:solidFill>
              </a:ln>
            </c:spPr>
            <c:extLst>
              <c:ext xmlns:c16="http://schemas.microsoft.com/office/drawing/2014/chart" uri="{C3380CC4-5D6E-409C-BE32-E72D297353CC}">
                <c16:uniqueId val="{00000005-4FFA-4AAA-A465-B14AEF1504C0}"/>
              </c:ext>
            </c:extLst>
          </c:dPt>
          <c:dPt>
            <c:idx val="3"/>
            <c:bubble3D val="0"/>
            <c:spPr>
              <a:solidFill>
                <a:srgbClr val="E58E1A"/>
              </a:solidFill>
              <a:ln>
                <a:solidFill>
                  <a:schemeClr val="bg1"/>
                </a:solidFill>
              </a:ln>
            </c:spPr>
            <c:extLst>
              <c:ext xmlns:c16="http://schemas.microsoft.com/office/drawing/2014/chart" uri="{C3380CC4-5D6E-409C-BE32-E72D297353CC}">
                <c16:uniqueId val="{00000007-4FFA-4AAA-A465-B14AEF1504C0}"/>
              </c:ext>
            </c:extLst>
          </c:dPt>
          <c:dPt>
            <c:idx val="4"/>
            <c:bubble3D val="0"/>
            <c:spPr>
              <a:solidFill>
                <a:srgbClr val="754200"/>
              </a:solidFill>
              <a:ln>
                <a:solidFill>
                  <a:schemeClr val="bg1"/>
                </a:solidFill>
              </a:ln>
            </c:spPr>
            <c:extLst>
              <c:ext xmlns:c16="http://schemas.microsoft.com/office/drawing/2014/chart" uri="{C3380CC4-5D6E-409C-BE32-E72D297353CC}">
                <c16:uniqueId val="{00000009-4FFA-4AAA-A465-B14AEF1504C0}"/>
              </c:ext>
            </c:extLst>
          </c:dPt>
          <c:dPt>
            <c:idx val="5"/>
            <c:bubble3D val="0"/>
            <c:spPr>
              <a:solidFill>
                <a:srgbClr val="BF311A"/>
              </a:solidFill>
              <a:ln>
                <a:solidFill>
                  <a:schemeClr val="bg1"/>
                </a:solidFill>
              </a:ln>
            </c:spPr>
            <c:extLst>
              <c:ext xmlns:c16="http://schemas.microsoft.com/office/drawing/2014/chart" uri="{C3380CC4-5D6E-409C-BE32-E72D297353CC}">
                <c16:uniqueId val="{0000000B-4FFA-4AAA-A465-B14AEF1504C0}"/>
              </c:ext>
            </c:extLst>
          </c:dPt>
          <c:cat>
            <c:strRef>
              <c:f>Summary!$L$87:$L$92</c:f>
              <c:strCache>
                <c:ptCount val="6"/>
                <c:pt idx="0">
                  <c:v>Y</c:v>
                </c:pt>
                <c:pt idx="1">
                  <c:v>R</c:v>
                </c:pt>
                <c:pt idx="2">
                  <c:v>T</c:v>
                </c:pt>
                <c:pt idx="3">
                  <c:v>M</c:v>
                </c:pt>
                <c:pt idx="4">
                  <c:v>F</c:v>
                </c:pt>
                <c:pt idx="5">
                  <c:v>N</c:v>
                </c:pt>
              </c:strCache>
            </c:strRef>
          </c:cat>
          <c:val>
            <c:numRef>
              <c:f>Summary!$H$98:$H$103</c:f>
              <c:numCache>
                <c:formatCode>#,##0</c:formatCode>
                <c:ptCount val="6"/>
                <c:pt idx="0">
                  <c:v>0</c:v>
                </c:pt>
                <c:pt idx="1">
                  <c:v>0</c:v>
                </c:pt>
                <c:pt idx="2">
                  <c:v>0</c:v>
                </c:pt>
                <c:pt idx="3">
                  <c:v>0</c:v>
                </c:pt>
                <c:pt idx="4">
                  <c:v>0</c:v>
                </c:pt>
                <c:pt idx="5">
                  <c:v>28</c:v>
                </c:pt>
              </c:numCache>
            </c:numRef>
          </c:val>
          <c:extLst>
            <c:ext xmlns:c16="http://schemas.microsoft.com/office/drawing/2014/chart" uri="{C3380CC4-5D6E-409C-BE32-E72D297353CC}">
              <c16:uniqueId val="{0000000C-4FFA-4AAA-A465-B14AEF1504C0}"/>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Summary!$H$294</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3731-4376-9DC4-F5888A52164E}"/>
              </c:ext>
            </c:extLst>
          </c:dPt>
          <c:dPt>
            <c:idx val="1"/>
            <c:bubble3D val="0"/>
            <c:spPr>
              <a:solidFill>
                <a:srgbClr val="00539B"/>
              </a:solidFill>
              <a:ln>
                <a:solidFill>
                  <a:schemeClr val="bg1"/>
                </a:solidFill>
              </a:ln>
            </c:spPr>
            <c:extLst>
              <c:ext xmlns:c16="http://schemas.microsoft.com/office/drawing/2014/chart" uri="{C3380CC4-5D6E-409C-BE32-E72D297353CC}">
                <c16:uniqueId val="{00000003-3731-4376-9DC4-F5888A52164E}"/>
              </c:ext>
            </c:extLst>
          </c:dPt>
          <c:dPt>
            <c:idx val="2"/>
            <c:bubble3D val="0"/>
            <c:spPr>
              <a:solidFill>
                <a:srgbClr val="56A0D3"/>
              </a:solidFill>
              <a:ln>
                <a:solidFill>
                  <a:schemeClr val="bg1"/>
                </a:solidFill>
              </a:ln>
            </c:spPr>
            <c:extLst>
              <c:ext xmlns:c16="http://schemas.microsoft.com/office/drawing/2014/chart" uri="{C3380CC4-5D6E-409C-BE32-E72D297353CC}">
                <c16:uniqueId val="{00000005-3731-4376-9DC4-F5888A52164E}"/>
              </c:ext>
            </c:extLst>
          </c:dPt>
          <c:dPt>
            <c:idx val="3"/>
            <c:bubble3D val="0"/>
            <c:spPr>
              <a:solidFill>
                <a:srgbClr val="E58E1A"/>
              </a:solidFill>
              <a:ln>
                <a:solidFill>
                  <a:schemeClr val="bg1"/>
                </a:solidFill>
              </a:ln>
            </c:spPr>
            <c:extLst>
              <c:ext xmlns:c16="http://schemas.microsoft.com/office/drawing/2014/chart" uri="{C3380CC4-5D6E-409C-BE32-E72D297353CC}">
                <c16:uniqueId val="{00000007-3731-4376-9DC4-F5888A52164E}"/>
              </c:ext>
            </c:extLst>
          </c:dPt>
          <c:dPt>
            <c:idx val="4"/>
            <c:bubble3D val="0"/>
            <c:spPr>
              <a:solidFill>
                <a:srgbClr val="754200"/>
              </a:solidFill>
              <a:ln>
                <a:solidFill>
                  <a:schemeClr val="bg1"/>
                </a:solidFill>
              </a:ln>
            </c:spPr>
            <c:extLst>
              <c:ext xmlns:c16="http://schemas.microsoft.com/office/drawing/2014/chart" uri="{C3380CC4-5D6E-409C-BE32-E72D297353CC}">
                <c16:uniqueId val="{00000009-3731-4376-9DC4-F5888A52164E}"/>
              </c:ext>
            </c:extLst>
          </c:dPt>
          <c:dPt>
            <c:idx val="5"/>
            <c:bubble3D val="0"/>
            <c:spPr>
              <a:solidFill>
                <a:srgbClr val="BF311A"/>
              </a:solidFill>
              <a:ln>
                <a:solidFill>
                  <a:schemeClr val="bg1"/>
                </a:solidFill>
              </a:ln>
            </c:spPr>
            <c:extLst>
              <c:ext xmlns:c16="http://schemas.microsoft.com/office/drawing/2014/chart" uri="{C3380CC4-5D6E-409C-BE32-E72D297353CC}">
                <c16:uniqueId val="{0000000B-3731-4376-9DC4-F5888A52164E}"/>
              </c:ext>
            </c:extLst>
          </c:dPt>
          <c:cat>
            <c:strRef>
              <c:f>Summary!$L$87:$L$92</c:f>
              <c:strCache>
                <c:ptCount val="6"/>
                <c:pt idx="0">
                  <c:v>Y</c:v>
                </c:pt>
                <c:pt idx="1">
                  <c:v>R</c:v>
                </c:pt>
                <c:pt idx="2">
                  <c:v>T</c:v>
                </c:pt>
                <c:pt idx="3">
                  <c:v>M</c:v>
                </c:pt>
                <c:pt idx="4">
                  <c:v>F</c:v>
                </c:pt>
                <c:pt idx="5">
                  <c:v>N</c:v>
                </c:pt>
              </c:strCache>
            </c:strRef>
          </c:cat>
          <c:val>
            <c:numRef>
              <c:f>Summary!$H$296:$H$301</c:f>
            </c:numRef>
          </c:val>
          <c:extLst>
            <c:ext xmlns:c16="http://schemas.microsoft.com/office/drawing/2014/chart" uri="{C3380CC4-5D6E-409C-BE32-E72D297353CC}">
              <c16:uniqueId val="{0000000C-3731-4376-9DC4-F5888A52164E}"/>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Summary!$H$305</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A6C2-424A-9A5F-742EAEB5D113}"/>
              </c:ext>
            </c:extLst>
          </c:dPt>
          <c:dPt>
            <c:idx val="1"/>
            <c:bubble3D val="0"/>
            <c:spPr>
              <a:solidFill>
                <a:srgbClr val="00539B"/>
              </a:solidFill>
              <a:ln>
                <a:solidFill>
                  <a:schemeClr val="bg1"/>
                </a:solidFill>
              </a:ln>
            </c:spPr>
            <c:extLst>
              <c:ext xmlns:c16="http://schemas.microsoft.com/office/drawing/2014/chart" uri="{C3380CC4-5D6E-409C-BE32-E72D297353CC}">
                <c16:uniqueId val="{00000003-A6C2-424A-9A5F-742EAEB5D113}"/>
              </c:ext>
            </c:extLst>
          </c:dPt>
          <c:dPt>
            <c:idx val="2"/>
            <c:bubble3D val="0"/>
            <c:spPr>
              <a:solidFill>
                <a:srgbClr val="56A0D3"/>
              </a:solidFill>
              <a:ln>
                <a:solidFill>
                  <a:schemeClr val="bg1"/>
                </a:solidFill>
              </a:ln>
            </c:spPr>
            <c:extLst>
              <c:ext xmlns:c16="http://schemas.microsoft.com/office/drawing/2014/chart" uri="{C3380CC4-5D6E-409C-BE32-E72D297353CC}">
                <c16:uniqueId val="{00000005-A6C2-424A-9A5F-742EAEB5D113}"/>
              </c:ext>
            </c:extLst>
          </c:dPt>
          <c:dPt>
            <c:idx val="3"/>
            <c:bubble3D val="0"/>
            <c:spPr>
              <a:solidFill>
                <a:srgbClr val="E58E1A"/>
              </a:solidFill>
              <a:ln>
                <a:solidFill>
                  <a:schemeClr val="bg1"/>
                </a:solidFill>
              </a:ln>
            </c:spPr>
            <c:extLst>
              <c:ext xmlns:c16="http://schemas.microsoft.com/office/drawing/2014/chart" uri="{C3380CC4-5D6E-409C-BE32-E72D297353CC}">
                <c16:uniqueId val="{00000007-A6C2-424A-9A5F-742EAEB5D113}"/>
              </c:ext>
            </c:extLst>
          </c:dPt>
          <c:dPt>
            <c:idx val="4"/>
            <c:bubble3D val="0"/>
            <c:spPr>
              <a:solidFill>
                <a:srgbClr val="754200"/>
              </a:solidFill>
              <a:ln>
                <a:solidFill>
                  <a:schemeClr val="bg1"/>
                </a:solidFill>
              </a:ln>
            </c:spPr>
            <c:extLst>
              <c:ext xmlns:c16="http://schemas.microsoft.com/office/drawing/2014/chart" uri="{C3380CC4-5D6E-409C-BE32-E72D297353CC}">
                <c16:uniqueId val="{00000009-A6C2-424A-9A5F-742EAEB5D113}"/>
              </c:ext>
            </c:extLst>
          </c:dPt>
          <c:dPt>
            <c:idx val="5"/>
            <c:bubble3D val="0"/>
            <c:spPr>
              <a:solidFill>
                <a:srgbClr val="BF311A"/>
              </a:solidFill>
              <a:ln>
                <a:solidFill>
                  <a:schemeClr val="bg1"/>
                </a:solidFill>
              </a:ln>
            </c:spPr>
            <c:extLst>
              <c:ext xmlns:c16="http://schemas.microsoft.com/office/drawing/2014/chart" uri="{C3380CC4-5D6E-409C-BE32-E72D297353CC}">
                <c16:uniqueId val="{0000000B-A6C2-424A-9A5F-742EAEB5D113}"/>
              </c:ext>
            </c:extLst>
          </c:dPt>
          <c:cat>
            <c:strRef>
              <c:f>Summary!$L$87:$L$92</c:f>
              <c:strCache>
                <c:ptCount val="6"/>
                <c:pt idx="0">
                  <c:v>Y</c:v>
                </c:pt>
                <c:pt idx="1">
                  <c:v>R</c:v>
                </c:pt>
                <c:pt idx="2">
                  <c:v>T</c:v>
                </c:pt>
                <c:pt idx="3">
                  <c:v>M</c:v>
                </c:pt>
                <c:pt idx="4">
                  <c:v>F</c:v>
                </c:pt>
                <c:pt idx="5">
                  <c:v>N</c:v>
                </c:pt>
              </c:strCache>
            </c:strRef>
          </c:cat>
          <c:val>
            <c:numRef>
              <c:f>Summary!$H$307:$H$312</c:f>
            </c:numRef>
          </c:val>
          <c:extLst>
            <c:ext xmlns:c16="http://schemas.microsoft.com/office/drawing/2014/chart" uri="{C3380CC4-5D6E-409C-BE32-E72D297353CC}">
              <c16:uniqueId val="{0000000C-A6C2-424A-9A5F-742EAEB5D113}"/>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Summary!$H$316</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A78C-45C0-9217-3ADB6E213423}"/>
              </c:ext>
            </c:extLst>
          </c:dPt>
          <c:dPt>
            <c:idx val="1"/>
            <c:bubble3D val="0"/>
            <c:spPr>
              <a:solidFill>
                <a:srgbClr val="00539B"/>
              </a:solidFill>
              <a:ln>
                <a:solidFill>
                  <a:schemeClr val="bg1"/>
                </a:solidFill>
              </a:ln>
            </c:spPr>
            <c:extLst>
              <c:ext xmlns:c16="http://schemas.microsoft.com/office/drawing/2014/chart" uri="{C3380CC4-5D6E-409C-BE32-E72D297353CC}">
                <c16:uniqueId val="{00000003-A78C-45C0-9217-3ADB6E213423}"/>
              </c:ext>
            </c:extLst>
          </c:dPt>
          <c:dPt>
            <c:idx val="2"/>
            <c:bubble3D val="0"/>
            <c:spPr>
              <a:solidFill>
                <a:srgbClr val="56A0D3"/>
              </a:solidFill>
              <a:ln>
                <a:solidFill>
                  <a:schemeClr val="bg1"/>
                </a:solidFill>
              </a:ln>
            </c:spPr>
            <c:extLst>
              <c:ext xmlns:c16="http://schemas.microsoft.com/office/drawing/2014/chart" uri="{C3380CC4-5D6E-409C-BE32-E72D297353CC}">
                <c16:uniqueId val="{00000005-A78C-45C0-9217-3ADB6E213423}"/>
              </c:ext>
            </c:extLst>
          </c:dPt>
          <c:dPt>
            <c:idx val="3"/>
            <c:bubble3D val="0"/>
            <c:spPr>
              <a:solidFill>
                <a:srgbClr val="E58E1A"/>
              </a:solidFill>
              <a:ln>
                <a:solidFill>
                  <a:schemeClr val="bg1"/>
                </a:solidFill>
              </a:ln>
            </c:spPr>
            <c:extLst>
              <c:ext xmlns:c16="http://schemas.microsoft.com/office/drawing/2014/chart" uri="{C3380CC4-5D6E-409C-BE32-E72D297353CC}">
                <c16:uniqueId val="{00000007-A78C-45C0-9217-3ADB6E213423}"/>
              </c:ext>
            </c:extLst>
          </c:dPt>
          <c:dPt>
            <c:idx val="4"/>
            <c:bubble3D val="0"/>
            <c:spPr>
              <a:solidFill>
                <a:srgbClr val="754200"/>
              </a:solidFill>
              <a:ln>
                <a:solidFill>
                  <a:schemeClr val="bg1"/>
                </a:solidFill>
              </a:ln>
            </c:spPr>
            <c:extLst>
              <c:ext xmlns:c16="http://schemas.microsoft.com/office/drawing/2014/chart" uri="{C3380CC4-5D6E-409C-BE32-E72D297353CC}">
                <c16:uniqueId val="{00000009-A78C-45C0-9217-3ADB6E213423}"/>
              </c:ext>
            </c:extLst>
          </c:dPt>
          <c:dPt>
            <c:idx val="5"/>
            <c:bubble3D val="0"/>
            <c:spPr>
              <a:solidFill>
                <a:srgbClr val="BF311A"/>
              </a:solidFill>
              <a:ln>
                <a:solidFill>
                  <a:schemeClr val="bg1"/>
                </a:solidFill>
              </a:ln>
            </c:spPr>
            <c:extLst>
              <c:ext xmlns:c16="http://schemas.microsoft.com/office/drawing/2014/chart" uri="{C3380CC4-5D6E-409C-BE32-E72D297353CC}">
                <c16:uniqueId val="{0000000B-A78C-45C0-9217-3ADB6E213423}"/>
              </c:ext>
            </c:extLst>
          </c:dPt>
          <c:cat>
            <c:strRef>
              <c:f>Summary!$L$87:$L$92</c:f>
              <c:strCache>
                <c:ptCount val="6"/>
                <c:pt idx="0">
                  <c:v>Y</c:v>
                </c:pt>
                <c:pt idx="1">
                  <c:v>R</c:v>
                </c:pt>
                <c:pt idx="2">
                  <c:v>T</c:v>
                </c:pt>
                <c:pt idx="3">
                  <c:v>M</c:v>
                </c:pt>
                <c:pt idx="4">
                  <c:v>F</c:v>
                </c:pt>
                <c:pt idx="5">
                  <c:v>N</c:v>
                </c:pt>
              </c:strCache>
            </c:strRef>
          </c:cat>
          <c:val>
            <c:numRef>
              <c:f>Summary!$H$318:$H$323</c:f>
            </c:numRef>
          </c:val>
          <c:extLst>
            <c:ext xmlns:c16="http://schemas.microsoft.com/office/drawing/2014/chart" uri="{C3380CC4-5D6E-409C-BE32-E72D297353CC}">
              <c16:uniqueId val="{0000000C-A78C-45C0-9217-3ADB6E213423}"/>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Summary!$H$327</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A92F-447F-8537-5671AB6EC05B}"/>
              </c:ext>
            </c:extLst>
          </c:dPt>
          <c:dPt>
            <c:idx val="1"/>
            <c:bubble3D val="0"/>
            <c:spPr>
              <a:solidFill>
                <a:srgbClr val="00539B"/>
              </a:solidFill>
              <a:ln>
                <a:solidFill>
                  <a:schemeClr val="bg1"/>
                </a:solidFill>
              </a:ln>
            </c:spPr>
            <c:extLst>
              <c:ext xmlns:c16="http://schemas.microsoft.com/office/drawing/2014/chart" uri="{C3380CC4-5D6E-409C-BE32-E72D297353CC}">
                <c16:uniqueId val="{00000003-A92F-447F-8537-5671AB6EC05B}"/>
              </c:ext>
            </c:extLst>
          </c:dPt>
          <c:dPt>
            <c:idx val="2"/>
            <c:bubble3D val="0"/>
            <c:spPr>
              <a:solidFill>
                <a:srgbClr val="56A0D3"/>
              </a:solidFill>
              <a:ln>
                <a:solidFill>
                  <a:schemeClr val="bg1"/>
                </a:solidFill>
              </a:ln>
            </c:spPr>
            <c:extLst>
              <c:ext xmlns:c16="http://schemas.microsoft.com/office/drawing/2014/chart" uri="{C3380CC4-5D6E-409C-BE32-E72D297353CC}">
                <c16:uniqueId val="{00000005-A92F-447F-8537-5671AB6EC05B}"/>
              </c:ext>
            </c:extLst>
          </c:dPt>
          <c:dPt>
            <c:idx val="3"/>
            <c:bubble3D val="0"/>
            <c:spPr>
              <a:solidFill>
                <a:srgbClr val="E58E1A"/>
              </a:solidFill>
              <a:ln>
                <a:solidFill>
                  <a:schemeClr val="bg1"/>
                </a:solidFill>
              </a:ln>
            </c:spPr>
            <c:extLst>
              <c:ext xmlns:c16="http://schemas.microsoft.com/office/drawing/2014/chart" uri="{C3380CC4-5D6E-409C-BE32-E72D297353CC}">
                <c16:uniqueId val="{00000007-A92F-447F-8537-5671AB6EC05B}"/>
              </c:ext>
            </c:extLst>
          </c:dPt>
          <c:dPt>
            <c:idx val="4"/>
            <c:bubble3D val="0"/>
            <c:spPr>
              <a:solidFill>
                <a:srgbClr val="754200"/>
              </a:solidFill>
              <a:ln>
                <a:solidFill>
                  <a:schemeClr val="bg1"/>
                </a:solidFill>
              </a:ln>
            </c:spPr>
            <c:extLst>
              <c:ext xmlns:c16="http://schemas.microsoft.com/office/drawing/2014/chart" uri="{C3380CC4-5D6E-409C-BE32-E72D297353CC}">
                <c16:uniqueId val="{00000009-A92F-447F-8537-5671AB6EC05B}"/>
              </c:ext>
            </c:extLst>
          </c:dPt>
          <c:dPt>
            <c:idx val="5"/>
            <c:bubble3D val="0"/>
            <c:spPr>
              <a:solidFill>
                <a:srgbClr val="BF311A"/>
              </a:solidFill>
              <a:ln>
                <a:solidFill>
                  <a:schemeClr val="bg1"/>
                </a:solidFill>
              </a:ln>
            </c:spPr>
            <c:extLst>
              <c:ext xmlns:c16="http://schemas.microsoft.com/office/drawing/2014/chart" uri="{C3380CC4-5D6E-409C-BE32-E72D297353CC}">
                <c16:uniqueId val="{0000000B-A92F-447F-8537-5671AB6EC05B}"/>
              </c:ext>
            </c:extLst>
          </c:dPt>
          <c:cat>
            <c:strRef>
              <c:f>Summary!$L$87:$L$92</c:f>
              <c:strCache>
                <c:ptCount val="6"/>
                <c:pt idx="0">
                  <c:v>Y</c:v>
                </c:pt>
                <c:pt idx="1">
                  <c:v>R</c:v>
                </c:pt>
                <c:pt idx="2">
                  <c:v>T</c:v>
                </c:pt>
                <c:pt idx="3">
                  <c:v>M</c:v>
                </c:pt>
                <c:pt idx="4">
                  <c:v>F</c:v>
                </c:pt>
                <c:pt idx="5">
                  <c:v>N</c:v>
                </c:pt>
              </c:strCache>
            </c:strRef>
          </c:cat>
          <c:val>
            <c:numRef>
              <c:f>Summary!$H$329:$H$334</c:f>
            </c:numRef>
          </c:val>
          <c:extLst>
            <c:ext xmlns:c16="http://schemas.microsoft.com/office/drawing/2014/chart" uri="{C3380CC4-5D6E-409C-BE32-E72D297353CC}">
              <c16:uniqueId val="{0000000C-A92F-447F-8537-5671AB6EC05B}"/>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Summary!$H$338</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F544-4B42-A3CA-9AA4D39511B2}"/>
              </c:ext>
            </c:extLst>
          </c:dPt>
          <c:dPt>
            <c:idx val="1"/>
            <c:bubble3D val="0"/>
            <c:spPr>
              <a:solidFill>
                <a:srgbClr val="00539B"/>
              </a:solidFill>
              <a:ln>
                <a:solidFill>
                  <a:schemeClr val="bg1"/>
                </a:solidFill>
              </a:ln>
            </c:spPr>
            <c:extLst>
              <c:ext xmlns:c16="http://schemas.microsoft.com/office/drawing/2014/chart" uri="{C3380CC4-5D6E-409C-BE32-E72D297353CC}">
                <c16:uniqueId val="{00000003-F544-4B42-A3CA-9AA4D39511B2}"/>
              </c:ext>
            </c:extLst>
          </c:dPt>
          <c:dPt>
            <c:idx val="2"/>
            <c:bubble3D val="0"/>
            <c:spPr>
              <a:solidFill>
                <a:srgbClr val="56A0D3"/>
              </a:solidFill>
              <a:ln>
                <a:solidFill>
                  <a:schemeClr val="bg1"/>
                </a:solidFill>
              </a:ln>
            </c:spPr>
            <c:extLst>
              <c:ext xmlns:c16="http://schemas.microsoft.com/office/drawing/2014/chart" uri="{C3380CC4-5D6E-409C-BE32-E72D297353CC}">
                <c16:uniqueId val="{00000005-F544-4B42-A3CA-9AA4D39511B2}"/>
              </c:ext>
            </c:extLst>
          </c:dPt>
          <c:dPt>
            <c:idx val="3"/>
            <c:bubble3D val="0"/>
            <c:spPr>
              <a:solidFill>
                <a:srgbClr val="E58E1A"/>
              </a:solidFill>
              <a:ln>
                <a:solidFill>
                  <a:schemeClr val="bg1"/>
                </a:solidFill>
              </a:ln>
            </c:spPr>
            <c:extLst>
              <c:ext xmlns:c16="http://schemas.microsoft.com/office/drawing/2014/chart" uri="{C3380CC4-5D6E-409C-BE32-E72D297353CC}">
                <c16:uniqueId val="{00000007-F544-4B42-A3CA-9AA4D39511B2}"/>
              </c:ext>
            </c:extLst>
          </c:dPt>
          <c:dPt>
            <c:idx val="4"/>
            <c:bubble3D val="0"/>
            <c:spPr>
              <a:solidFill>
                <a:srgbClr val="754200"/>
              </a:solidFill>
              <a:ln>
                <a:solidFill>
                  <a:schemeClr val="bg1"/>
                </a:solidFill>
              </a:ln>
            </c:spPr>
            <c:extLst>
              <c:ext xmlns:c16="http://schemas.microsoft.com/office/drawing/2014/chart" uri="{C3380CC4-5D6E-409C-BE32-E72D297353CC}">
                <c16:uniqueId val="{00000009-F544-4B42-A3CA-9AA4D39511B2}"/>
              </c:ext>
            </c:extLst>
          </c:dPt>
          <c:dPt>
            <c:idx val="5"/>
            <c:bubble3D val="0"/>
            <c:spPr>
              <a:solidFill>
                <a:srgbClr val="BF311A"/>
              </a:solidFill>
              <a:ln>
                <a:solidFill>
                  <a:schemeClr val="bg1"/>
                </a:solidFill>
              </a:ln>
            </c:spPr>
            <c:extLst>
              <c:ext xmlns:c16="http://schemas.microsoft.com/office/drawing/2014/chart" uri="{C3380CC4-5D6E-409C-BE32-E72D297353CC}">
                <c16:uniqueId val="{0000000B-F544-4B42-A3CA-9AA4D39511B2}"/>
              </c:ext>
            </c:extLst>
          </c:dPt>
          <c:cat>
            <c:strRef>
              <c:f>Summary!$L$87:$L$92</c:f>
              <c:strCache>
                <c:ptCount val="6"/>
                <c:pt idx="0">
                  <c:v>Y</c:v>
                </c:pt>
                <c:pt idx="1">
                  <c:v>R</c:v>
                </c:pt>
                <c:pt idx="2">
                  <c:v>T</c:v>
                </c:pt>
                <c:pt idx="3">
                  <c:v>M</c:v>
                </c:pt>
                <c:pt idx="4">
                  <c:v>F</c:v>
                </c:pt>
                <c:pt idx="5">
                  <c:v>N</c:v>
                </c:pt>
              </c:strCache>
            </c:strRef>
          </c:cat>
          <c:val>
            <c:numRef>
              <c:f>Summary!$H$340:$H$345</c:f>
            </c:numRef>
          </c:val>
          <c:extLst>
            <c:ext xmlns:c16="http://schemas.microsoft.com/office/drawing/2014/chart" uri="{C3380CC4-5D6E-409C-BE32-E72D297353CC}">
              <c16:uniqueId val="{0000000C-F544-4B42-A3CA-9AA4D39511B2}"/>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Summary!$H$349</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33F6-4E93-963B-94CAB56454A6}"/>
              </c:ext>
            </c:extLst>
          </c:dPt>
          <c:dPt>
            <c:idx val="1"/>
            <c:bubble3D val="0"/>
            <c:spPr>
              <a:solidFill>
                <a:srgbClr val="00539B"/>
              </a:solidFill>
              <a:ln>
                <a:solidFill>
                  <a:schemeClr val="bg1"/>
                </a:solidFill>
              </a:ln>
            </c:spPr>
            <c:extLst>
              <c:ext xmlns:c16="http://schemas.microsoft.com/office/drawing/2014/chart" uri="{C3380CC4-5D6E-409C-BE32-E72D297353CC}">
                <c16:uniqueId val="{00000003-33F6-4E93-963B-94CAB56454A6}"/>
              </c:ext>
            </c:extLst>
          </c:dPt>
          <c:dPt>
            <c:idx val="2"/>
            <c:bubble3D val="0"/>
            <c:spPr>
              <a:solidFill>
                <a:srgbClr val="56A0D3"/>
              </a:solidFill>
              <a:ln>
                <a:solidFill>
                  <a:schemeClr val="bg1"/>
                </a:solidFill>
              </a:ln>
            </c:spPr>
            <c:extLst>
              <c:ext xmlns:c16="http://schemas.microsoft.com/office/drawing/2014/chart" uri="{C3380CC4-5D6E-409C-BE32-E72D297353CC}">
                <c16:uniqueId val="{00000005-33F6-4E93-963B-94CAB56454A6}"/>
              </c:ext>
            </c:extLst>
          </c:dPt>
          <c:dPt>
            <c:idx val="3"/>
            <c:bubble3D val="0"/>
            <c:spPr>
              <a:solidFill>
                <a:srgbClr val="E58E1A"/>
              </a:solidFill>
              <a:ln>
                <a:solidFill>
                  <a:schemeClr val="bg1"/>
                </a:solidFill>
              </a:ln>
            </c:spPr>
            <c:extLst>
              <c:ext xmlns:c16="http://schemas.microsoft.com/office/drawing/2014/chart" uri="{C3380CC4-5D6E-409C-BE32-E72D297353CC}">
                <c16:uniqueId val="{00000007-33F6-4E93-963B-94CAB56454A6}"/>
              </c:ext>
            </c:extLst>
          </c:dPt>
          <c:dPt>
            <c:idx val="4"/>
            <c:bubble3D val="0"/>
            <c:spPr>
              <a:solidFill>
                <a:srgbClr val="754200"/>
              </a:solidFill>
              <a:ln>
                <a:solidFill>
                  <a:schemeClr val="bg1"/>
                </a:solidFill>
              </a:ln>
            </c:spPr>
            <c:extLst>
              <c:ext xmlns:c16="http://schemas.microsoft.com/office/drawing/2014/chart" uri="{C3380CC4-5D6E-409C-BE32-E72D297353CC}">
                <c16:uniqueId val="{00000009-33F6-4E93-963B-94CAB56454A6}"/>
              </c:ext>
            </c:extLst>
          </c:dPt>
          <c:dPt>
            <c:idx val="5"/>
            <c:bubble3D val="0"/>
            <c:spPr>
              <a:solidFill>
                <a:srgbClr val="BF311A"/>
              </a:solidFill>
              <a:ln>
                <a:solidFill>
                  <a:schemeClr val="bg1"/>
                </a:solidFill>
              </a:ln>
            </c:spPr>
            <c:extLst>
              <c:ext xmlns:c16="http://schemas.microsoft.com/office/drawing/2014/chart" uri="{C3380CC4-5D6E-409C-BE32-E72D297353CC}">
                <c16:uniqueId val="{0000000B-33F6-4E93-963B-94CAB56454A6}"/>
              </c:ext>
            </c:extLst>
          </c:dPt>
          <c:cat>
            <c:strRef>
              <c:f>Summary!$L$87:$L$92</c:f>
              <c:strCache>
                <c:ptCount val="6"/>
                <c:pt idx="0">
                  <c:v>Y</c:v>
                </c:pt>
                <c:pt idx="1">
                  <c:v>R</c:v>
                </c:pt>
                <c:pt idx="2">
                  <c:v>T</c:v>
                </c:pt>
                <c:pt idx="3">
                  <c:v>M</c:v>
                </c:pt>
                <c:pt idx="4">
                  <c:v>F</c:v>
                </c:pt>
                <c:pt idx="5">
                  <c:v>N</c:v>
                </c:pt>
              </c:strCache>
            </c:strRef>
          </c:cat>
          <c:val>
            <c:numRef>
              <c:f>Summary!$H$351:$H$356</c:f>
            </c:numRef>
          </c:val>
          <c:extLst>
            <c:ext xmlns:c16="http://schemas.microsoft.com/office/drawing/2014/chart" uri="{C3380CC4-5D6E-409C-BE32-E72D297353CC}">
              <c16:uniqueId val="{0000000C-33F6-4E93-963B-94CAB56454A6}"/>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Summary!$H$360</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D321-48F1-9689-1866B2F1F104}"/>
              </c:ext>
            </c:extLst>
          </c:dPt>
          <c:dPt>
            <c:idx val="1"/>
            <c:bubble3D val="0"/>
            <c:spPr>
              <a:solidFill>
                <a:srgbClr val="00539B"/>
              </a:solidFill>
              <a:ln>
                <a:solidFill>
                  <a:schemeClr val="bg1"/>
                </a:solidFill>
              </a:ln>
            </c:spPr>
            <c:extLst>
              <c:ext xmlns:c16="http://schemas.microsoft.com/office/drawing/2014/chart" uri="{C3380CC4-5D6E-409C-BE32-E72D297353CC}">
                <c16:uniqueId val="{00000003-D321-48F1-9689-1866B2F1F104}"/>
              </c:ext>
            </c:extLst>
          </c:dPt>
          <c:dPt>
            <c:idx val="2"/>
            <c:bubble3D val="0"/>
            <c:spPr>
              <a:solidFill>
                <a:srgbClr val="56A0D3"/>
              </a:solidFill>
              <a:ln>
                <a:solidFill>
                  <a:schemeClr val="bg1"/>
                </a:solidFill>
              </a:ln>
            </c:spPr>
            <c:extLst>
              <c:ext xmlns:c16="http://schemas.microsoft.com/office/drawing/2014/chart" uri="{C3380CC4-5D6E-409C-BE32-E72D297353CC}">
                <c16:uniqueId val="{00000005-D321-48F1-9689-1866B2F1F104}"/>
              </c:ext>
            </c:extLst>
          </c:dPt>
          <c:dPt>
            <c:idx val="3"/>
            <c:bubble3D val="0"/>
            <c:spPr>
              <a:solidFill>
                <a:srgbClr val="E58E1A"/>
              </a:solidFill>
              <a:ln>
                <a:solidFill>
                  <a:schemeClr val="bg1"/>
                </a:solidFill>
              </a:ln>
            </c:spPr>
            <c:extLst>
              <c:ext xmlns:c16="http://schemas.microsoft.com/office/drawing/2014/chart" uri="{C3380CC4-5D6E-409C-BE32-E72D297353CC}">
                <c16:uniqueId val="{00000007-D321-48F1-9689-1866B2F1F104}"/>
              </c:ext>
            </c:extLst>
          </c:dPt>
          <c:dPt>
            <c:idx val="4"/>
            <c:bubble3D val="0"/>
            <c:spPr>
              <a:solidFill>
                <a:srgbClr val="754200"/>
              </a:solidFill>
              <a:ln>
                <a:solidFill>
                  <a:schemeClr val="bg1"/>
                </a:solidFill>
              </a:ln>
            </c:spPr>
            <c:extLst>
              <c:ext xmlns:c16="http://schemas.microsoft.com/office/drawing/2014/chart" uri="{C3380CC4-5D6E-409C-BE32-E72D297353CC}">
                <c16:uniqueId val="{00000009-D321-48F1-9689-1866B2F1F104}"/>
              </c:ext>
            </c:extLst>
          </c:dPt>
          <c:dPt>
            <c:idx val="5"/>
            <c:bubble3D val="0"/>
            <c:spPr>
              <a:solidFill>
                <a:srgbClr val="BF311A"/>
              </a:solidFill>
              <a:ln>
                <a:solidFill>
                  <a:schemeClr val="bg1"/>
                </a:solidFill>
              </a:ln>
            </c:spPr>
            <c:extLst>
              <c:ext xmlns:c16="http://schemas.microsoft.com/office/drawing/2014/chart" uri="{C3380CC4-5D6E-409C-BE32-E72D297353CC}">
                <c16:uniqueId val="{0000000B-D321-48F1-9689-1866B2F1F104}"/>
              </c:ext>
            </c:extLst>
          </c:dPt>
          <c:cat>
            <c:strRef>
              <c:f>Summary!$L$87:$L$92</c:f>
              <c:strCache>
                <c:ptCount val="6"/>
                <c:pt idx="0">
                  <c:v>Y</c:v>
                </c:pt>
                <c:pt idx="1">
                  <c:v>R</c:v>
                </c:pt>
                <c:pt idx="2">
                  <c:v>T</c:v>
                </c:pt>
                <c:pt idx="3">
                  <c:v>M</c:v>
                </c:pt>
                <c:pt idx="4">
                  <c:v>F</c:v>
                </c:pt>
                <c:pt idx="5">
                  <c:v>N</c:v>
                </c:pt>
              </c:strCache>
            </c:strRef>
          </c:cat>
          <c:val>
            <c:numRef>
              <c:f>Summary!$H$362:$H$367</c:f>
            </c:numRef>
          </c:val>
          <c:extLst>
            <c:ext xmlns:c16="http://schemas.microsoft.com/office/drawing/2014/chart" uri="{C3380CC4-5D6E-409C-BE32-E72D297353CC}">
              <c16:uniqueId val="{0000000C-D321-48F1-9689-1866B2F1F104}"/>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Summary!$H$371</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9B2F-4DB7-8E82-64493773DBFF}"/>
              </c:ext>
            </c:extLst>
          </c:dPt>
          <c:dPt>
            <c:idx val="1"/>
            <c:bubble3D val="0"/>
            <c:spPr>
              <a:solidFill>
                <a:srgbClr val="00539B"/>
              </a:solidFill>
              <a:ln>
                <a:solidFill>
                  <a:schemeClr val="bg1"/>
                </a:solidFill>
              </a:ln>
            </c:spPr>
            <c:extLst>
              <c:ext xmlns:c16="http://schemas.microsoft.com/office/drawing/2014/chart" uri="{C3380CC4-5D6E-409C-BE32-E72D297353CC}">
                <c16:uniqueId val="{00000003-9B2F-4DB7-8E82-64493773DBFF}"/>
              </c:ext>
            </c:extLst>
          </c:dPt>
          <c:dPt>
            <c:idx val="2"/>
            <c:bubble3D val="0"/>
            <c:spPr>
              <a:solidFill>
                <a:srgbClr val="56A0D3"/>
              </a:solidFill>
              <a:ln>
                <a:solidFill>
                  <a:schemeClr val="bg1"/>
                </a:solidFill>
              </a:ln>
            </c:spPr>
            <c:extLst>
              <c:ext xmlns:c16="http://schemas.microsoft.com/office/drawing/2014/chart" uri="{C3380CC4-5D6E-409C-BE32-E72D297353CC}">
                <c16:uniqueId val="{00000005-9B2F-4DB7-8E82-64493773DBFF}"/>
              </c:ext>
            </c:extLst>
          </c:dPt>
          <c:dPt>
            <c:idx val="3"/>
            <c:bubble3D val="0"/>
            <c:spPr>
              <a:solidFill>
                <a:srgbClr val="E58E1A"/>
              </a:solidFill>
              <a:ln>
                <a:solidFill>
                  <a:schemeClr val="bg1"/>
                </a:solidFill>
              </a:ln>
            </c:spPr>
            <c:extLst>
              <c:ext xmlns:c16="http://schemas.microsoft.com/office/drawing/2014/chart" uri="{C3380CC4-5D6E-409C-BE32-E72D297353CC}">
                <c16:uniqueId val="{00000007-9B2F-4DB7-8E82-64493773DBFF}"/>
              </c:ext>
            </c:extLst>
          </c:dPt>
          <c:dPt>
            <c:idx val="4"/>
            <c:bubble3D val="0"/>
            <c:spPr>
              <a:solidFill>
                <a:srgbClr val="754200"/>
              </a:solidFill>
              <a:ln>
                <a:solidFill>
                  <a:schemeClr val="bg1"/>
                </a:solidFill>
              </a:ln>
            </c:spPr>
            <c:extLst>
              <c:ext xmlns:c16="http://schemas.microsoft.com/office/drawing/2014/chart" uri="{C3380CC4-5D6E-409C-BE32-E72D297353CC}">
                <c16:uniqueId val="{00000009-9B2F-4DB7-8E82-64493773DBFF}"/>
              </c:ext>
            </c:extLst>
          </c:dPt>
          <c:dPt>
            <c:idx val="5"/>
            <c:bubble3D val="0"/>
            <c:spPr>
              <a:solidFill>
                <a:srgbClr val="BF311A"/>
              </a:solidFill>
              <a:ln>
                <a:solidFill>
                  <a:schemeClr val="bg1"/>
                </a:solidFill>
              </a:ln>
            </c:spPr>
            <c:extLst>
              <c:ext xmlns:c16="http://schemas.microsoft.com/office/drawing/2014/chart" uri="{C3380CC4-5D6E-409C-BE32-E72D297353CC}">
                <c16:uniqueId val="{0000000B-9B2F-4DB7-8E82-64493773DBFF}"/>
              </c:ext>
            </c:extLst>
          </c:dPt>
          <c:cat>
            <c:strRef>
              <c:f>Summary!$L$87:$L$92</c:f>
              <c:strCache>
                <c:ptCount val="6"/>
                <c:pt idx="0">
                  <c:v>Y</c:v>
                </c:pt>
                <c:pt idx="1">
                  <c:v>R</c:v>
                </c:pt>
                <c:pt idx="2">
                  <c:v>T</c:v>
                </c:pt>
                <c:pt idx="3">
                  <c:v>M</c:v>
                </c:pt>
                <c:pt idx="4">
                  <c:v>F</c:v>
                </c:pt>
                <c:pt idx="5">
                  <c:v>N</c:v>
                </c:pt>
              </c:strCache>
            </c:strRef>
          </c:cat>
          <c:val>
            <c:numRef>
              <c:f>Summary!$H$373:$H$378</c:f>
            </c:numRef>
          </c:val>
          <c:extLst>
            <c:ext xmlns:c16="http://schemas.microsoft.com/office/drawing/2014/chart" uri="{C3380CC4-5D6E-409C-BE32-E72D297353CC}">
              <c16:uniqueId val="{0000000C-9B2F-4DB7-8E82-64493773DBFF}"/>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Summary!$H$382</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216D-40D3-9178-7203C1DA9104}"/>
              </c:ext>
            </c:extLst>
          </c:dPt>
          <c:dPt>
            <c:idx val="1"/>
            <c:bubble3D val="0"/>
            <c:spPr>
              <a:solidFill>
                <a:srgbClr val="00539B"/>
              </a:solidFill>
              <a:ln>
                <a:solidFill>
                  <a:schemeClr val="bg1"/>
                </a:solidFill>
              </a:ln>
            </c:spPr>
            <c:extLst>
              <c:ext xmlns:c16="http://schemas.microsoft.com/office/drawing/2014/chart" uri="{C3380CC4-5D6E-409C-BE32-E72D297353CC}">
                <c16:uniqueId val="{00000003-216D-40D3-9178-7203C1DA9104}"/>
              </c:ext>
            </c:extLst>
          </c:dPt>
          <c:dPt>
            <c:idx val="2"/>
            <c:bubble3D val="0"/>
            <c:spPr>
              <a:solidFill>
                <a:srgbClr val="56A0D3"/>
              </a:solidFill>
              <a:ln>
                <a:solidFill>
                  <a:schemeClr val="bg1"/>
                </a:solidFill>
              </a:ln>
            </c:spPr>
            <c:extLst>
              <c:ext xmlns:c16="http://schemas.microsoft.com/office/drawing/2014/chart" uri="{C3380CC4-5D6E-409C-BE32-E72D297353CC}">
                <c16:uniqueId val="{00000005-216D-40D3-9178-7203C1DA9104}"/>
              </c:ext>
            </c:extLst>
          </c:dPt>
          <c:dPt>
            <c:idx val="3"/>
            <c:bubble3D val="0"/>
            <c:spPr>
              <a:solidFill>
                <a:srgbClr val="E58E1A"/>
              </a:solidFill>
              <a:ln>
                <a:solidFill>
                  <a:schemeClr val="bg1"/>
                </a:solidFill>
              </a:ln>
            </c:spPr>
            <c:extLst>
              <c:ext xmlns:c16="http://schemas.microsoft.com/office/drawing/2014/chart" uri="{C3380CC4-5D6E-409C-BE32-E72D297353CC}">
                <c16:uniqueId val="{00000007-216D-40D3-9178-7203C1DA9104}"/>
              </c:ext>
            </c:extLst>
          </c:dPt>
          <c:dPt>
            <c:idx val="4"/>
            <c:bubble3D val="0"/>
            <c:spPr>
              <a:solidFill>
                <a:srgbClr val="754200"/>
              </a:solidFill>
              <a:ln>
                <a:solidFill>
                  <a:schemeClr val="bg1"/>
                </a:solidFill>
              </a:ln>
            </c:spPr>
            <c:extLst>
              <c:ext xmlns:c16="http://schemas.microsoft.com/office/drawing/2014/chart" uri="{C3380CC4-5D6E-409C-BE32-E72D297353CC}">
                <c16:uniqueId val="{00000009-216D-40D3-9178-7203C1DA9104}"/>
              </c:ext>
            </c:extLst>
          </c:dPt>
          <c:dPt>
            <c:idx val="5"/>
            <c:bubble3D val="0"/>
            <c:spPr>
              <a:solidFill>
                <a:srgbClr val="BF311A"/>
              </a:solidFill>
              <a:ln>
                <a:solidFill>
                  <a:schemeClr val="bg1"/>
                </a:solidFill>
              </a:ln>
            </c:spPr>
            <c:extLst>
              <c:ext xmlns:c16="http://schemas.microsoft.com/office/drawing/2014/chart" uri="{C3380CC4-5D6E-409C-BE32-E72D297353CC}">
                <c16:uniqueId val="{0000000B-216D-40D3-9178-7203C1DA9104}"/>
              </c:ext>
            </c:extLst>
          </c:dPt>
          <c:cat>
            <c:strRef>
              <c:f>Summary!$L$87:$L$92</c:f>
              <c:strCache>
                <c:ptCount val="6"/>
                <c:pt idx="0">
                  <c:v>Y</c:v>
                </c:pt>
                <c:pt idx="1">
                  <c:v>R</c:v>
                </c:pt>
                <c:pt idx="2">
                  <c:v>T</c:v>
                </c:pt>
                <c:pt idx="3">
                  <c:v>M</c:v>
                </c:pt>
                <c:pt idx="4">
                  <c:v>F</c:v>
                </c:pt>
                <c:pt idx="5">
                  <c:v>N</c:v>
                </c:pt>
              </c:strCache>
            </c:strRef>
          </c:cat>
          <c:val>
            <c:numRef>
              <c:f>Summary!$H$384:$H$389</c:f>
            </c:numRef>
          </c:val>
          <c:extLst>
            <c:ext xmlns:c16="http://schemas.microsoft.com/office/drawing/2014/chart" uri="{C3380CC4-5D6E-409C-BE32-E72D297353CC}">
              <c16:uniqueId val="{0000000C-216D-40D3-9178-7203C1DA9104}"/>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Summary!$H$393</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4CDA-4DA4-BEC4-12B8C2771A28}"/>
              </c:ext>
            </c:extLst>
          </c:dPt>
          <c:dPt>
            <c:idx val="1"/>
            <c:bubble3D val="0"/>
            <c:spPr>
              <a:solidFill>
                <a:srgbClr val="00539B"/>
              </a:solidFill>
              <a:ln>
                <a:solidFill>
                  <a:schemeClr val="bg1"/>
                </a:solidFill>
              </a:ln>
            </c:spPr>
            <c:extLst>
              <c:ext xmlns:c16="http://schemas.microsoft.com/office/drawing/2014/chart" uri="{C3380CC4-5D6E-409C-BE32-E72D297353CC}">
                <c16:uniqueId val="{00000003-4CDA-4DA4-BEC4-12B8C2771A28}"/>
              </c:ext>
            </c:extLst>
          </c:dPt>
          <c:dPt>
            <c:idx val="2"/>
            <c:bubble3D val="0"/>
            <c:spPr>
              <a:solidFill>
                <a:srgbClr val="56A0D3"/>
              </a:solidFill>
              <a:ln>
                <a:solidFill>
                  <a:schemeClr val="bg1"/>
                </a:solidFill>
              </a:ln>
            </c:spPr>
            <c:extLst>
              <c:ext xmlns:c16="http://schemas.microsoft.com/office/drawing/2014/chart" uri="{C3380CC4-5D6E-409C-BE32-E72D297353CC}">
                <c16:uniqueId val="{00000005-4CDA-4DA4-BEC4-12B8C2771A28}"/>
              </c:ext>
            </c:extLst>
          </c:dPt>
          <c:dPt>
            <c:idx val="3"/>
            <c:bubble3D val="0"/>
            <c:spPr>
              <a:solidFill>
                <a:srgbClr val="E58E1A"/>
              </a:solidFill>
              <a:ln>
                <a:solidFill>
                  <a:schemeClr val="bg1"/>
                </a:solidFill>
              </a:ln>
            </c:spPr>
            <c:extLst>
              <c:ext xmlns:c16="http://schemas.microsoft.com/office/drawing/2014/chart" uri="{C3380CC4-5D6E-409C-BE32-E72D297353CC}">
                <c16:uniqueId val="{00000007-4CDA-4DA4-BEC4-12B8C2771A28}"/>
              </c:ext>
            </c:extLst>
          </c:dPt>
          <c:dPt>
            <c:idx val="4"/>
            <c:bubble3D val="0"/>
            <c:spPr>
              <a:solidFill>
                <a:srgbClr val="754200"/>
              </a:solidFill>
              <a:ln>
                <a:solidFill>
                  <a:schemeClr val="bg1"/>
                </a:solidFill>
              </a:ln>
            </c:spPr>
            <c:extLst>
              <c:ext xmlns:c16="http://schemas.microsoft.com/office/drawing/2014/chart" uri="{C3380CC4-5D6E-409C-BE32-E72D297353CC}">
                <c16:uniqueId val="{00000009-4CDA-4DA4-BEC4-12B8C2771A28}"/>
              </c:ext>
            </c:extLst>
          </c:dPt>
          <c:dPt>
            <c:idx val="5"/>
            <c:bubble3D val="0"/>
            <c:spPr>
              <a:solidFill>
                <a:srgbClr val="BF311A"/>
              </a:solidFill>
              <a:ln>
                <a:solidFill>
                  <a:schemeClr val="bg1"/>
                </a:solidFill>
              </a:ln>
            </c:spPr>
            <c:extLst>
              <c:ext xmlns:c16="http://schemas.microsoft.com/office/drawing/2014/chart" uri="{C3380CC4-5D6E-409C-BE32-E72D297353CC}">
                <c16:uniqueId val="{0000000B-4CDA-4DA4-BEC4-12B8C2771A28}"/>
              </c:ext>
            </c:extLst>
          </c:dPt>
          <c:cat>
            <c:strRef>
              <c:f>Summary!$L$87:$L$92</c:f>
              <c:strCache>
                <c:ptCount val="6"/>
                <c:pt idx="0">
                  <c:v>Y</c:v>
                </c:pt>
                <c:pt idx="1">
                  <c:v>R</c:v>
                </c:pt>
                <c:pt idx="2">
                  <c:v>T</c:v>
                </c:pt>
                <c:pt idx="3">
                  <c:v>M</c:v>
                </c:pt>
                <c:pt idx="4">
                  <c:v>F</c:v>
                </c:pt>
                <c:pt idx="5">
                  <c:v>N</c:v>
                </c:pt>
              </c:strCache>
            </c:strRef>
          </c:cat>
          <c:val>
            <c:numRef>
              <c:f>Summary!$H$395:$H$400</c:f>
            </c:numRef>
          </c:val>
          <c:extLst>
            <c:ext xmlns:c16="http://schemas.microsoft.com/office/drawing/2014/chart" uri="{C3380CC4-5D6E-409C-BE32-E72D297353CC}">
              <c16:uniqueId val="{0000000C-4CDA-4DA4-BEC4-12B8C2771A28}"/>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Summary!$H$107</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0DEE-416D-A0C0-270B755C12C5}"/>
              </c:ext>
            </c:extLst>
          </c:dPt>
          <c:dPt>
            <c:idx val="1"/>
            <c:bubble3D val="0"/>
            <c:spPr>
              <a:solidFill>
                <a:srgbClr val="00539B"/>
              </a:solidFill>
              <a:ln>
                <a:solidFill>
                  <a:schemeClr val="bg1"/>
                </a:solidFill>
              </a:ln>
            </c:spPr>
            <c:extLst>
              <c:ext xmlns:c16="http://schemas.microsoft.com/office/drawing/2014/chart" uri="{C3380CC4-5D6E-409C-BE32-E72D297353CC}">
                <c16:uniqueId val="{00000003-0DEE-416D-A0C0-270B755C12C5}"/>
              </c:ext>
            </c:extLst>
          </c:dPt>
          <c:dPt>
            <c:idx val="2"/>
            <c:bubble3D val="0"/>
            <c:spPr>
              <a:solidFill>
                <a:srgbClr val="56A0D3"/>
              </a:solidFill>
              <a:ln>
                <a:solidFill>
                  <a:schemeClr val="bg1"/>
                </a:solidFill>
              </a:ln>
            </c:spPr>
            <c:extLst>
              <c:ext xmlns:c16="http://schemas.microsoft.com/office/drawing/2014/chart" uri="{C3380CC4-5D6E-409C-BE32-E72D297353CC}">
                <c16:uniqueId val="{00000005-0DEE-416D-A0C0-270B755C12C5}"/>
              </c:ext>
            </c:extLst>
          </c:dPt>
          <c:dPt>
            <c:idx val="3"/>
            <c:bubble3D val="0"/>
            <c:spPr>
              <a:solidFill>
                <a:srgbClr val="E58E1A"/>
              </a:solidFill>
              <a:ln>
                <a:solidFill>
                  <a:schemeClr val="bg1"/>
                </a:solidFill>
              </a:ln>
            </c:spPr>
            <c:extLst>
              <c:ext xmlns:c16="http://schemas.microsoft.com/office/drawing/2014/chart" uri="{C3380CC4-5D6E-409C-BE32-E72D297353CC}">
                <c16:uniqueId val="{00000007-0DEE-416D-A0C0-270B755C12C5}"/>
              </c:ext>
            </c:extLst>
          </c:dPt>
          <c:dPt>
            <c:idx val="4"/>
            <c:bubble3D val="0"/>
            <c:spPr>
              <a:solidFill>
                <a:srgbClr val="754200"/>
              </a:solidFill>
              <a:ln>
                <a:solidFill>
                  <a:schemeClr val="bg1"/>
                </a:solidFill>
              </a:ln>
            </c:spPr>
            <c:extLst>
              <c:ext xmlns:c16="http://schemas.microsoft.com/office/drawing/2014/chart" uri="{C3380CC4-5D6E-409C-BE32-E72D297353CC}">
                <c16:uniqueId val="{00000009-0DEE-416D-A0C0-270B755C12C5}"/>
              </c:ext>
            </c:extLst>
          </c:dPt>
          <c:dPt>
            <c:idx val="5"/>
            <c:bubble3D val="0"/>
            <c:spPr>
              <a:solidFill>
                <a:srgbClr val="BF311A"/>
              </a:solidFill>
              <a:ln>
                <a:solidFill>
                  <a:schemeClr val="bg1"/>
                </a:solidFill>
              </a:ln>
            </c:spPr>
            <c:extLst>
              <c:ext xmlns:c16="http://schemas.microsoft.com/office/drawing/2014/chart" uri="{C3380CC4-5D6E-409C-BE32-E72D297353CC}">
                <c16:uniqueId val="{0000000B-0DEE-416D-A0C0-270B755C12C5}"/>
              </c:ext>
            </c:extLst>
          </c:dPt>
          <c:cat>
            <c:strRef>
              <c:f>Summary!$L$87:$L$92</c:f>
              <c:strCache>
                <c:ptCount val="6"/>
                <c:pt idx="0">
                  <c:v>Y</c:v>
                </c:pt>
                <c:pt idx="1">
                  <c:v>R</c:v>
                </c:pt>
                <c:pt idx="2">
                  <c:v>T</c:v>
                </c:pt>
                <c:pt idx="3">
                  <c:v>M</c:v>
                </c:pt>
                <c:pt idx="4">
                  <c:v>F</c:v>
                </c:pt>
                <c:pt idx="5">
                  <c:v>N</c:v>
                </c:pt>
              </c:strCache>
            </c:strRef>
          </c:cat>
          <c:val>
            <c:numRef>
              <c:f>Summary!$H$109:$H$114</c:f>
              <c:numCache>
                <c:formatCode>#,##0</c:formatCode>
                <c:ptCount val="6"/>
                <c:pt idx="0">
                  <c:v>0</c:v>
                </c:pt>
                <c:pt idx="1">
                  <c:v>0</c:v>
                </c:pt>
                <c:pt idx="2">
                  <c:v>0</c:v>
                </c:pt>
                <c:pt idx="3">
                  <c:v>0</c:v>
                </c:pt>
                <c:pt idx="4">
                  <c:v>0</c:v>
                </c:pt>
                <c:pt idx="5">
                  <c:v>70</c:v>
                </c:pt>
              </c:numCache>
            </c:numRef>
          </c:val>
          <c:extLst>
            <c:ext xmlns:c16="http://schemas.microsoft.com/office/drawing/2014/chart" uri="{C3380CC4-5D6E-409C-BE32-E72D297353CC}">
              <c16:uniqueId val="{0000000C-0DEE-416D-A0C0-270B755C12C5}"/>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Summary!$H$404</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DF04-4585-AA4E-37425A586761}"/>
              </c:ext>
            </c:extLst>
          </c:dPt>
          <c:dPt>
            <c:idx val="1"/>
            <c:bubble3D val="0"/>
            <c:spPr>
              <a:solidFill>
                <a:srgbClr val="00539B"/>
              </a:solidFill>
              <a:ln>
                <a:solidFill>
                  <a:schemeClr val="bg1"/>
                </a:solidFill>
              </a:ln>
            </c:spPr>
            <c:extLst>
              <c:ext xmlns:c16="http://schemas.microsoft.com/office/drawing/2014/chart" uri="{C3380CC4-5D6E-409C-BE32-E72D297353CC}">
                <c16:uniqueId val="{00000003-DF04-4585-AA4E-37425A586761}"/>
              </c:ext>
            </c:extLst>
          </c:dPt>
          <c:dPt>
            <c:idx val="2"/>
            <c:bubble3D val="0"/>
            <c:spPr>
              <a:solidFill>
                <a:srgbClr val="56A0D3"/>
              </a:solidFill>
              <a:ln>
                <a:solidFill>
                  <a:schemeClr val="bg1"/>
                </a:solidFill>
              </a:ln>
            </c:spPr>
            <c:extLst>
              <c:ext xmlns:c16="http://schemas.microsoft.com/office/drawing/2014/chart" uri="{C3380CC4-5D6E-409C-BE32-E72D297353CC}">
                <c16:uniqueId val="{00000005-DF04-4585-AA4E-37425A586761}"/>
              </c:ext>
            </c:extLst>
          </c:dPt>
          <c:dPt>
            <c:idx val="3"/>
            <c:bubble3D val="0"/>
            <c:spPr>
              <a:solidFill>
                <a:srgbClr val="E58E1A"/>
              </a:solidFill>
              <a:ln>
                <a:solidFill>
                  <a:schemeClr val="bg1"/>
                </a:solidFill>
              </a:ln>
            </c:spPr>
            <c:extLst>
              <c:ext xmlns:c16="http://schemas.microsoft.com/office/drawing/2014/chart" uri="{C3380CC4-5D6E-409C-BE32-E72D297353CC}">
                <c16:uniqueId val="{00000007-DF04-4585-AA4E-37425A586761}"/>
              </c:ext>
            </c:extLst>
          </c:dPt>
          <c:dPt>
            <c:idx val="4"/>
            <c:bubble3D val="0"/>
            <c:spPr>
              <a:solidFill>
                <a:srgbClr val="754200"/>
              </a:solidFill>
              <a:ln>
                <a:solidFill>
                  <a:schemeClr val="bg1"/>
                </a:solidFill>
              </a:ln>
            </c:spPr>
            <c:extLst>
              <c:ext xmlns:c16="http://schemas.microsoft.com/office/drawing/2014/chart" uri="{C3380CC4-5D6E-409C-BE32-E72D297353CC}">
                <c16:uniqueId val="{00000009-DF04-4585-AA4E-37425A586761}"/>
              </c:ext>
            </c:extLst>
          </c:dPt>
          <c:dPt>
            <c:idx val="5"/>
            <c:bubble3D val="0"/>
            <c:spPr>
              <a:solidFill>
                <a:srgbClr val="BF311A"/>
              </a:solidFill>
              <a:ln>
                <a:solidFill>
                  <a:schemeClr val="bg1"/>
                </a:solidFill>
              </a:ln>
            </c:spPr>
            <c:extLst>
              <c:ext xmlns:c16="http://schemas.microsoft.com/office/drawing/2014/chart" uri="{C3380CC4-5D6E-409C-BE32-E72D297353CC}">
                <c16:uniqueId val="{0000000B-DF04-4585-AA4E-37425A586761}"/>
              </c:ext>
            </c:extLst>
          </c:dPt>
          <c:cat>
            <c:strRef>
              <c:f>Summary!$L$87:$L$92</c:f>
              <c:strCache>
                <c:ptCount val="6"/>
                <c:pt idx="0">
                  <c:v>Y</c:v>
                </c:pt>
                <c:pt idx="1">
                  <c:v>R</c:v>
                </c:pt>
                <c:pt idx="2">
                  <c:v>T</c:v>
                </c:pt>
                <c:pt idx="3">
                  <c:v>M</c:v>
                </c:pt>
                <c:pt idx="4">
                  <c:v>F</c:v>
                </c:pt>
                <c:pt idx="5">
                  <c:v>N</c:v>
                </c:pt>
              </c:strCache>
            </c:strRef>
          </c:cat>
          <c:val>
            <c:numRef>
              <c:f>Summary!$H$406:$H$411</c:f>
            </c:numRef>
          </c:val>
          <c:extLst>
            <c:ext xmlns:c16="http://schemas.microsoft.com/office/drawing/2014/chart" uri="{C3380CC4-5D6E-409C-BE32-E72D297353CC}">
              <c16:uniqueId val="{0000000C-DF04-4585-AA4E-37425A586761}"/>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Summary!$H$415</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DC11-4C9D-8546-0CA31753CA67}"/>
              </c:ext>
            </c:extLst>
          </c:dPt>
          <c:dPt>
            <c:idx val="1"/>
            <c:bubble3D val="0"/>
            <c:spPr>
              <a:solidFill>
                <a:srgbClr val="00539B"/>
              </a:solidFill>
              <a:ln>
                <a:solidFill>
                  <a:schemeClr val="bg1"/>
                </a:solidFill>
              </a:ln>
            </c:spPr>
            <c:extLst>
              <c:ext xmlns:c16="http://schemas.microsoft.com/office/drawing/2014/chart" uri="{C3380CC4-5D6E-409C-BE32-E72D297353CC}">
                <c16:uniqueId val="{00000003-DC11-4C9D-8546-0CA31753CA67}"/>
              </c:ext>
            </c:extLst>
          </c:dPt>
          <c:dPt>
            <c:idx val="2"/>
            <c:bubble3D val="0"/>
            <c:spPr>
              <a:solidFill>
                <a:srgbClr val="56A0D3"/>
              </a:solidFill>
              <a:ln>
                <a:solidFill>
                  <a:schemeClr val="bg1"/>
                </a:solidFill>
              </a:ln>
            </c:spPr>
            <c:extLst>
              <c:ext xmlns:c16="http://schemas.microsoft.com/office/drawing/2014/chart" uri="{C3380CC4-5D6E-409C-BE32-E72D297353CC}">
                <c16:uniqueId val="{00000005-DC11-4C9D-8546-0CA31753CA67}"/>
              </c:ext>
            </c:extLst>
          </c:dPt>
          <c:dPt>
            <c:idx val="3"/>
            <c:bubble3D val="0"/>
            <c:spPr>
              <a:solidFill>
                <a:srgbClr val="E58E1A"/>
              </a:solidFill>
              <a:ln>
                <a:solidFill>
                  <a:schemeClr val="bg1"/>
                </a:solidFill>
              </a:ln>
            </c:spPr>
            <c:extLst>
              <c:ext xmlns:c16="http://schemas.microsoft.com/office/drawing/2014/chart" uri="{C3380CC4-5D6E-409C-BE32-E72D297353CC}">
                <c16:uniqueId val="{00000007-DC11-4C9D-8546-0CA31753CA67}"/>
              </c:ext>
            </c:extLst>
          </c:dPt>
          <c:dPt>
            <c:idx val="4"/>
            <c:bubble3D val="0"/>
            <c:spPr>
              <a:solidFill>
                <a:srgbClr val="754200"/>
              </a:solidFill>
              <a:ln>
                <a:solidFill>
                  <a:schemeClr val="bg1"/>
                </a:solidFill>
              </a:ln>
            </c:spPr>
            <c:extLst>
              <c:ext xmlns:c16="http://schemas.microsoft.com/office/drawing/2014/chart" uri="{C3380CC4-5D6E-409C-BE32-E72D297353CC}">
                <c16:uniqueId val="{00000009-DC11-4C9D-8546-0CA31753CA67}"/>
              </c:ext>
            </c:extLst>
          </c:dPt>
          <c:dPt>
            <c:idx val="5"/>
            <c:bubble3D val="0"/>
            <c:spPr>
              <a:solidFill>
                <a:srgbClr val="BF311A"/>
              </a:solidFill>
              <a:ln>
                <a:solidFill>
                  <a:schemeClr val="bg1"/>
                </a:solidFill>
              </a:ln>
            </c:spPr>
            <c:extLst>
              <c:ext xmlns:c16="http://schemas.microsoft.com/office/drawing/2014/chart" uri="{C3380CC4-5D6E-409C-BE32-E72D297353CC}">
                <c16:uniqueId val="{0000000B-DC11-4C9D-8546-0CA31753CA67}"/>
              </c:ext>
            </c:extLst>
          </c:dPt>
          <c:cat>
            <c:strRef>
              <c:f>Summary!$L$87:$L$92</c:f>
              <c:strCache>
                <c:ptCount val="6"/>
                <c:pt idx="0">
                  <c:v>Y</c:v>
                </c:pt>
                <c:pt idx="1">
                  <c:v>R</c:v>
                </c:pt>
                <c:pt idx="2">
                  <c:v>T</c:v>
                </c:pt>
                <c:pt idx="3">
                  <c:v>M</c:v>
                </c:pt>
                <c:pt idx="4">
                  <c:v>F</c:v>
                </c:pt>
                <c:pt idx="5">
                  <c:v>N</c:v>
                </c:pt>
              </c:strCache>
            </c:strRef>
          </c:cat>
          <c:val>
            <c:numRef>
              <c:f>Summary!$H$417:$H$422</c:f>
            </c:numRef>
          </c:val>
          <c:extLst>
            <c:ext xmlns:c16="http://schemas.microsoft.com/office/drawing/2014/chart" uri="{C3380CC4-5D6E-409C-BE32-E72D297353CC}">
              <c16:uniqueId val="{0000000C-DC11-4C9D-8546-0CA31753CA67}"/>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Summary!$H$426</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031F-47FD-A524-E01C0809944C}"/>
              </c:ext>
            </c:extLst>
          </c:dPt>
          <c:dPt>
            <c:idx val="1"/>
            <c:bubble3D val="0"/>
            <c:spPr>
              <a:solidFill>
                <a:srgbClr val="00539B"/>
              </a:solidFill>
              <a:ln>
                <a:solidFill>
                  <a:schemeClr val="bg1"/>
                </a:solidFill>
              </a:ln>
            </c:spPr>
            <c:extLst>
              <c:ext xmlns:c16="http://schemas.microsoft.com/office/drawing/2014/chart" uri="{C3380CC4-5D6E-409C-BE32-E72D297353CC}">
                <c16:uniqueId val="{00000003-031F-47FD-A524-E01C0809944C}"/>
              </c:ext>
            </c:extLst>
          </c:dPt>
          <c:dPt>
            <c:idx val="2"/>
            <c:bubble3D val="0"/>
            <c:spPr>
              <a:solidFill>
                <a:srgbClr val="56A0D3"/>
              </a:solidFill>
              <a:ln>
                <a:solidFill>
                  <a:schemeClr val="bg1"/>
                </a:solidFill>
              </a:ln>
            </c:spPr>
            <c:extLst>
              <c:ext xmlns:c16="http://schemas.microsoft.com/office/drawing/2014/chart" uri="{C3380CC4-5D6E-409C-BE32-E72D297353CC}">
                <c16:uniqueId val="{00000005-031F-47FD-A524-E01C0809944C}"/>
              </c:ext>
            </c:extLst>
          </c:dPt>
          <c:dPt>
            <c:idx val="3"/>
            <c:bubble3D val="0"/>
            <c:spPr>
              <a:solidFill>
                <a:srgbClr val="E58E1A"/>
              </a:solidFill>
              <a:ln>
                <a:solidFill>
                  <a:schemeClr val="bg1"/>
                </a:solidFill>
              </a:ln>
            </c:spPr>
            <c:extLst>
              <c:ext xmlns:c16="http://schemas.microsoft.com/office/drawing/2014/chart" uri="{C3380CC4-5D6E-409C-BE32-E72D297353CC}">
                <c16:uniqueId val="{00000007-031F-47FD-A524-E01C0809944C}"/>
              </c:ext>
            </c:extLst>
          </c:dPt>
          <c:dPt>
            <c:idx val="4"/>
            <c:bubble3D val="0"/>
            <c:spPr>
              <a:solidFill>
                <a:srgbClr val="754200"/>
              </a:solidFill>
              <a:ln>
                <a:solidFill>
                  <a:schemeClr val="bg1"/>
                </a:solidFill>
              </a:ln>
            </c:spPr>
            <c:extLst>
              <c:ext xmlns:c16="http://schemas.microsoft.com/office/drawing/2014/chart" uri="{C3380CC4-5D6E-409C-BE32-E72D297353CC}">
                <c16:uniqueId val="{00000009-031F-47FD-A524-E01C0809944C}"/>
              </c:ext>
            </c:extLst>
          </c:dPt>
          <c:dPt>
            <c:idx val="5"/>
            <c:bubble3D val="0"/>
            <c:spPr>
              <a:solidFill>
                <a:srgbClr val="BF311A"/>
              </a:solidFill>
              <a:ln>
                <a:solidFill>
                  <a:schemeClr val="bg1"/>
                </a:solidFill>
              </a:ln>
            </c:spPr>
            <c:extLst>
              <c:ext xmlns:c16="http://schemas.microsoft.com/office/drawing/2014/chart" uri="{C3380CC4-5D6E-409C-BE32-E72D297353CC}">
                <c16:uniqueId val="{0000000B-031F-47FD-A524-E01C0809944C}"/>
              </c:ext>
            </c:extLst>
          </c:dPt>
          <c:cat>
            <c:strRef>
              <c:f>Summary!$L$87:$L$92</c:f>
              <c:strCache>
                <c:ptCount val="6"/>
                <c:pt idx="0">
                  <c:v>Y</c:v>
                </c:pt>
                <c:pt idx="1">
                  <c:v>R</c:v>
                </c:pt>
                <c:pt idx="2">
                  <c:v>T</c:v>
                </c:pt>
                <c:pt idx="3">
                  <c:v>M</c:v>
                </c:pt>
                <c:pt idx="4">
                  <c:v>F</c:v>
                </c:pt>
                <c:pt idx="5">
                  <c:v>N</c:v>
                </c:pt>
              </c:strCache>
            </c:strRef>
          </c:cat>
          <c:val>
            <c:numRef>
              <c:f>Summary!$H$428:$H$433</c:f>
            </c:numRef>
          </c:val>
          <c:extLst>
            <c:ext xmlns:c16="http://schemas.microsoft.com/office/drawing/2014/chart" uri="{C3380CC4-5D6E-409C-BE32-E72D297353CC}">
              <c16:uniqueId val="{0000000C-031F-47FD-A524-E01C0809944C}"/>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Summary!$H$437</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5361-4A56-8AE7-80178D1171FE}"/>
              </c:ext>
            </c:extLst>
          </c:dPt>
          <c:dPt>
            <c:idx val="1"/>
            <c:bubble3D val="0"/>
            <c:spPr>
              <a:solidFill>
                <a:srgbClr val="00539B"/>
              </a:solidFill>
              <a:ln>
                <a:solidFill>
                  <a:schemeClr val="bg1"/>
                </a:solidFill>
              </a:ln>
            </c:spPr>
            <c:extLst>
              <c:ext xmlns:c16="http://schemas.microsoft.com/office/drawing/2014/chart" uri="{C3380CC4-5D6E-409C-BE32-E72D297353CC}">
                <c16:uniqueId val="{00000003-5361-4A56-8AE7-80178D1171FE}"/>
              </c:ext>
            </c:extLst>
          </c:dPt>
          <c:dPt>
            <c:idx val="2"/>
            <c:bubble3D val="0"/>
            <c:spPr>
              <a:solidFill>
                <a:srgbClr val="56A0D3"/>
              </a:solidFill>
              <a:ln>
                <a:solidFill>
                  <a:schemeClr val="bg1"/>
                </a:solidFill>
              </a:ln>
            </c:spPr>
            <c:extLst>
              <c:ext xmlns:c16="http://schemas.microsoft.com/office/drawing/2014/chart" uri="{C3380CC4-5D6E-409C-BE32-E72D297353CC}">
                <c16:uniqueId val="{00000005-5361-4A56-8AE7-80178D1171FE}"/>
              </c:ext>
            </c:extLst>
          </c:dPt>
          <c:dPt>
            <c:idx val="3"/>
            <c:bubble3D val="0"/>
            <c:spPr>
              <a:solidFill>
                <a:srgbClr val="E58E1A"/>
              </a:solidFill>
              <a:ln>
                <a:solidFill>
                  <a:schemeClr val="bg1"/>
                </a:solidFill>
              </a:ln>
            </c:spPr>
            <c:extLst>
              <c:ext xmlns:c16="http://schemas.microsoft.com/office/drawing/2014/chart" uri="{C3380CC4-5D6E-409C-BE32-E72D297353CC}">
                <c16:uniqueId val="{00000007-5361-4A56-8AE7-80178D1171FE}"/>
              </c:ext>
            </c:extLst>
          </c:dPt>
          <c:dPt>
            <c:idx val="4"/>
            <c:bubble3D val="0"/>
            <c:spPr>
              <a:solidFill>
                <a:srgbClr val="754200"/>
              </a:solidFill>
              <a:ln>
                <a:solidFill>
                  <a:schemeClr val="bg1"/>
                </a:solidFill>
              </a:ln>
            </c:spPr>
            <c:extLst>
              <c:ext xmlns:c16="http://schemas.microsoft.com/office/drawing/2014/chart" uri="{C3380CC4-5D6E-409C-BE32-E72D297353CC}">
                <c16:uniqueId val="{00000009-5361-4A56-8AE7-80178D1171FE}"/>
              </c:ext>
            </c:extLst>
          </c:dPt>
          <c:dPt>
            <c:idx val="5"/>
            <c:bubble3D val="0"/>
            <c:spPr>
              <a:solidFill>
                <a:srgbClr val="BF311A"/>
              </a:solidFill>
              <a:ln>
                <a:solidFill>
                  <a:schemeClr val="bg1"/>
                </a:solidFill>
              </a:ln>
            </c:spPr>
            <c:extLst>
              <c:ext xmlns:c16="http://schemas.microsoft.com/office/drawing/2014/chart" uri="{C3380CC4-5D6E-409C-BE32-E72D297353CC}">
                <c16:uniqueId val="{0000000B-5361-4A56-8AE7-80178D1171FE}"/>
              </c:ext>
            </c:extLst>
          </c:dPt>
          <c:cat>
            <c:strRef>
              <c:f>Summary!$L$87:$L$92</c:f>
              <c:strCache>
                <c:ptCount val="6"/>
                <c:pt idx="0">
                  <c:v>Y</c:v>
                </c:pt>
                <c:pt idx="1">
                  <c:v>R</c:v>
                </c:pt>
                <c:pt idx="2">
                  <c:v>T</c:v>
                </c:pt>
                <c:pt idx="3">
                  <c:v>M</c:v>
                </c:pt>
                <c:pt idx="4">
                  <c:v>F</c:v>
                </c:pt>
                <c:pt idx="5">
                  <c:v>N</c:v>
                </c:pt>
              </c:strCache>
            </c:strRef>
          </c:cat>
          <c:val>
            <c:numRef>
              <c:f>Summary!$H$439:$H$444</c:f>
            </c:numRef>
          </c:val>
          <c:extLst>
            <c:ext xmlns:c16="http://schemas.microsoft.com/office/drawing/2014/chart" uri="{C3380CC4-5D6E-409C-BE32-E72D297353CC}">
              <c16:uniqueId val="{0000000C-5361-4A56-8AE7-80178D1171FE}"/>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Summary!$H$448</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8842-441F-97EF-CD4B7D169622}"/>
              </c:ext>
            </c:extLst>
          </c:dPt>
          <c:dPt>
            <c:idx val="1"/>
            <c:bubble3D val="0"/>
            <c:spPr>
              <a:solidFill>
                <a:srgbClr val="00539B"/>
              </a:solidFill>
              <a:ln>
                <a:solidFill>
                  <a:schemeClr val="bg1"/>
                </a:solidFill>
              </a:ln>
            </c:spPr>
            <c:extLst>
              <c:ext xmlns:c16="http://schemas.microsoft.com/office/drawing/2014/chart" uri="{C3380CC4-5D6E-409C-BE32-E72D297353CC}">
                <c16:uniqueId val="{00000003-8842-441F-97EF-CD4B7D169622}"/>
              </c:ext>
            </c:extLst>
          </c:dPt>
          <c:dPt>
            <c:idx val="2"/>
            <c:bubble3D val="0"/>
            <c:spPr>
              <a:solidFill>
                <a:srgbClr val="56A0D3"/>
              </a:solidFill>
              <a:ln>
                <a:solidFill>
                  <a:schemeClr val="bg1"/>
                </a:solidFill>
              </a:ln>
            </c:spPr>
            <c:extLst>
              <c:ext xmlns:c16="http://schemas.microsoft.com/office/drawing/2014/chart" uri="{C3380CC4-5D6E-409C-BE32-E72D297353CC}">
                <c16:uniqueId val="{00000005-8842-441F-97EF-CD4B7D169622}"/>
              </c:ext>
            </c:extLst>
          </c:dPt>
          <c:dPt>
            <c:idx val="3"/>
            <c:bubble3D val="0"/>
            <c:spPr>
              <a:solidFill>
                <a:srgbClr val="E58E1A"/>
              </a:solidFill>
              <a:ln>
                <a:solidFill>
                  <a:schemeClr val="bg1"/>
                </a:solidFill>
              </a:ln>
            </c:spPr>
            <c:extLst>
              <c:ext xmlns:c16="http://schemas.microsoft.com/office/drawing/2014/chart" uri="{C3380CC4-5D6E-409C-BE32-E72D297353CC}">
                <c16:uniqueId val="{00000007-8842-441F-97EF-CD4B7D169622}"/>
              </c:ext>
            </c:extLst>
          </c:dPt>
          <c:dPt>
            <c:idx val="4"/>
            <c:bubble3D val="0"/>
            <c:spPr>
              <a:solidFill>
                <a:srgbClr val="754200"/>
              </a:solidFill>
              <a:ln>
                <a:solidFill>
                  <a:schemeClr val="bg1"/>
                </a:solidFill>
              </a:ln>
            </c:spPr>
            <c:extLst>
              <c:ext xmlns:c16="http://schemas.microsoft.com/office/drawing/2014/chart" uri="{C3380CC4-5D6E-409C-BE32-E72D297353CC}">
                <c16:uniqueId val="{00000009-8842-441F-97EF-CD4B7D169622}"/>
              </c:ext>
            </c:extLst>
          </c:dPt>
          <c:dPt>
            <c:idx val="5"/>
            <c:bubble3D val="0"/>
            <c:spPr>
              <a:solidFill>
                <a:srgbClr val="BF311A"/>
              </a:solidFill>
              <a:ln>
                <a:solidFill>
                  <a:schemeClr val="bg1"/>
                </a:solidFill>
              </a:ln>
            </c:spPr>
            <c:extLst>
              <c:ext xmlns:c16="http://schemas.microsoft.com/office/drawing/2014/chart" uri="{C3380CC4-5D6E-409C-BE32-E72D297353CC}">
                <c16:uniqueId val="{0000000B-8842-441F-97EF-CD4B7D169622}"/>
              </c:ext>
            </c:extLst>
          </c:dPt>
          <c:cat>
            <c:strRef>
              <c:f>Summary!$L$87:$L$92</c:f>
              <c:strCache>
                <c:ptCount val="6"/>
                <c:pt idx="0">
                  <c:v>Y</c:v>
                </c:pt>
                <c:pt idx="1">
                  <c:v>R</c:v>
                </c:pt>
                <c:pt idx="2">
                  <c:v>T</c:v>
                </c:pt>
                <c:pt idx="3">
                  <c:v>M</c:v>
                </c:pt>
                <c:pt idx="4">
                  <c:v>F</c:v>
                </c:pt>
                <c:pt idx="5">
                  <c:v>N</c:v>
                </c:pt>
              </c:strCache>
            </c:strRef>
          </c:cat>
          <c:val>
            <c:numRef>
              <c:f>Summary!$H$450:$H$455</c:f>
            </c:numRef>
          </c:val>
          <c:extLst>
            <c:ext xmlns:c16="http://schemas.microsoft.com/office/drawing/2014/chart" uri="{C3380CC4-5D6E-409C-BE32-E72D297353CC}">
              <c16:uniqueId val="{0000000C-8842-441F-97EF-CD4B7D169622}"/>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Summary!$H$459</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C2E3-4C7B-9923-367E4282AE0B}"/>
              </c:ext>
            </c:extLst>
          </c:dPt>
          <c:dPt>
            <c:idx val="1"/>
            <c:bubble3D val="0"/>
            <c:spPr>
              <a:solidFill>
                <a:srgbClr val="00539B"/>
              </a:solidFill>
              <a:ln>
                <a:solidFill>
                  <a:schemeClr val="bg1"/>
                </a:solidFill>
              </a:ln>
            </c:spPr>
            <c:extLst>
              <c:ext xmlns:c16="http://schemas.microsoft.com/office/drawing/2014/chart" uri="{C3380CC4-5D6E-409C-BE32-E72D297353CC}">
                <c16:uniqueId val="{00000003-C2E3-4C7B-9923-367E4282AE0B}"/>
              </c:ext>
            </c:extLst>
          </c:dPt>
          <c:dPt>
            <c:idx val="2"/>
            <c:bubble3D val="0"/>
            <c:spPr>
              <a:solidFill>
                <a:srgbClr val="56A0D3"/>
              </a:solidFill>
              <a:ln>
                <a:solidFill>
                  <a:schemeClr val="bg1"/>
                </a:solidFill>
              </a:ln>
            </c:spPr>
            <c:extLst>
              <c:ext xmlns:c16="http://schemas.microsoft.com/office/drawing/2014/chart" uri="{C3380CC4-5D6E-409C-BE32-E72D297353CC}">
                <c16:uniqueId val="{00000005-C2E3-4C7B-9923-367E4282AE0B}"/>
              </c:ext>
            </c:extLst>
          </c:dPt>
          <c:dPt>
            <c:idx val="3"/>
            <c:bubble3D val="0"/>
            <c:spPr>
              <a:solidFill>
                <a:srgbClr val="E58E1A"/>
              </a:solidFill>
              <a:ln>
                <a:solidFill>
                  <a:schemeClr val="bg1"/>
                </a:solidFill>
              </a:ln>
            </c:spPr>
            <c:extLst>
              <c:ext xmlns:c16="http://schemas.microsoft.com/office/drawing/2014/chart" uri="{C3380CC4-5D6E-409C-BE32-E72D297353CC}">
                <c16:uniqueId val="{00000007-C2E3-4C7B-9923-367E4282AE0B}"/>
              </c:ext>
            </c:extLst>
          </c:dPt>
          <c:dPt>
            <c:idx val="4"/>
            <c:bubble3D val="0"/>
            <c:spPr>
              <a:solidFill>
                <a:srgbClr val="754200"/>
              </a:solidFill>
              <a:ln>
                <a:solidFill>
                  <a:schemeClr val="bg1"/>
                </a:solidFill>
              </a:ln>
            </c:spPr>
            <c:extLst>
              <c:ext xmlns:c16="http://schemas.microsoft.com/office/drawing/2014/chart" uri="{C3380CC4-5D6E-409C-BE32-E72D297353CC}">
                <c16:uniqueId val="{00000009-C2E3-4C7B-9923-367E4282AE0B}"/>
              </c:ext>
            </c:extLst>
          </c:dPt>
          <c:dPt>
            <c:idx val="5"/>
            <c:bubble3D val="0"/>
            <c:spPr>
              <a:solidFill>
                <a:srgbClr val="BF311A"/>
              </a:solidFill>
              <a:ln>
                <a:solidFill>
                  <a:schemeClr val="bg1"/>
                </a:solidFill>
              </a:ln>
            </c:spPr>
            <c:extLst>
              <c:ext xmlns:c16="http://schemas.microsoft.com/office/drawing/2014/chart" uri="{C3380CC4-5D6E-409C-BE32-E72D297353CC}">
                <c16:uniqueId val="{0000000B-C2E3-4C7B-9923-367E4282AE0B}"/>
              </c:ext>
            </c:extLst>
          </c:dPt>
          <c:cat>
            <c:strRef>
              <c:f>Summary!$L$87:$L$92</c:f>
              <c:strCache>
                <c:ptCount val="6"/>
                <c:pt idx="0">
                  <c:v>Y</c:v>
                </c:pt>
                <c:pt idx="1">
                  <c:v>R</c:v>
                </c:pt>
                <c:pt idx="2">
                  <c:v>T</c:v>
                </c:pt>
                <c:pt idx="3">
                  <c:v>M</c:v>
                </c:pt>
                <c:pt idx="4">
                  <c:v>F</c:v>
                </c:pt>
                <c:pt idx="5">
                  <c:v>N</c:v>
                </c:pt>
              </c:strCache>
            </c:strRef>
          </c:cat>
          <c:val>
            <c:numRef>
              <c:f>Summary!$H$461:$H$466</c:f>
            </c:numRef>
          </c:val>
          <c:extLst>
            <c:ext xmlns:c16="http://schemas.microsoft.com/office/drawing/2014/chart" uri="{C3380CC4-5D6E-409C-BE32-E72D297353CC}">
              <c16:uniqueId val="{0000000C-C2E3-4C7B-9923-367E4282AE0B}"/>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Summary!$H$470</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E159-4398-9CC2-BE47DDFE4AAB}"/>
              </c:ext>
            </c:extLst>
          </c:dPt>
          <c:dPt>
            <c:idx val="1"/>
            <c:bubble3D val="0"/>
            <c:spPr>
              <a:solidFill>
                <a:srgbClr val="00539B"/>
              </a:solidFill>
              <a:ln>
                <a:solidFill>
                  <a:schemeClr val="bg1"/>
                </a:solidFill>
              </a:ln>
            </c:spPr>
            <c:extLst>
              <c:ext xmlns:c16="http://schemas.microsoft.com/office/drawing/2014/chart" uri="{C3380CC4-5D6E-409C-BE32-E72D297353CC}">
                <c16:uniqueId val="{00000003-E159-4398-9CC2-BE47DDFE4AAB}"/>
              </c:ext>
            </c:extLst>
          </c:dPt>
          <c:dPt>
            <c:idx val="2"/>
            <c:bubble3D val="0"/>
            <c:spPr>
              <a:solidFill>
                <a:srgbClr val="56A0D3"/>
              </a:solidFill>
              <a:ln>
                <a:solidFill>
                  <a:schemeClr val="bg1"/>
                </a:solidFill>
              </a:ln>
            </c:spPr>
            <c:extLst>
              <c:ext xmlns:c16="http://schemas.microsoft.com/office/drawing/2014/chart" uri="{C3380CC4-5D6E-409C-BE32-E72D297353CC}">
                <c16:uniqueId val="{00000005-E159-4398-9CC2-BE47DDFE4AAB}"/>
              </c:ext>
            </c:extLst>
          </c:dPt>
          <c:dPt>
            <c:idx val="3"/>
            <c:bubble3D val="0"/>
            <c:spPr>
              <a:solidFill>
                <a:srgbClr val="E58E1A"/>
              </a:solidFill>
              <a:ln>
                <a:solidFill>
                  <a:schemeClr val="bg1"/>
                </a:solidFill>
              </a:ln>
            </c:spPr>
            <c:extLst>
              <c:ext xmlns:c16="http://schemas.microsoft.com/office/drawing/2014/chart" uri="{C3380CC4-5D6E-409C-BE32-E72D297353CC}">
                <c16:uniqueId val="{00000007-E159-4398-9CC2-BE47DDFE4AAB}"/>
              </c:ext>
            </c:extLst>
          </c:dPt>
          <c:dPt>
            <c:idx val="4"/>
            <c:bubble3D val="0"/>
            <c:spPr>
              <a:solidFill>
                <a:srgbClr val="754200"/>
              </a:solidFill>
              <a:ln>
                <a:solidFill>
                  <a:schemeClr val="bg1"/>
                </a:solidFill>
              </a:ln>
            </c:spPr>
            <c:extLst>
              <c:ext xmlns:c16="http://schemas.microsoft.com/office/drawing/2014/chart" uri="{C3380CC4-5D6E-409C-BE32-E72D297353CC}">
                <c16:uniqueId val="{00000009-E159-4398-9CC2-BE47DDFE4AAB}"/>
              </c:ext>
            </c:extLst>
          </c:dPt>
          <c:dPt>
            <c:idx val="5"/>
            <c:bubble3D val="0"/>
            <c:spPr>
              <a:solidFill>
                <a:srgbClr val="BF311A"/>
              </a:solidFill>
              <a:ln>
                <a:solidFill>
                  <a:schemeClr val="bg1"/>
                </a:solidFill>
              </a:ln>
            </c:spPr>
            <c:extLst>
              <c:ext xmlns:c16="http://schemas.microsoft.com/office/drawing/2014/chart" uri="{C3380CC4-5D6E-409C-BE32-E72D297353CC}">
                <c16:uniqueId val="{0000000B-E159-4398-9CC2-BE47DDFE4AAB}"/>
              </c:ext>
            </c:extLst>
          </c:dPt>
          <c:cat>
            <c:strRef>
              <c:f>Summary!$L$87:$L$92</c:f>
              <c:strCache>
                <c:ptCount val="6"/>
                <c:pt idx="0">
                  <c:v>Y</c:v>
                </c:pt>
                <c:pt idx="1">
                  <c:v>R</c:v>
                </c:pt>
                <c:pt idx="2">
                  <c:v>T</c:v>
                </c:pt>
                <c:pt idx="3">
                  <c:v>M</c:v>
                </c:pt>
                <c:pt idx="4">
                  <c:v>F</c:v>
                </c:pt>
                <c:pt idx="5">
                  <c:v>N</c:v>
                </c:pt>
              </c:strCache>
            </c:strRef>
          </c:cat>
          <c:val>
            <c:numRef>
              <c:f>Summary!$H$472:$H$477</c:f>
            </c:numRef>
          </c:val>
          <c:extLst>
            <c:ext xmlns:c16="http://schemas.microsoft.com/office/drawing/2014/chart" uri="{C3380CC4-5D6E-409C-BE32-E72D297353CC}">
              <c16:uniqueId val="{0000000C-E159-4398-9CC2-BE47DDFE4AAB}"/>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Summary!$H$481</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C6B6-46CB-86D5-03903C9304D6}"/>
              </c:ext>
            </c:extLst>
          </c:dPt>
          <c:dPt>
            <c:idx val="1"/>
            <c:bubble3D val="0"/>
            <c:spPr>
              <a:solidFill>
                <a:srgbClr val="00539B"/>
              </a:solidFill>
              <a:ln>
                <a:solidFill>
                  <a:schemeClr val="bg1"/>
                </a:solidFill>
              </a:ln>
            </c:spPr>
            <c:extLst>
              <c:ext xmlns:c16="http://schemas.microsoft.com/office/drawing/2014/chart" uri="{C3380CC4-5D6E-409C-BE32-E72D297353CC}">
                <c16:uniqueId val="{00000003-C6B6-46CB-86D5-03903C9304D6}"/>
              </c:ext>
            </c:extLst>
          </c:dPt>
          <c:dPt>
            <c:idx val="2"/>
            <c:bubble3D val="0"/>
            <c:spPr>
              <a:solidFill>
                <a:srgbClr val="56A0D3"/>
              </a:solidFill>
              <a:ln>
                <a:solidFill>
                  <a:schemeClr val="bg1"/>
                </a:solidFill>
              </a:ln>
            </c:spPr>
            <c:extLst>
              <c:ext xmlns:c16="http://schemas.microsoft.com/office/drawing/2014/chart" uri="{C3380CC4-5D6E-409C-BE32-E72D297353CC}">
                <c16:uniqueId val="{00000005-C6B6-46CB-86D5-03903C9304D6}"/>
              </c:ext>
            </c:extLst>
          </c:dPt>
          <c:dPt>
            <c:idx val="3"/>
            <c:bubble3D val="0"/>
            <c:spPr>
              <a:solidFill>
                <a:srgbClr val="E58E1A"/>
              </a:solidFill>
              <a:ln>
                <a:solidFill>
                  <a:schemeClr val="bg1"/>
                </a:solidFill>
              </a:ln>
            </c:spPr>
            <c:extLst>
              <c:ext xmlns:c16="http://schemas.microsoft.com/office/drawing/2014/chart" uri="{C3380CC4-5D6E-409C-BE32-E72D297353CC}">
                <c16:uniqueId val="{00000007-C6B6-46CB-86D5-03903C9304D6}"/>
              </c:ext>
            </c:extLst>
          </c:dPt>
          <c:dPt>
            <c:idx val="4"/>
            <c:bubble3D val="0"/>
            <c:spPr>
              <a:solidFill>
                <a:srgbClr val="754200"/>
              </a:solidFill>
              <a:ln>
                <a:solidFill>
                  <a:schemeClr val="bg1"/>
                </a:solidFill>
              </a:ln>
            </c:spPr>
            <c:extLst>
              <c:ext xmlns:c16="http://schemas.microsoft.com/office/drawing/2014/chart" uri="{C3380CC4-5D6E-409C-BE32-E72D297353CC}">
                <c16:uniqueId val="{00000009-C6B6-46CB-86D5-03903C9304D6}"/>
              </c:ext>
            </c:extLst>
          </c:dPt>
          <c:dPt>
            <c:idx val="5"/>
            <c:bubble3D val="0"/>
            <c:spPr>
              <a:solidFill>
                <a:srgbClr val="BF311A"/>
              </a:solidFill>
              <a:ln>
                <a:solidFill>
                  <a:schemeClr val="bg1"/>
                </a:solidFill>
              </a:ln>
            </c:spPr>
            <c:extLst>
              <c:ext xmlns:c16="http://schemas.microsoft.com/office/drawing/2014/chart" uri="{C3380CC4-5D6E-409C-BE32-E72D297353CC}">
                <c16:uniqueId val="{0000000B-C6B6-46CB-86D5-03903C9304D6}"/>
              </c:ext>
            </c:extLst>
          </c:dPt>
          <c:cat>
            <c:strRef>
              <c:f>Summary!$L$87:$L$92</c:f>
              <c:strCache>
                <c:ptCount val="6"/>
                <c:pt idx="0">
                  <c:v>Y</c:v>
                </c:pt>
                <c:pt idx="1">
                  <c:v>R</c:v>
                </c:pt>
                <c:pt idx="2">
                  <c:v>T</c:v>
                </c:pt>
                <c:pt idx="3">
                  <c:v>M</c:v>
                </c:pt>
                <c:pt idx="4">
                  <c:v>F</c:v>
                </c:pt>
                <c:pt idx="5">
                  <c:v>N</c:v>
                </c:pt>
              </c:strCache>
            </c:strRef>
          </c:cat>
          <c:val>
            <c:numRef>
              <c:f>Summary!$H$483:$H$488</c:f>
            </c:numRef>
          </c:val>
          <c:extLst>
            <c:ext xmlns:c16="http://schemas.microsoft.com/office/drawing/2014/chart" uri="{C3380CC4-5D6E-409C-BE32-E72D297353CC}">
              <c16:uniqueId val="{0000000C-C6B6-46CB-86D5-03903C9304D6}"/>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Summary!$H$85</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A743-4B25-A886-533730571074}"/>
              </c:ext>
            </c:extLst>
          </c:dPt>
          <c:dPt>
            <c:idx val="1"/>
            <c:bubble3D val="0"/>
            <c:spPr>
              <a:solidFill>
                <a:srgbClr val="00539B"/>
              </a:solidFill>
              <a:ln>
                <a:solidFill>
                  <a:schemeClr val="bg1"/>
                </a:solidFill>
              </a:ln>
            </c:spPr>
            <c:extLst>
              <c:ext xmlns:c16="http://schemas.microsoft.com/office/drawing/2014/chart" uri="{C3380CC4-5D6E-409C-BE32-E72D297353CC}">
                <c16:uniqueId val="{00000003-A743-4B25-A886-533730571074}"/>
              </c:ext>
            </c:extLst>
          </c:dPt>
          <c:dPt>
            <c:idx val="2"/>
            <c:bubble3D val="0"/>
            <c:spPr>
              <a:solidFill>
                <a:srgbClr val="56A0D3"/>
              </a:solidFill>
              <a:ln>
                <a:solidFill>
                  <a:schemeClr val="bg1"/>
                </a:solidFill>
              </a:ln>
            </c:spPr>
            <c:extLst>
              <c:ext xmlns:c16="http://schemas.microsoft.com/office/drawing/2014/chart" uri="{C3380CC4-5D6E-409C-BE32-E72D297353CC}">
                <c16:uniqueId val="{00000005-A743-4B25-A886-533730571074}"/>
              </c:ext>
            </c:extLst>
          </c:dPt>
          <c:dPt>
            <c:idx val="3"/>
            <c:bubble3D val="0"/>
            <c:spPr>
              <a:solidFill>
                <a:srgbClr val="E58E1A"/>
              </a:solidFill>
              <a:ln>
                <a:solidFill>
                  <a:schemeClr val="bg1"/>
                </a:solidFill>
              </a:ln>
            </c:spPr>
            <c:extLst>
              <c:ext xmlns:c16="http://schemas.microsoft.com/office/drawing/2014/chart" uri="{C3380CC4-5D6E-409C-BE32-E72D297353CC}">
                <c16:uniqueId val="{00000007-A743-4B25-A886-533730571074}"/>
              </c:ext>
            </c:extLst>
          </c:dPt>
          <c:dPt>
            <c:idx val="4"/>
            <c:bubble3D val="0"/>
            <c:spPr>
              <a:solidFill>
                <a:srgbClr val="754200"/>
              </a:solidFill>
              <a:ln>
                <a:solidFill>
                  <a:schemeClr val="bg1"/>
                </a:solidFill>
              </a:ln>
            </c:spPr>
            <c:extLst>
              <c:ext xmlns:c16="http://schemas.microsoft.com/office/drawing/2014/chart" uri="{C3380CC4-5D6E-409C-BE32-E72D297353CC}">
                <c16:uniqueId val="{00000009-A743-4B25-A886-533730571074}"/>
              </c:ext>
            </c:extLst>
          </c:dPt>
          <c:dPt>
            <c:idx val="5"/>
            <c:bubble3D val="0"/>
            <c:spPr>
              <a:solidFill>
                <a:srgbClr val="BF311A"/>
              </a:solidFill>
              <a:ln>
                <a:solidFill>
                  <a:schemeClr val="bg1"/>
                </a:solidFill>
              </a:ln>
            </c:spPr>
            <c:extLst>
              <c:ext xmlns:c16="http://schemas.microsoft.com/office/drawing/2014/chart" uri="{C3380CC4-5D6E-409C-BE32-E72D297353CC}">
                <c16:uniqueId val="{0000000B-A743-4B25-A886-533730571074}"/>
              </c:ext>
            </c:extLst>
          </c:dPt>
          <c:cat>
            <c:strRef>
              <c:f>Summary!$L$87:$L$92</c:f>
              <c:strCache>
                <c:ptCount val="6"/>
                <c:pt idx="0">
                  <c:v>Y</c:v>
                </c:pt>
                <c:pt idx="1">
                  <c:v>R</c:v>
                </c:pt>
                <c:pt idx="2">
                  <c:v>T</c:v>
                </c:pt>
                <c:pt idx="3">
                  <c:v>M</c:v>
                </c:pt>
                <c:pt idx="4">
                  <c:v>F</c:v>
                </c:pt>
                <c:pt idx="5">
                  <c:v>N</c:v>
                </c:pt>
              </c:strCache>
            </c:strRef>
          </c:cat>
          <c:val>
            <c:numRef>
              <c:f>Summary!$H$494:$H$499</c:f>
            </c:numRef>
          </c:val>
          <c:extLst>
            <c:ext xmlns:c16="http://schemas.microsoft.com/office/drawing/2014/chart" uri="{C3380CC4-5D6E-409C-BE32-E72D297353CC}">
              <c16:uniqueId val="{0000000C-A743-4B25-A886-533730571074}"/>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Summary!$H$503</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E753-442B-8C28-EAB6357CA46B}"/>
              </c:ext>
            </c:extLst>
          </c:dPt>
          <c:dPt>
            <c:idx val="1"/>
            <c:bubble3D val="0"/>
            <c:spPr>
              <a:solidFill>
                <a:srgbClr val="00539B"/>
              </a:solidFill>
              <a:ln>
                <a:solidFill>
                  <a:schemeClr val="bg1"/>
                </a:solidFill>
              </a:ln>
            </c:spPr>
            <c:extLst>
              <c:ext xmlns:c16="http://schemas.microsoft.com/office/drawing/2014/chart" uri="{C3380CC4-5D6E-409C-BE32-E72D297353CC}">
                <c16:uniqueId val="{00000003-E753-442B-8C28-EAB6357CA46B}"/>
              </c:ext>
            </c:extLst>
          </c:dPt>
          <c:dPt>
            <c:idx val="2"/>
            <c:bubble3D val="0"/>
            <c:spPr>
              <a:solidFill>
                <a:srgbClr val="56A0D3"/>
              </a:solidFill>
              <a:ln>
                <a:solidFill>
                  <a:schemeClr val="bg1"/>
                </a:solidFill>
              </a:ln>
            </c:spPr>
            <c:extLst>
              <c:ext xmlns:c16="http://schemas.microsoft.com/office/drawing/2014/chart" uri="{C3380CC4-5D6E-409C-BE32-E72D297353CC}">
                <c16:uniqueId val="{00000005-E753-442B-8C28-EAB6357CA46B}"/>
              </c:ext>
            </c:extLst>
          </c:dPt>
          <c:dPt>
            <c:idx val="3"/>
            <c:bubble3D val="0"/>
            <c:spPr>
              <a:solidFill>
                <a:srgbClr val="E58E1A"/>
              </a:solidFill>
              <a:ln>
                <a:solidFill>
                  <a:schemeClr val="bg1"/>
                </a:solidFill>
              </a:ln>
            </c:spPr>
            <c:extLst>
              <c:ext xmlns:c16="http://schemas.microsoft.com/office/drawing/2014/chart" uri="{C3380CC4-5D6E-409C-BE32-E72D297353CC}">
                <c16:uniqueId val="{00000007-E753-442B-8C28-EAB6357CA46B}"/>
              </c:ext>
            </c:extLst>
          </c:dPt>
          <c:dPt>
            <c:idx val="4"/>
            <c:bubble3D val="0"/>
            <c:spPr>
              <a:solidFill>
                <a:srgbClr val="754200"/>
              </a:solidFill>
              <a:ln>
                <a:solidFill>
                  <a:schemeClr val="bg1"/>
                </a:solidFill>
              </a:ln>
            </c:spPr>
            <c:extLst>
              <c:ext xmlns:c16="http://schemas.microsoft.com/office/drawing/2014/chart" uri="{C3380CC4-5D6E-409C-BE32-E72D297353CC}">
                <c16:uniqueId val="{00000009-E753-442B-8C28-EAB6357CA46B}"/>
              </c:ext>
            </c:extLst>
          </c:dPt>
          <c:dPt>
            <c:idx val="5"/>
            <c:bubble3D val="0"/>
            <c:spPr>
              <a:solidFill>
                <a:srgbClr val="BF311A"/>
              </a:solidFill>
              <a:ln>
                <a:solidFill>
                  <a:schemeClr val="bg1"/>
                </a:solidFill>
              </a:ln>
            </c:spPr>
            <c:extLst>
              <c:ext xmlns:c16="http://schemas.microsoft.com/office/drawing/2014/chart" uri="{C3380CC4-5D6E-409C-BE32-E72D297353CC}">
                <c16:uniqueId val="{0000000B-E753-442B-8C28-EAB6357CA46B}"/>
              </c:ext>
            </c:extLst>
          </c:dPt>
          <c:cat>
            <c:strRef>
              <c:f>Summary!$L$87:$L$92</c:f>
              <c:strCache>
                <c:ptCount val="6"/>
                <c:pt idx="0">
                  <c:v>Y</c:v>
                </c:pt>
                <c:pt idx="1">
                  <c:v>R</c:v>
                </c:pt>
                <c:pt idx="2">
                  <c:v>T</c:v>
                </c:pt>
                <c:pt idx="3">
                  <c:v>M</c:v>
                </c:pt>
                <c:pt idx="4">
                  <c:v>F</c:v>
                </c:pt>
                <c:pt idx="5">
                  <c:v>N</c:v>
                </c:pt>
              </c:strCache>
            </c:strRef>
          </c:cat>
          <c:val>
            <c:numRef>
              <c:f>Summary!$H$505:$H$510</c:f>
            </c:numRef>
          </c:val>
          <c:extLst>
            <c:ext xmlns:c16="http://schemas.microsoft.com/office/drawing/2014/chart" uri="{C3380CC4-5D6E-409C-BE32-E72D297353CC}">
              <c16:uniqueId val="{0000000C-E753-442B-8C28-EAB6357CA46B}"/>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Summary!$H$118</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16AB-49EF-844B-31FA41CD34A5}"/>
              </c:ext>
            </c:extLst>
          </c:dPt>
          <c:dPt>
            <c:idx val="1"/>
            <c:bubble3D val="0"/>
            <c:spPr>
              <a:solidFill>
                <a:srgbClr val="00539B"/>
              </a:solidFill>
              <a:ln>
                <a:solidFill>
                  <a:schemeClr val="bg1"/>
                </a:solidFill>
              </a:ln>
            </c:spPr>
            <c:extLst>
              <c:ext xmlns:c16="http://schemas.microsoft.com/office/drawing/2014/chart" uri="{C3380CC4-5D6E-409C-BE32-E72D297353CC}">
                <c16:uniqueId val="{00000003-16AB-49EF-844B-31FA41CD34A5}"/>
              </c:ext>
            </c:extLst>
          </c:dPt>
          <c:dPt>
            <c:idx val="2"/>
            <c:bubble3D val="0"/>
            <c:spPr>
              <a:solidFill>
                <a:srgbClr val="56A0D3"/>
              </a:solidFill>
              <a:ln>
                <a:solidFill>
                  <a:schemeClr val="bg1"/>
                </a:solidFill>
              </a:ln>
            </c:spPr>
            <c:extLst>
              <c:ext xmlns:c16="http://schemas.microsoft.com/office/drawing/2014/chart" uri="{C3380CC4-5D6E-409C-BE32-E72D297353CC}">
                <c16:uniqueId val="{00000005-16AB-49EF-844B-31FA41CD34A5}"/>
              </c:ext>
            </c:extLst>
          </c:dPt>
          <c:dPt>
            <c:idx val="3"/>
            <c:bubble3D val="0"/>
            <c:spPr>
              <a:solidFill>
                <a:srgbClr val="E58E1A"/>
              </a:solidFill>
              <a:ln>
                <a:solidFill>
                  <a:schemeClr val="bg1"/>
                </a:solidFill>
              </a:ln>
            </c:spPr>
            <c:extLst>
              <c:ext xmlns:c16="http://schemas.microsoft.com/office/drawing/2014/chart" uri="{C3380CC4-5D6E-409C-BE32-E72D297353CC}">
                <c16:uniqueId val="{00000007-16AB-49EF-844B-31FA41CD34A5}"/>
              </c:ext>
            </c:extLst>
          </c:dPt>
          <c:dPt>
            <c:idx val="4"/>
            <c:bubble3D val="0"/>
            <c:spPr>
              <a:solidFill>
                <a:srgbClr val="754200"/>
              </a:solidFill>
              <a:ln>
                <a:solidFill>
                  <a:schemeClr val="bg1"/>
                </a:solidFill>
              </a:ln>
            </c:spPr>
            <c:extLst>
              <c:ext xmlns:c16="http://schemas.microsoft.com/office/drawing/2014/chart" uri="{C3380CC4-5D6E-409C-BE32-E72D297353CC}">
                <c16:uniqueId val="{00000009-16AB-49EF-844B-31FA41CD34A5}"/>
              </c:ext>
            </c:extLst>
          </c:dPt>
          <c:dPt>
            <c:idx val="5"/>
            <c:bubble3D val="0"/>
            <c:spPr>
              <a:solidFill>
                <a:srgbClr val="BF311A"/>
              </a:solidFill>
              <a:ln>
                <a:solidFill>
                  <a:schemeClr val="bg1"/>
                </a:solidFill>
              </a:ln>
            </c:spPr>
            <c:extLst>
              <c:ext xmlns:c16="http://schemas.microsoft.com/office/drawing/2014/chart" uri="{C3380CC4-5D6E-409C-BE32-E72D297353CC}">
                <c16:uniqueId val="{0000000B-16AB-49EF-844B-31FA41CD34A5}"/>
              </c:ext>
            </c:extLst>
          </c:dPt>
          <c:cat>
            <c:strRef>
              <c:f>Summary!$L$87:$L$92</c:f>
              <c:strCache>
                <c:ptCount val="6"/>
                <c:pt idx="0">
                  <c:v>Y</c:v>
                </c:pt>
                <c:pt idx="1">
                  <c:v>R</c:v>
                </c:pt>
                <c:pt idx="2">
                  <c:v>T</c:v>
                </c:pt>
                <c:pt idx="3">
                  <c:v>M</c:v>
                </c:pt>
                <c:pt idx="4">
                  <c:v>F</c:v>
                </c:pt>
                <c:pt idx="5">
                  <c:v>N</c:v>
                </c:pt>
              </c:strCache>
            </c:strRef>
          </c:cat>
          <c:val>
            <c:numRef>
              <c:f>Summary!$H$120:$H$125</c:f>
              <c:numCache>
                <c:formatCode>#,##0</c:formatCode>
                <c:ptCount val="6"/>
                <c:pt idx="0">
                  <c:v>0</c:v>
                </c:pt>
                <c:pt idx="1">
                  <c:v>0</c:v>
                </c:pt>
                <c:pt idx="2">
                  <c:v>0</c:v>
                </c:pt>
                <c:pt idx="3">
                  <c:v>0</c:v>
                </c:pt>
                <c:pt idx="4">
                  <c:v>0</c:v>
                </c:pt>
                <c:pt idx="5">
                  <c:v>39</c:v>
                </c:pt>
              </c:numCache>
            </c:numRef>
          </c:val>
          <c:extLst>
            <c:ext xmlns:c16="http://schemas.microsoft.com/office/drawing/2014/chart" uri="{C3380CC4-5D6E-409C-BE32-E72D297353CC}">
              <c16:uniqueId val="{0000000C-16AB-49EF-844B-31FA41CD34A5}"/>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Summary!$H$516</c:f>
              <c:strCache>
                <c:ptCount val="1"/>
                <c:pt idx="0">
                  <c:v>0</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F51C-4E6C-9820-CC87DF7FCF06}"/>
              </c:ext>
            </c:extLst>
          </c:dPt>
          <c:dPt>
            <c:idx val="1"/>
            <c:bubble3D val="0"/>
            <c:spPr>
              <a:solidFill>
                <a:srgbClr val="00539B"/>
              </a:solidFill>
              <a:ln>
                <a:solidFill>
                  <a:schemeClr val="bg1"/>
                </a:solidFill>
              </a:ln>
            </c:spPr>
            <c:extLst>
              <c:ext xmlns:c16="http://schemas.microsoft.com/office/drawing/2014/chart" uri="{C3380CC4-5D6E-409C-BE32-E72D297353CC}">
                <c16:uniqueId val="{00000003-F51C-4E6C-9820-CC87DF7FCF06}"/>
              </c:ext>
            </c:extLst>
          </c:dPt>
          <c:dPt>
            <c:idx val="2"/>
            <c:bubble3D val="0"/>
            <c:spPr>
              <a:solidFill>
                <a:srgbClr val="56A0D3"/>
              </a:solidFill>
              <a:ln>
                <a:solidFill>
                  <a:schemeClr val="bg1"/>
                </a:solidFill>
              </a:ln>
            </c:spPr>
            <c:extLst>
              <c:ext xmlns:c16="http://schemas.microsoft.com/office/drawing/2014/chart" uri="{C3380CC4-5D6E-409C-BE32-E72D297353CC}">
                <c16:uniqueId val="{00000005-F51C-4E6C-9820-CC87DF7FCF06}"/>
              </c:ext>
            </c:extLst>
          </c:dPt>
          <c:dPt>
            <c:idx val="3"/>
            <c:bubble3D val="0"/>
            <c:spPr>
              <a:solidFill>
                <a:srgbClr val="E58E1A"/>
              </a:solidFill>
              <a:ln>
                <a:solidFill>
                  <a:schemeClr val="bg1"/>
                </a:solidFill>
              </a:ln>
            </c:spPr>
            <c:extLst>
              <c:ext xmlns:c16="http://schemas.microsoft.com/office/drawing/2014/chart" uri="{C3380CC4-5D6E-409C-BE32-E72D297353CC}">
                <c16:uniqueId val="{00000007-F51C-4E6C-9820-CC87DF7FCF06}"/>
              </c:ext>
            </c:extLst>
          </c:dPt>
          <c:dPt>
            <c:idx val="4"/>
            <c:bubble3D val="0"/>
            <c:spPr>
              <a:solidFill>
                <a:srgbClr val="754200"/>
              </a:solidFill>
              <a:ln>
                <a:solidFill>
                  <a:schemeClr val="bg1"/>
                </a:solidFill>
              </a:ln>
            </c:spPr>
            <c:extLst>
              <c:ext xmlns:c16="http://schemas.microsoft.com/office/drawing/2014/chart" uri="{C3380CC4-5D6E-409C-BE32-E72D297353CC}">
                <c16:uniqueId val="{00000009-F51C-4E6C-9820-CC87DF7FCF06}"/>
              </c:ext>
            </c:extLst>
          </c:dPt>
          <c:dPt>
            <c:idx val="5"/>
            <c:bubble3D val="0"/>
            <c:spPr>
              <a:solidFill>
                <a:srgbClr val="BF311A"/>
              </a:solidFill>
              <a:ln>
                <a:solidFill>
                  <a:schemeClr val="bg1"/>
                </a:solidFill>
              </a:ln>
            </c:spPr>
            <c:extLst>
              <c:ext xmlns:c16="http://schemas.microsoft.com/office/drawing/2014/chart" uri="{C3380CC4-5D6E-409C-BE32-E72D297353CC}">
                <c16:uniqueId val="{0000000B-F51C-4E6C-9820-CC87DF7FCF06}"/>
              </c:ext>
            </c:extLst>
          </c:dPt>
          <c:cat>
            <c:strRef>
              <c:f>Summary!$L$87:$L$92</c:f>
              <c:strCache>
                <c:ptCount val="6"/>
                <c:pt idx="0">
                  <c:v>Y</c:v>
                </c:pt>
                <c:pt idx="1">
                  <c:v>R</c:v>
                </c:pt>
                <c:pt idx="2">
                  <c:v>T</c:v>
                </c:pt>
                <c:pt idx="3">
                  <c:v>M</c:v>
                </c:pt>
                <c:pt idx="4">
                  <c:v>F</c:v>
                </c:pt>
                <c:pt idx="5">
                  <c:v>N</c:v>
                </c:pt>
              </c:strCache>
            </c:strRef>
          </c:cat>
          <c:val>
            <c:numRef>
              <c:f>Summary!$H$516:$H$521</c:f>
            </c:numRef>
          </c:val>
          <c:extLst>
            <c:ext xmlns:c16="http://schemas.microsoft.com/office/drawing/2014/chart" uri="{C3380CC4-5D6E-409C-BE32-E72D297353CC}">
              <c16:uniqueId val="{0000000C-F51C-4E6C-9820-CC87DF7FCF06}"/>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Summary!$H$525</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2205-449F-A5D9-96CAA4C5DF97}"/>
              </c:ext>
            </c:extLst>
          </c:dPt>
          <c:dPt>
            <c:idx val="1"/>
            <c:bubble3D val="0"/>
            <c:spPr>
              <a:solidFill>
                <a:srgbClr val="00539B"/>
              </a:solidFill>
              <a:ln>
                <a:solidFill>
                  <a:schemeClr val="bg1"/>
                </a:solidFill>
              </a:ln>
            </c:spPr>
            <c:extLst>
              <c:ext xmlns:c16="http://schemas.microsoft.com/office/drawing/2014/chart" uri="{C3380CC4-5D6E-409C-BE32-E72D297353CC}">
                <c16:uniqueId val="{00000003-2205-449F-A5D9-96CAA4C5DF97}"/>
              </c:ext>
            </c:extLst>
          </c:dPt>
          <c:dPt>
            <c:idx val="2"/>
            <c:bubble3D val="0"/>
            <c:spPr>
              <a:solidFill>
                <a:srgbClr val="56A0D3"/>
              </a:solidFill>
              <a:ln>
                <a:solidFill>
                  <a:schemeClr val="bg1"/>
                </a:solidFill>
              </a:ln>
            </c:spPr>
            <c:extLst>
              <c:ext xmlns:c16="http://schemas.microsoft.com/office/drawing/2014/chart" uri="{C3380CC4-5D6E-409C-BE32-E72D297353CC}">
                <c16:uniqueId val="{00000005-2205-449F-A5D9-96CAA4C5DF97}"/>
              </c:ext>
            </c:extLst>
          </c:dPt>
          <c:dPt>
            <c:idx val="3"/>
            <c:bubble3D val="0"/>
            <c:spPr>
              <a:solidFill>
                <a:srgbClr val="E58E1A"/>
              </a:solidFill>
              <a:ln>
                <a:solidFill>
                  <a:schemeClr val="bg1"/>
                </a:solidFill>
              </a:ln>
            </c:spPr>
            <c:extLst>
              <c:ext xmlns:c16="http://schemas.microsoft.com/office/drawing/2014/chart" uri="{C3380CC4-5D6E-409C-BE32-E72D297353CC}">
                <c16:uniqueId val="{00000007-2205-449F-A5D9-96CAA4C5DF97}"/>
              </c:ext>
            </c:extLst>
          </c:dPt>
          <c:dPt>
            <c:idx val="4"/>
            <c:bubble3D val="0"/>
            <c:spPr>
              <a:solidFill>
                <a:srgbClr val="754200"/>
              </a:solidFill>
              <a:ln>
                <a:solidFill>
                  <a:schemeClr val="bg1"/>
                </a:solidFill>
              </a:ln>
            </c:spPr>
            <c:extLst>
              <c:ext xmlns:c16="http://schemas.microsoft.com/office/drawing/2014/chart" uri="{C3380CC4-5D6E-409C-BE32-E72D297353CC}">
                <c16:uniqueId val="{00000009-2205-449F-A5D9-96CAA4C5DF97}"/>
              </c:ext>
            </c:extLst>
          </c:dPt>
          <c:dPt>
            <c:idx val="5"/>
            <c:bubble3D val="0"/>
            <c:spPr>
              <a:solidFill>
                <a:srgbClr val="BF311A"/>
              </a:solidFill>
              <a:ln>
                <a:solidFill>
                  <a:schemeClr val="bg1"/>
                </a:solidFill>
              </a:ln>
            </c:spPr>
            <c:extLst>
              <c:ext xmlns:c16="http://schemas.microsoft.com/office/drawing/2014/chart" uri="{C3380CC4-5D6E-409C-BE32-E72D297353CC}">
                <c16:uniqueId val="{0000000B-2205-449F-A5D9-96CAA4C5DF97}"/>
              </c:ext>
            </c:extLst>
          </c:dPt>
          <c:cat>
            <c:strRef>
              <c:f>Summary!$L$87:$L$92</c:f>
              <c:strCache>
                <c:ptCount val="6"/>
                <c:pt idx="0">
                  <c:v>Y</c:v>
                </c:pt>
                <c:pt idx="1">
                  <c:v>R</c:v>
                </c:pt>
                <c:pt idx="2">
                  <c:v>T</c:v>
                </c:pt>
                <c:pt idx="3">
                  <c:v>M</c:v>
                </c:pt>
                <c:pt idx="4">
                  <c:v>F</c:v>
                </c:pt>
                <c:pt idx="5">
                  <c:v>N</c:v>
                </c:pt>
              </c:strCache>
            </c:strRef>
          </c:cat>
          <c:val>
            <c:numRef>
              <c:f>Summary!$H$527:$H$532</c:f>
            </c:numRef>
          </c:val>
          <c:extLst>
            <c:ext xmlns:c16="http://schemas.microsoft.com/office/drawing/2014/chart" uri="{C3380CC4-5D6E-409C-BE32-E72D297353CC}">
              <c16:uniqueId val="{0000000C-2205-449F-A5D9-96CAA4C5DF97}"/>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Summary!$H$536</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AC53-462B-BA10-716735E56B60}"/>
              </c:ext>
            </c:extLst>
          </c:dPt>
          <c:dPt>
            <c:idx val="1"/>
            <c:bubble3D val="0"/>
            <c:spPr>
              <a:solidFill>
                <a:srgbClr val="00539B"/>
              </a:solidFill>
              <a:ln>
                <a:solidFill>
                  <a:schemeClr val="bg1"/>
                </a:solidFill>
              </a:ln>
            </c:spPr>
            <c:extLst>
              <c:ext xmlns:c16="http://schemas.microsoft.com/office/drawing/2014/chart" uri="{C3380CC4-5D6E-409C-BE32-E72D297353CC}">
                <c16:uniqueId val="{00000003-AC53-462B-BA10-716735E56B60}"/>
              </c:ext>
            </c:extLst>
          </c:dPt>
          <c:dPt>
            <c:idx val="2"/>
            <c:bubble3D val="0"/>
            <c:spPr>
              <a:solidFill>
                <a:srgbClr val="56A0D3"/>
              </a:solidFill>
              <a:ln>
                <a:solidFill>
                  <a:schemeClr val="bg1"/>
                </a:solidFill>
              </a:ln>
            </c:spPr>
            <c:extLst>
              <c:ext xmlns:c16="http://schemas.microsoft.com/office/drawing/2014/chart" uri="{C3380CC4-5D6E-409C-BE32-E72D297353CC}">
                <c16:uniqueId val="{00000005-AC53-462B-BA10-716735E56B60}"/>
              </c:ext>
            </c:extLst>
          </c:dPt>
          <c:dPt>
            <c:idx val="3"/>
            <c:bubble3D val="0"/>
            <c:spPr>
              <a:solidFill>
                <a:srgbClr val="E58E1A"/>
              </a:solidFill>
              <a:ln>
                <a:solidFill>
                  <a:schemeClr val="bg1"/>
                </a:solidFill>
              </a:ln>
            </c:spPr>
            <c:extLst>
              <c:ext xmlns:c16="http://schemas.microsoft.com/office/drawing/2014/chart" uri="{C3380CC4-5D6E-409C-BE32-E72D297353CC}">
                <c16:uniqueId val="{00000007-AC53-462B-BA10-716735E56B60}"/>
              </c:ext>
            </c:extLst>
          </c:dPt>
          <c:dPt>
            <c:idx val="4"/>
            <c:bubble3D val="0"/>
            <c:spPr>
              <a:solidFill>
                <a:srgbClr val="754200"/>
              </a:solidFill>
              <a:ln>
                <a:solidFill>
                  <a:schemeClr val="bg1"/>
                </a:solidFill>
              </a:ln>
            </c:spPr>
            <c:extLst>
              <c:ext xmlns:c16="http://schemas.microsoft.com/office/drawing/2014/chart" uri="{C3380CC4-5D6E-409C-BE32-E72D297353CC}">
                <c16:uniqueId val="{00000009-AC53-462B-BA10-716735E56B60}"/>
              </c:ext>
            </c:extLst>
          </c:dPt>
          <c:dPt>
            <c:idx val="5"/>
            <c:bubble3D val="0"/>
            <c:spPr>
              <a:solidFill>
                <a:srgbClr val="BF311A"/>
              </a:solidFill>
              <a:ln>
                <a:solidFill>
                  <a:schemeClr val="bg1"/>
                </a:solidFill>
              </a:ln>
            </c:spPr>
            <c:extLst>
              <c:ext xmlns:c16="http://schemas.microsoft.com/office/drawing/2014/chart" uri="{C3380CC4-5D6E-409C-BE32-E72D297353CC}">
                <c16:uniqueId val="{0000000B-AC53-462B-BA10-716735E56B60}"/>
              </c:ext>
            </c:extLst>
          </c:dPt>
          <c:cat>
            <c:strRef>
              <c:f>Summary!$L$87:$L$92</c:f>
              <c:strCache>
                <c:ptCount val="6"/>
                <c:pt idx="0">
                  <c:v>Y</c:v>
                </c:pt>
                <c:pt idx="1">
                  <c:v>R</c:v>
                </c:pt>
                <c:pt idx="2">
                  <c:v>T</c:v>
                </c:pt>
                <c:pt idx="3">
                  <c:v>M</c:v>
                </c:pt>
                <c:pt idx="4">
                  <c:v>F</c:v>
                </c:pt>
                <c:pt idx="5">
                  <c:v>N</c:v>
                </c:pt>
              </c:strCache>
            </c:strRef>
          </c:cat>
          <c:val>
            <c:numRef>
              <c:f>Summary!$H$538:$H$543</c:f>
            </c:numRef>
          </c:val>
          <c:extLst>
            <c:ext xmlns:c16="http://schemas.microsoft.com/office/drawing/2014/chart" uri="{C3380CC4-5D6E-409C-BE32-E72D297353CC}">
              <c16:uniqueId val="{0000000C-AC53-462B-BA10-716735E56B60}"/>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Summary!$H$547</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EC2D-46D2-A74B-F7DBB6B2E5AC}"/>
              </c:ext>
            </c:extLst>
          </c:dPt>
          <c:dPt>
            <c:idx val="1"/>
            <c:bubble3D val="0"/>
            <c:spPr>
              <a:solidFill>
                <a:srgbClr val="00539B"/>
              </a:solidFill>
              <a:ln>
                <a:solidFill>
                  <a:schemeClr val="bg1"/>
                </a:solidFill>
              </a:ln>
            </c:spPr>
            <c:extLst>
              <c:ext xmlns:c16="http://schemas.microsoft.com/office/drawing/2014/chart" uri="{C3380CC4-5D6E-409C-BE32-E72D297353CC}">
                <c16:uniqueId val="{00000003-EC2D-46D2-A74B-F7DBB6B2E5AC}"/>
              </c:ext>
            </c:extLst>
          </c:dPt>
          <c:dPt>
            <c:idx val="2"/>
            <c:bubble3D val="0"/>
            <c:spPr>
              <a:solidFill>
                <a:srgbClr val="56A0D3"/>
              </a:solidFill>
              <a:ln>
                <a:solidFill>
                  <a:schemeClr val="bg1"/>
                </a:solidFill>
              </a:ln>
            </c:spPr>
            <c:extLst>
              <c:ext xmlns:c16="http://schemas.microsoft.com/office/drawing/2014/chart" uri="{C3380CC4-5D6E-409C-BE32-E72D297353CC}">
                <c16:uniqueId val="{00000005-EC2D-46D2-A74B-F7DBB6B2E5AC}"/>
              </c:ext>
            </c:extLst>
          </c:dPt>
          <c:dPt>
            <c:idx val="3"/>
            <c:bubble3D val="0"/>
            <c:spPr>
              <a:solidFill>
                <a:srgbClr val="E58E1A"/>
              </a:solidFill>
              <a:ln>
                <a:solidFill>
                  <a:schemeClr val="bg1"/>
                </a:solidFill>
              </a:ln>
            </c:spPr>
            <c:extLst>
              <c:ext xmlns:c16="http://schemas.microsoft.com/office/drawing/2014/chart" uri="{C3380CC4-5D6E-409C-BE32-E72D297353CC}">
                <c16:uniqueId val="{00000007-EC2D-46D2-A74B-F7DBB6B2E5AC}"/>
              </c:ext>
            </c:extLst>
          </c:dPt>
          <c:dPt>
            <c:idx val="4"/>
            <c:bubble3D val="0"/>
            <c:spPr>
              <a:solidFill>
                <a:srgbClr val="754200"/>
              </a:solidFill>
              <a:ln>
                <a:solidFill>
                  <a:schemeClr val="bg1"/>
                </a:solidFill>
              </a:ln>
            </c:spPr>
            <c:extLst>
              <c:ext xmlns:c16="http://schemas.microsoft.com/office/drawing/2014/chart" uri="{C3380CC4-5D6E-409C-BE32-E72D297353CC}">
                <c16:uniqueId val="{00000009-EC2D-46D2-A74B-F7DBB6B2E5AC}"/>
              </c:ext>
            </c:extLst>
          </c:dPt>
          <c:dPt>
            <c:idx val="5"/>
            <c:bubble3D val="0"/>
            <c:spPr>
              <a:solidFill>
                <a:srgbClr val="BF311A"/>
              </a:solidFill>
              <a:ln>
                <a:solidFill>
                  <a:schemeClr val="bg1"/>
                </a:solidFill>
              </a:ln>
            </c:spPr>
            <c:extLst>
              <c:ext xmlns:c16="http://schemas.microsoft.com/office/drawing/2014/chart" uri="{C3380CC4-5D6E-409C-BE32-E72D297353CC}">
                <c16:uniqueId val="{0000000B-EC2D-46D2-A74B-F7DBB6B2E5AC}"/>
              </c:ext>
            </c:extLst>
          </c:dPt>
          <c:cat>
            <c:strRef>
              <c:f>Summary!$L$87:$L$92</c:f>
              <c:strCache>
                <c:ptCount val="6"/>
                <c:pt idx="0">
                  <c:v>Y</c:v>
                </c:pt>
                <c:pt idx="1">
                  <c:v>R</c:v>
                </c:pt>
                <c:pt idx="2">
                  <c:v>T</c:v>
                </c:pt>
                <c:pt idx="3">
                  <c:v>M</c:v>
                </c:pt>
                <c:pt idx="4">
                  <c:v>F</c:v>
                </c:pt>
                <c:pt idx="5">
                  <c:v>N</c:v>
                </c:pt>
              </c:strCache>
            </c:strRef>
          </c:cat>
          <c:val>
            <c:numRef>
              <c:f>Summary!$H$549:$H$554</c:f>
            </c:numRef>
          </c:val>
          <c:extLst>
            <c:ext xmlns:c16="http://schemas.microsoft.com/office/drawing/2014/chart" uri="{C3380CC4-5D6E-409C-BE32-E72D297353CC}">
              <c16:uniqueId val="{0000000C-EC2D-46D2-A74B-F7DBB6B2E5AC}"/>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Summary!$H$558</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416F-4884-8516-BE7AC9E4349A}"/>
              </c:ext>
            </c:extLst>
          </c:dPt>
          <c:dPt>
            <c:idx val="1"/>
            <c:bubble3D val="0"/>
            <c:spPr>
              <a:solidFill>
                <a:srgbClr val="00539B"/>
              </a:solidFill>
              <a:ln>
                <a:solidFill>
                  <a:schemeClr val="bg1"/>
                </a:solidFill>
              </a:ln>
            </c:spPr>
            <c:extLst>
              <c:ext xmlns:c16="http://schemas.microsoft.com/office/drawing/2014/chart" uri="{C3380CC4-5D6E-409C-BE32-E72D297353CC}">
                <c16:uniqueId val="{00000003-416F-4884-8516-BE7AC9E4349A}"/>
              </c:ext>
            </c:extLst>
          </c:dPt>
          <c:dPt>
            <c:idx val="2"/>
            <c:bubble3D val="0"/>
            <c:spPr>
              <a:solidFill>
                <a:srgbClr val="56A0D3"/>
              </a:solidFill>
              <a:ln>
                <a:solidFill>
                  <a:schemeClr val="bg1"/>
                </a:solidFill>
              </a:ln>
            </c:spPr>
            <c:extLst>
              <c:ext xmlns:c16="http://schemas.microsoft.com/office/drawing/2014/chart" uri="{C3380CC4-5D6E-409C-BE32-E72D297353CC}">
                <c16:uniqueId val="{00000005-416F-4884-8516-BE7AC9E4349A}"/>
              </c:ext>
            </c:extLst>
          </c:dPt>
          <c:dPt>
            <c:idx val="3"/>
            <c:bubble3D val="0"/>
            <c:spPr>
              <a:solidFill>
                <a:srgbClr val="E58E1A"/>
              </a:solidFill>
              <a:ln>
                <a:solidFill>
                  <a:schemeClr val="bg1"/>
                </a:solidFill>
              </a:ln>
            </c:spPr>
            <c:extLst>
              <c:ext xmlns:c16="http://schemas.microsoft.com/office/drawing/2014/chart" uri="{C3380CC4-5D6E-409C-BE32-E72D297353CC}">
                <c16:uniqueId val="{00000007-416F-4884-8516-BE7AC9E4349A}"/>
              </c:ext>
            </c:extLst>
          </c:dPt>
          <c:dPt>
            <c:idx val="4"/>
            <c:bubble3D val="0"/>
            <c:spPr>
              <a:solidFill>
                <a:srgbClr val="754200"/>
              </a:solidFill>
              <a:ln>
                <a:solidFill>
                  <a:schemeClr val="bg1"/>
                </a:solidFill>
              </a:ln>
            </c:spPr>
            <c:extLst>
              <c:ext xmlns:c16="http://schemas.microsoft.com/office/drawing/2014/chart" uri="{C3380CC4-5D6E-409C-BE32-E72D297353CC}">
                <c16:uniqueId val="{00000009-416F-4884-8516-BE7AC9E4349A}"/>
              </c:ext>
            </c:extLst>
          </c:dPt>
          <c:dPt>
            <c:idx val="5"/>
            <c:bubble3D val="0"/>
            <c:spPr>
              <a:solidFill>
                <a:srgbClr val="BF311A"/>
              </a:solidFill>
              <a:ln>
                <a:solidFill>
                  <a:schemeClr val="bg1"/>
                </a:solidFill>
              </a:ln>
            </c:spPr>
            <c:extLst>
              <c:ext xmlns:c16="http://schemas.microsoft.com/office/drawing/2014/chart" uri="{C3380CC4-5D6E-409C-BE32-E72D297353CC}">
                <c16:uniqueId val="{0000000B-416F-4884-8516-BE7AC9E4349A}"/>
              </c:ext>
            </c:extLst>
          </c:dPt>
          <c:cat>
            <c:strRef>
              <c:f>Summary!$L$87:$L$92</c:f>
              <c:strCache>
                <c:ptCount val="6"/>
                <c:pt idx="0">
                  <c:v>Y</c:v>
                </c:pt>
                <c:pt idx="1">
                  <c:v>R</c:v>
                </c:pt>
                <c:pt idx="2">
                  <c:v>T</c:v>
                </c:pt>
                <c:pt idx="3">
                  <c:v>M</c:v>
                </c:pt>
                <c:pt idx="4">
                  <c:v>F</c:v>
                </c:pt>
                <c:pt idx="5">
                  <c:v>N</c:v>
                </c:pt>
              </c:strCache>
            </c:strRef>
          </c:cat>
          <c:val>
            <c:numRef>
              <c:f>Summary!$H$560:$H$565</c:f>
            </c:numRef>
          </c:val>
          <c:extLst>
            <c:ext xmlns:c16="http://schemas.microsoft.com/office/drawing/2014/chart" uri="{C3380CC4-5D6E-409C-BE32-E72D297353CC}">
              <c16:uniqueId val="{0000000C-416F-4884-8516-BE7AC9E4349A}"/>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Summary!$H$569</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DDB9-4562-9AE2-B4C90D6A3509}"/>
              </c:ext>
            </c:extLst>
          </c:dPt>
          <c:dPt>
            <c:idx val="1"/>
            <c:bubble3D val="0"/>
            <c:spPr>
              <a:solidFill>
                <a:srgbClr val="00539B"/>
              </a:solidFill>
              <a:ln>
                <a:solidFill>
                  <a:schemeClr val="bg1"/>
                </a:solidFill>
              </a:ln>
            </c:spPr>
            <c:extLst>
              <c:ext xmlns:c16="http://schemas.microsoft.com/office/drawing/2014/chart" uri="{C3380CC4-5D6E-409C-BE32-E72D297353CC}">
                <c16:uniqueId val="{00000003-DDB9-4562-9AE2-B4C90D6A3509}"/>
              </c:ext>
            </c:extLst>
          </c:dPt>
          <c:dPt>
            <c:idx val="2"/>
            <c:bubble3D val="0"/>
            <c:spPr>
              <a:solidFill>
                <a:srgbClr val="56A0D3"/>
              </a:solidFill>
              <a:ln>
                <a:solidFill>
                  <a:schemeClr val="bg1"/>
                </a:solidFill>
              </a:ln>
            </c:spPr>
            <c:extLst>
              <c:ext xmlns:c16="http://schemas.microsoft.com/office/drawing/2014/chart" uri="{C3380CC4-5D6E-409C-BE32-E72D297353CC}">
                <c16:uniqueId val="{00000005-DDB9-4562-9AE2-B4C90D6A3509}"/>
              </c:ext>
            </c:extLst>
          </c:dPt>
          <c:dPt>
            <c:idx val="3"/>
            <c:bubble3D val="0"/>
            <c:spPr>
              <a:solidFill>
                <a:srgbClr val="E58E1A"/>
              </a:solidFill>
              <a:ln>
                <a:solidFill>
                  <a:schemeClr val="bg1"/>
                </a:solidFill>
              </a:ln>
            </c:spPr>
            <c:extLst>
              <c:ext xmlns:c16="http://schemas.microsoft.com/office/drawing/2014/chart" uri="{C3380CC4-5D6E-409C-BE32-E72D297353CC}">
                <c16:uniqueId val="{00000007-DDB9-4562-9AE2-B4C90D6A3509}"/>
              </c:ext>
            </c:extLst>
          </c:dPt>
          <c:dPt>
            <c:idx val="4"/>
            <c:bubble3D val="0"/>
            <c:spPr>
              <a:solidFill>
                <a:srgbClr val="754200"/>
              </a:solidFill>
              <a:ln>
                <a:solidFill>
                  <a:schemeClr val="bg1"/>
                </a:solidFill>
              </a:ln>
            </c:spPr>
            <c:extLst>
              <c:ext xmlns:c16="http://schemas.microsoft.com/office/drawing/2014/chart" uri="{C3380CC4-5D6E-409C-BE32-E72D297353CC}">
                <c16:uniqueId val="{00000009-DDB9-4562-9AE2-B4C90D6A3509}"/>
              </c:ext>
            </c:extLst>
          </c:dPt>
          <c:dPt>
            <c:idx val="5"/>
            <c:bubble3D val="0"/>
            <c:spPr>
              <a:solidFill>
                <a:srgbClr val="BF311A"/>
              </a:solidFill>
              <a:ln>
                <a:solidFill>
                  <a:schemeClr val="bg1"/>
                </a:solidFill>
              </a:ln>
            </c:spPr>
            <c:extLst>
              <c:ext xmlns:c16="http://schemas.microsoft.com/office/drawing/2014/chart" uri="{C3380CC4-5D6E-409C-BE32-E72D297353CC}">
                <c16:uniqueId val="{0000000B-DDB9-4562-9AE2-B4C90D6A3509}"/>
              </c:ext>
            </c:extLst>
          </c:dPt>
          <c:cat>
            <c:strRef>
              <c:f>Summary!$L$87:$L$92</c:f>
              <c:strCache>
                <c:ptCount val="6"/>
                <c:pt idx="0">
                  <c:v>Y</c:v>
                </c:pt>
                <c:pt idx="1">
                  <c:v>R</c:v>
                </c:pt>
                <c:pt idx="2">
                  <c:v>T</c:v>
                </c:pt>
                <c:pt idx="3">
                  <c:v>M</c:v>
                </c:pt>
                <c:pt idx="4">
                  <c:v>F</c:v>
                </c:pt>
                <c:pt idx="5">
                  <c:v>N</c:v>
                </c:pt>
              </c:strCache>
            </c:strRef>
          </c:cat>
          <c:val>
            <c:numRef>
              <c:f>Summary!$H$571:$H$576</c:f>
            </c:numRef>
          </c:val>
          <c:extLst>
            <c:ext xmlns:c16="http://schemas.microsoft.com/office/drawing/2014/chart" uri="{C3380CC4-5D6E-409C-BE32-E72D297353CC}">
              <c16:uniqueId val="{0000000C-DDB9-4562-9AE2-B4C90D6A3509}"/>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Summary!$H$580</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A313-4D45-A64E-6497A475718F}"/>
              </c:ext>
            </c:extLst>
          </c:dPt>
          <c:dPt>
            <c:idx val="1"/>
            <c:bubble3D val="0"/>
            <c:spPr>
              <a:solidFill>
                <a:srgbClr val="00539B"/>
              </a:solidFill>
              <a:ln>
                <a:solidFill>
                  <a:schemeClr val="bg1"/>
                </a:solidFill>
              </a:ln>
            </c:spPr>
            <c:extLst>
              <c:ext xmlns:c16="http://schemas.microsoft.com/office/drawing/2014/chart" uri="{C3380CC4-5D6E-409C-BE32-E72D297353CC}">
                <c16:uniqueId val="{00000003-A313-4D45-A64E-6497A475718F}"/>
              </c:ext>
            </c:extLst>
          </c:dPt>
          <c:dPt>
            <c:idx val="2"/>
            <c:bubble3D val="0"/>
            <c:spPr>
              <a:solidFill>
                <a:srgbClr val="56A0D3"/>
              </a:solidFill>
              <a:ln>
                <a:solidFill>
                  <a:schemeClr val="bg1"/>
                </a:solidFill>
              </a:ln>
            </c:spPr>
            <c:extLst>
              <c:ext xmlns:c16="http://schemas.microsoft.com/office/drawing/2014/chart" uri="{C3380CC4-5D6E-409C-BE32-E72D297353CC}">
                <c16:uniqueId val="{00000005-A313-4D45-A64E-6497A475718F}"/>
              </c:ext>
            </c:extLst>
          </c:dPt>
          <c:dPt>
            <c:idx val="3"/>
            <c:bubble3D val="0"/>
            <c:spPr>
              <a:solidFill>
                <a:srgbClr val="E58E1A"/>
              </a:solidFill>
              <a:ln>
                <a:solidFill>
                  <a:schemeClr val="bg1"/>
                </a:solidFill>
              </a:ln>
            </c:spPr>
            <c:extLst>
              <c:ext xmlns:c16="http://schemas.microsoft.com/office/drawing/2014/chart" uri="{C3380CC4-5D6E-409C-BE32-E72D297353CC}">
                <c16:uniqueId val="{00000007-A313-4D45-A64E-6497A475718F}"/>
              </c:ext>
            </c:extLst>
          </c:dPt>
          <c:dPt>
            <c:idx val="4"/>
            <c:bubble3D val="0"/>
            <c:spPr>
              <a:solidFill>
                <a:srgbClr val="754200"/>
              </a:solidFill>
              <a:ln>
                <a:solidFill>
                  <a:schemeClr val="bg1"/>
                </a:solidFill>
              </a:ln>
            </c:spPr>
            <c:extLst>
              <c:ext xmlns:c16="http://schemas.microsoft.com/office/drawing/2014/chart" uri="{C3380CC4-5D6E-409C-BE32-E72D297353CC}">
                <c16:uniqueId val="{00000009-A313-4D45-A64E-6497A475718F}"/>
              </c:ext>
            </c:extLst>
          </c:dPt>
          <c:dPt>
            <c:idx val="5"/>
            <c:bubble3D val="0"/>
            <c:spPr>
              <a:solidFill>
                <a:srgbClr val="BF311A"/>
              </a:solidFill>
              <a:ln>
                <a:solidFill>
                  <a:schemeClr val="bg1"/>
                </a:solidFill>
              </a:ln>
            </c:spPr>
            <c:extLst>
              <c:ext xmlns:c16="http://schemas.microsoft.com/office/drawing/2014/chart" uri="{C3380CC4-5D6E-409C-BE32-E72D297353CC}">
                <c16:uniqueId val="{0000000B-A313-4D45-A64E-6497A475718F}"/>
              </c:ext>
            </c:extLst>
          </c:dPt>
          <c:cat>
            <c:strRef>
              <c:f>Summary!$L$87:$L$92</c:f>
              <c:strCache>
                <c:ptCount val="6"/>
                <c:pt idx="0">
                  <c:v>Y</c:v>
                </c:pt>
                <c:pt idx="1">
                  <c:v>R</c:v>
                </c:pt>
                <c:pt idx="2">
                  <c:v>T</c:v>
                </c:pt>
                <c:pt idx="3">
                  <c:v>M</c:v>
                </c:pt>
                <c:pt idx="4">
                  <c:v>F</c:v>
                </c:pt>
                <c:pt idx="5">
                  <c:v>N</c:v>
                </c:pt>
              </c:strCache>
            </c:strRef>
          </c:cat>
          <c:val>
            <c:numRef>
              <c:f>Summary!$H$582:$H$587</c:f>
            </c:numRef>
          </c:val>
          <c:extLst>
            <c:ext xmlns:c16="http://schemas.microsoft.com/office/drawing/2014/chart" uri="{C3380CC4-5D6E-409C-BE32-E72D297353CC}">
              <c16:uniqueId val="{0000000C-A313-4D45-A64E-6497A475718F}"/>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Summary!$H$591</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E7A4-4382-94D7-1FD5B839401B}"/>
              </c:ext>
            </c:extLst>
          </c:dPt>
          <c:dPt>
            <c:idx val="1"/>
            <c:bubble3D val="0"/>
            <c:spPr>
              <a:solidFill>
                <a:srgbClr val="00539B"/>
              </a:solidFill>
              <a:ln>
                <a:solidFill>
                  <a:schemeClr val="bg1"/>
                </a:solidFill>
              </a:ln>
            </c:spPr>
            <c:extLst>
              <c:ext xmlns:c16="http://schemas.microsoft.com/office/drawing/2014/chart" uri="{C3380CC4-5D6E-409C-BE32-E72D297353CC}">
                <c16:uniqueId val="{00000003-E7A4-4382-94D7-1FD5B839401B}"/>
              </c:ext>
            </c:extLst>
          </c:dPt>
          <c:dPt>
            <c:idx val="2"/>
            <c:bubble3D val="0"/>
            <c:spPr>
              <a:solidFill>
                <a:srgbClr val="56A0D3"/>
              </a:solidFill>
              <a:ln>
                <a:solidFill>
                  <a:schemeClr val="bg1"/>
                </a:solidFill>
              </a:ln>
            </c:spPr>
            <c:extLst>
              <c:ext xmlns:c16="http://schemas.microsoft.com/office/drawing/2014/chart" uri="{C3380CC4-5D6E-409C-BE32-E72D297353CC}">
                <c16:uniqueId val="{00000005-E7A4-4382-94D7-1FD5B839401B}"/>
              </c:ext>
            </c:extLst>
          </c:dPt>
          <c:dPt>
            <c:idx val="3"/>
            <c:bubble3D val="0"/>
            <c:spPr>
              <a:solidFill>
                <a:srgbClr val="E58E1A"/>
              </a:solidFill>
              <a:ln>
                <a:solidFill>
                  <a:schemeClr val="bg1"/>
                </a:solidFill>
              </a:ln>
            </c:spPr>
            <c:extLst>
              <c:ext xmlns:c16="http://schemas.microsoft.com/office/drawing/2014/chart" uri="{C3380CC4-5D6E-409C-BE32-E72D297353CC}">
                <c16:uniqueId val="{00000007-E7A4-4382-94D7-1FD5B839401B}"/>
              </c:ext>
            </c:extLst>
          </c:dPt>
          <c:dPt>
            <c:idx val="4"/>
            <c:bubble3D val="0"/>
            <c:spPr>
              <a:solidFill>
                <a:srgbClr val="754200"/>
              </a:solidFill>
              <a:ln>
                <a:solidFill>
                  <a:schemeClr val="bg1"/>
                </a:solidFill>
              </a:ln>
            </c:spPr>
            <c:extLst>
              <c:ext xmlns:c16="http://schemas.microsoft.com/office/drawing/2014/chart" uri="{C3380CC4-5D6E-409C-BE32-E72D297353CC}">
                <c16:uniqueId val="{00000009-E7A4-4382-94D7-1FD5B839401B}"/>
              </c:ext>
            </c:extLst>
          </c:dPt>
          <c:dPt>
            <c:idx val="5"/>
            <c:bubble3D val="0"/>
            <c:spPr>
              <a:solidFill>
                <a:srgbClr val="BF311A"/>
              </a:solidFill>
              <a:ln>
                <a:solidFill>
                  <a:schemeClr val="bg1"/>
                </a:solidFill>
              </a:ln>
            </c:spPr>
            <c:extLst>
              <c:ext xmlns:c16="http://schemas.microsoft.com/office/drawing/2014/chart" uri="{C3380CC4-5D6E-409C-BE32-E72D297353CC}">
                <c16:uniqueId val="{0000000B-E7A4-4382-94D7-1FD5B839401B}"/>
              </c:ext>
            </c:extLst>
          </c:dPt>
          <c:cat>
            <c:strRef>
              <c:f>Summary!$L$87:$L$92</c:f>
              <c:strCache>
                <c:ptCount val="6"/>
                <c:pt idx="0">
                  <c:v>Y</c:v>
                </c:pt>
                <c:pt idx="1">
                  <c:v>R</c:v>
                </c:pt>
                <c:pt idx="2">
                  <c:v>T</c:v>
                </c:pt>
                <c:pt idx="3">
                  <c:v>M</c:v>
                </c:pt>
                <c:pt idx="4">
                  <c:v>F</c:v>
                </c:pt>
                <c:pt idx="5">
                  <c:v>N</c:v>
                </c:pt>
              </c:strCache>
            </c:strRef>
          </c:cat>
          <c:val>
            <c:numRef>
              <c:f>Summary!$H$593:$H$598</c:f>
            </c:numRef>
          </c:val>
          <c:extLst>
            <c:ext xmlns:c16="http://schemas.microsoft.com/office/drawing/2014/chart" uri="{C3380CC4-5D6E-409C-BE32-E72D297353CC}">
              <c16:uniqueId val="{0000000C-E7A4-4382-94D7-1FD5B839401B}"/>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Summary!$H$602</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7309-4142-9BAD-33B3614371EB}"/>
              </c:ext>
            </c:extLst>
          </c:dPt>
          <c:dPt>
            <c:idx val="1"/>
            <c:bubble3D val="0"/>
            <c:spPr>
              <a:solidFill>
                <a:srgbClr val="00539B"/>
              </a:solidFill>
              <a:ln>
                <a:solidFill>
                  <a:schemeClr val="bg1"/>
                </a:solidFill>
              </a:ln>
            </c:spPr>
            <c:extLst>
              <c:ext xmlns:c16="http://schemas.microsoft.com/office/drawing/2014/chart" uri="{C3380CC4-5D6E-409C-BE32-E72D297353CC}">
                <c16:uniqueId val="{00000003-7309-4142-9BAD-33B3614371EB}"/>
              </c:ext>
            </c:extLst>
          </c:dPt>
          <c:dPt>
            <c:idx val="2"/>
            <c:bubble3D val="0"/>
            <c:spPr>
              <a:solidFill>
                <a:srgbClr val="56A0D3"/>
              </a:solidFill>
              <a:ln>
                <a:solidFill>
                  <a:schemeClr val="bg1"/>
                </a:solidFill>
              </a:ln>
            </c:spPr>
            <c:extLst>
              <c:ext xmlns:c16="http://schemas.microsoft.com/office/drawing/2014/chart" uri="{C3380CC4-5D6E-409C-BE32-E72D297353CC}">
                <c16:uniqueId val="{00000005-7309-4142-9BAD-33B3614371EB}"/>
              </c:ext>
            </c:extLst>
          </c:dPt>
          <c:dPt>
            <c:idx val="3"/>
            <c:bubble3D val="0"/>
            <c:spPr>
              <a:solidFill>
                <a:srgbClr val="E58E1A"/>
              </a:solidFill>
              <a:ln>
                <a:solidFill>
                  <a:schemeClr val="bg1"/>
                </a:solidFill>
              </a:ln>
            </c:spPr>
            <c:extLst>
              <c:ext xmlns:c16="http://schemas.microsoft.com/office/drawing/2014/chart" uri="{C3380CC4-5D6E-409C-BE32-E72D297353CC}">
                <c16:uniqueId val="{00000007-7309-4142-9BAD-33B3614371EB}"/>
              </c:ext>
            </c:extLst>
          </c:dPt>
          <c:dPt>
            <c:idx val="4"/>
            <c:bubble3D val="0"/>
            <c:spPr>
              <a:solidFill>
                <a:srgbClr val="754200"/>
              </a:solidFill>
              <a:ln>
                <a:solidFill>
                  <a:schemeClr val="bg1"/>
                </a:solidFill>
              </a:ln>
            </c:spPr>
            <c:extLst>
              <c:ext xmlns:c16="http://schemas.microsoft.com/office/drawing/2014/chart" uri="{C3380CC4-5D6E-409C-BE32-E72D297353CC}">
                <c16:uniqueId val="{00000009-7309-4142-9BAD-33B3614371EB}"/>
              </c:ext>
            </c:extLst>
          </c:dPt>
          <c:dPt>
            <c:idx val="5"/>
            <c:bubble3D val="0"/>
            <c:spPr>
              <a:solidFill>
                <a:srgbClr val="BF311A"/>
              </a:solidFill>
              <a:ln>
                <a:solidFill>
                  <a:schemeClr val="bg1"/>
                </a:solidFill>
              </a:ln>
            </c:spPr>
            <c:extLst>
              <c:ext xmlns:c16="http://schemas.microsoft.com/office/drawing/2014/chart" uri="{C3380CC4-5D6E-409C-BE32-E72D297353CC}">
                <c16:uniqueId val="{0000000B-7309-4142-9BAD-33B3614371EB}"/>
              </c:ext>
            </c:extLst>
          </c:dPt>
          <c:cat>
            <c:strRef>
              <c:f>Summary!$L$87:$L$92</c:f>
              <c:strCache>
                <c:ptCount val="6"/>
                <c:pt idx="0">
                  <c:v>Y</c:v>
                </c:pt>
                <c:pt idx="1">
                  <c:v>R</c:v>
                </c:pt>
                <c:pt idx="2">
                  <c:v>T</c:v>
                </c:pt>
                <c:pt idx="3">
                  <c:v>M</c:v>
                </c:pt>
                <c:pt idx="4">
                  <c:v>F</c:v>
                </c:pt>
                <c:pt idx="5">
                  <c:v>N</c:v>
                </c:pt>
              </c:strCache>
            </c:strRef>
          </c:cat>
          <c:val>
            <c:numRef>
              <c:f>Summary!$H$604:$H$609</c:f>
            </c:numRef>
          </c:val>
          <c:extLst>
            <c:ext xmlns:c16="http://schemas.microsoft.com/office/drawing/2014/chart" uri="{C3380CC4-5D6E-409C-BE32-E72D297353CC}">
              <c16:uniqueId val="{0000000C-7309-4142-9BAD-33B3614371EB}"/>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Summary!$H$613</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4B08-4617-828B-67A55D818FC6}"/>
              </c:ext>
            </c:extLst>
          </c:dPt>
          <c:dPt>
            <c:idx val="1"/>
            <c:bubble3D val="0"/>
            <c:spPr>
              <a:solidFill>
                <a:srgbClr val="00539B"/>
              </a:solidFill>
              <a:ln>
                <a:solidFill>
                  <a:schemeClr val="bg1"/>
                </a:solidFill>
              </a:ln>
            </c:spPr>
            <c:extLst>
              <c:ext xmlns:c16="http://schemas.microsoft.com/office/drawing/2014/chart" uri="{C3380CC4-5D6E-409C-BE32-E72D297353CC}">
                <c16:uniqueId val="{00000003-4B08-4617-828B-67A55D818FC6}"/>
              </c:ext>
            </c:extLst>
          </c:dPt>
          <c:dPt>
            <c:idx val="2"/>
            <c:bubble3D val="0"/>
            <c:spPr>
              <a:solidFill>
                <a:srgbClr val="56A0D3"/>
              </a:solidFill>
              <a:ln>
                <a:solidFill>
                  <a:schemeClr val="bg1"/>
                </a:solidFill>
              </a:ln>
            </c:spPr>
            <c:extLst>
              <c:ext xmlns:c16="http://schemas.microsoft.com/office/drawing/2014/chart" uri="{C3380CC4-5D6E-409C-BE32-E72D297353CC}">
                <c16:uniqueId val="{00000005-4B08-4617-828B-67A55D818FC6}"/>
              </c:ext>
            </c:extLst>
          </c:dPt>
          <c:dPt>
            <c:idx val="3"/>
            <c:bubble3D val="0"/>
            <c:spPr>
              <a:solidFill>
                <a:srgbClr val="E58E1A"/>
              </a:solidFill>
              <a:ln>
                <a:solidFill>
                  <a:schemeClr val="bg1"/>
                </a:solidFill>
              </a:ln>
            </c:spPr>
            <c:extLst>
              <c:ext xmlns:c16="http://schemas.microsoft.com/office/drawing/2014/chart" uri="{C3380CC4-5D6E-409C-BE32-E72D297353CC}">
                <c16:uniqueId val="{00000007-4B08-4617-828B-67A55D818FC6}"/>
              </c:ext>
            </c:extLst>
          </c:dPt>
          <c:dPt>
            <c:idx val="4"/>
            <c:bubble3D val="0"/>
            <c:spPr>
              <a:solidFill>
                <a:srgbClr val="754200"/>
              </a:solidFill>
              <a:ln>
                <a:solidFill>
                  <a:schemeClr val="bg1"/>
                </a:solidFill>
              </a:ln>
            </c:spPr>
            <c:extLst>
              <c:ext xmlns:c16="http://schemas.microsoft.com/office/drawing/2014/chart" uri="{C3380CC4-5D6E-409C-BE32-E72D297353CC}">
                <c16:uniqueId val="{00000009-4B08-4617-828B-67A55D818FC6}"/>
              </c:ext>
            </c:extLst>
          </c:dPt>
          <c:dPt>
            <c:idx val="5"/>
            <c:bubble3D val="0"/>
            <c:spPr>
              <a:solidFill>
                <a:srgbClr val="BF311A"/>
              </a:solidFill>
              <a:ln>
                <a:solidFill>
                  <a:schemeClr val="bg1"/>
                </a:solidFill>
              </a:ln>
            </c:spPr>
            <c:extLst>
              <c:ext xmlns:c16="http://schemas.microsoft.com/office/drawing/2014/chart" uri="{C3380CC4-5D6E-409C-BE32-E72D297353CC}">
                <c16:uniqueId val="{0000000B-4B08-4617-828B-67A55D818FC6}"/>
              </c:ext>
            </c:extLst>
          </c:dPt>
          <c:cat>
            <c:strRef>
              <c:f>Summary!$L$87:$L$92</c:f>
              <c:strCache>
                <c:ptCount val="6"/>
                <c:pt idx="0">
                  <c:v>Y</c:v>
                </c:pt>
                <c:pt idx="1">
                  <c:v>R</c:v>
                </c:pt>
                <c:pt idx="2">
                  <c:v>T</c:v>
                </c:pt>
                <c:pt idx="3">
                  <c:v>M</c:v>
                </c:pt>
                <c:pt idx="4">
                  <c:v>F</c:v>
                </c:pt>
                <c:pt idx="5">
                  <c:v>N</c:v>
                </c:pt>
              </c:strCache>
            </c:strRef>
          </c:cat>
          <c:val>
            <c:numRef>
              <c:f>Summary!$H$615:$H$620</c:f>
            </c:numRef>
          </c:val>
          <c:extLst>
            <c:ext xmlns:c16="http://schemas.microsoft.com/office/drawing/2014/chart" uri="{C3380CC4-5D6E-409C-BE32-E72D297353CC}">
              <c16:uniqueId val="{0000000C-4B08-4617-828B-67A55D818FC6}"/>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Summary!$H$129</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0C1D-470D-A69A-A73E562E876C}"/>
              </c:ext>
            </c:extLst>
          </c:dPt>
          <c:dPt>
            <c:idx val="1"/>
            <c:bubble3D val="0"/>
            <c:spPr>
              <a:solidFill>
                <a:srgbClr val="00539B"/>
              </a:solidFill>
              <a:ln>
                <a:solidFill>
                  <a:schemeClr val="bg1"/>
                </a:solidFill>
              </a:ln>
            </c:spPr>
            <c:extLst>
              <c:ext xmlns:c16="http://schemas.microsoft.com/office/drawing/2014/chart" uri="{C3380CC4-5D6E-409C-BE32-E72D297353CC}">
                <c16:uniqueId val="{00000003-0C1D-470D-A69A-A73E562E876C}"/>
              </c:ext>
            </c:extLst>
          </c:dPt>
          <c:dPt>
            <c:idx val="2"/>
            <c:bubble3D val="0"/>
            <c:spPr>
              <a:solidFill>
                <a:srgbClr val="56A0D3"/>
              </a:solidFill>
              <a:ln>
                <a:solidFill>
                  <a:schemeClr val="bg1"/>
                </a:solidFill>
              </a:ln>
            </c:spPr>
            <c:extLst>
              <c:ext xmlns:c16="http://schemas.microsoft.com/office/drawing/2014/chart" uri="{C3380CC4-5D6E-409C-BE32-E72D297353CC}">
                <c16:uniqueId val="{00000005-0C1D-470D-A69A-A73E562E876C}"/>
              </c:ext>
            </c:extLst>
          </c:dPt>
          <c:dPt>
            <c:idx val="3"/>
            <c:bubble3D val="0"/>
            <c:spPr>
              <a:solidFill>
                <a:srgbClr val="E58E1A"/>
              </a:solidFill>
              <a:ln>
                <a:solidFill>
                  <a:schemeClr val="bg1"/>
                </a:solidFill>
              </a:ln>
            </c:spPr>
            <c:extLst>
              <c:ext xmlns:c16="http://schemas.microsoft.com/office/drawing/2014/chart" uri="{C3380CC4-5D6E-409C-BE32-E72D297353CC}">
                <c16:uniqueId val="{00000007-0C1D-470D-A69A-A73E562E876C}"/>
              </c:ext>
            </c:extLst>
          </c:dPt>
          <c:dPt>
            <c:idx val="4"/>
            <c:bubble3D val="0"/>
            <c:spPr>
              <a:solidFill>
                <a:srgbClr val="754200"/>
              </a:solidFill>
              <a:ln>
                <a:solidFill>
                  <a:schemeClr val="bg1"/>
                </a:solidFill>
              </a:ln>
            </c:spPr>
            <c:extLst>
              <c:ext xmlns:c16="http://schemas.microsoft.com/office/drawing/2014/chart" uri="{C3380CC4-5D6E-409C-BE32-E72D297353CC}">
                <c16:uniqueId val="{00000009-0C1D-470D-A69A-A73E562E876C}"/>
              </c:ext>
            </c:extLst>
          </c:dPt>
          <c:dPt>
            <c:idx val="5"/>
            <c:bubble3D val="0"/>
            <c:spPr>
              <a:solidFill>
                <a:srgbClr val="BF311A"/>
              </a:solidFill>
              <a:ln>
                <a:solidFill>
                  <a:schemeClr val="bg1"/>
                </a:solidFill>
              </a:ln>
            </c:spPr>
            <c:extLst>
              <c:ext xmlns:c16="http://schemas.microsoft.com/office/drawing/2014/chart" uri="{C3380CC4-5D6E-409C-BE32-E72D297353CC}">
                <c16:uniqueId val="{0000000B-0C1D-470D-A69A-A73E562E876C}"/>
              </c:ext>
            </c:extLst>
          </c:dPt>
          <c:cat>
            <c:strRef>
              <c:f>Summary!$L$87:$L$92</c:f>
              <c:strCache>
                <c:ptCount val="6"/>
                <c:pt idx="0">
                  <c:v>Y</c:v>
                </c:pt>
                <c:pt idx="1">
                  <c:v>R</c:v>
                </c:pt>
                <c:pt idx="2">
                  <c:v>T</c:v>
                </c:pt>
                <c:pt idx="3">
                  <c:v>M</c:v>
                </c:pt>
                <c:pt idx="4">
                  <c:v>F</c:v>
                </c:pt>
                <c:pt idx="5">
                  <c:v>N</c:v>
                </c:pt>
              </c:strCache>
            </c:strRef>
          </c:cat>
          <c:val>
            <c:numRef>
              <c:f>Summary!$H$131:$H$136</c:f>
              <c:numCache>
                <c:formatCode>#,##0</c:formatCode>
                <c:ptCount val="6"/>
                <c:pt idx="0">
                  <c:v>0</c:v>
                </c:pt>
                <c:pt idx="1">
                  <c:v>0</c:v>
                </c:pt>
                <c:pt idx="2">
                  <c:v>0</c:v>
                </c:pt>
                <c:pt idx="3">
                  <c:v>0</c:v>
                </c:pt>
                <c:pt idx="4">
                  <c:v>0</c:v>
                </c:pt>
                <c:pt idx="5">
                  <c:v>85</c:v>
                </c:pt>
              </c:numCache>
            </c:numRef>
          </c:val>
          <c:extLst>
            <c:ext xmlns:c16="http://schemas.microsoft.com/office/drawing/2014/chart" uri="{C3380CC4-5D6E-409C-BE32-E72D297353CC}">
              <c16:uniqueId val="{0000000C-0C1D-470D-A69A-A73E562E876C}"/>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Summary!$H$624</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E361-4211-8FCC-97A1CE948DCF}"/>
              </c:ext>
            </c:extLst>
          </c:dPt>
          <c:dPt>
            <c:idx val="1"/>
            <c:bubble3D val="0"/>
            <c:spPr>
              <a:solidFill>
                <a:srgbClr val="00539B"/>
              </a:solidFill>
              <a:ln>
                <a:solidFill>
                  <a:schemeClr val="bg1"/>
                </a:solidFill>
              </a:ln>
            </c:spPr>
            <c:extLst>
              <c:ext xmlns:c16="http://schemas.microsoft.com/office/drawing/2014/chart" uri="{C3380CC4-5D6E-409C-BE32-E72D297353CC}">
                <c16:uniqueId val="{00000003-E361-4211-8FCC-97A1CE948DCF}"/>
              </c:ext>
            </c:extLst>
          </c:dPt>
          <c:dPt>
            <c:idx val="2"/>
            <c:bubble3D val="0"/>
            <c:spPr>
              <a:solidFill>
                <a:srgbClr val="56A0D3"/>
              </a:solidFill>
              <a:ln>
                <a:solidFill>
                  <a:schemeClr val="bg1"/>
                </a:solidFill>
              </a:ln>
            </c:spPr>
            <c:extLst>
              <c:ext xmlns:c16="http://schemas.microsoft.com/office/drawing/2014/chart" uri="{C3380CC4-5D6E-409C-BE32-E72D297353CC}">
                <c16:uniqueId val="{00000005-E361-4211-8FCC-97A1CE948DCF}"/>
              </c:ext>
            </c:extLst>
          </c:dPt>
          <c:dPt>
            <c:idx val="3"/>
            <c:bubble3D val="0"/>
            <c:spPr>
              <a:solidFill>
                <a:srgbClr val="E58E1A"/>
              </a:solidFill>
              <a:ln>
                <a:solidFill>
                  <a:schemeClr val="bg1"/>
                </a:solidFill>
              </a:ln>
            </c:spPr>
            <c:extLst>
              <c:ext xmlns:c16="http://schemas.microsoft.com/office/drawing/2014/chart" uri="{C3380CC4-5D6E-409C-BE32-E72D297353CC}">
                <c16:uniqueId val="{00000007-E361-4211-8FCC-97A1CE948DCF}"/>
              </c:ext>
            </c:extLst>
          </c:dPt>
          <c:dPt>
            <c:idx val="4"/>
            <c:bubble3D val="0"/>
            <c:spPr>
              <a:solidFill>
                <a:srgbClr val="754200"/>
              </a:solidFill>
              <a:ln>
                <a:solidFill>
                  <a:schemeClr val="bg1"/>
                </a:solidFill>
              </a:ln>
            </c:spPr>
            <c:extLst>
              <c:ext xmlns:c16="http://schemas.microsoft.com/office/drawing/2014/chart" uri="{C3380CC4-5D6E-409C-BE32-E72D297353CC}">
                <c16:uniqueId val="{00000009-E361-4211-8FCC-97A1CE948DCF}"/>
              </c:ext>
            </c:extLst>
          </c:dPt>
          <c:dPt>
            <c:idx val="5"/>
            <c:bubble3D val="0"/>
            <c:spPr>
              <a:solidFill>
                <a:srgbClr val="BF311A"/>
              </a:solidFill>
              <a:ln>
                <a:solidFill>
                  <a:schemeClr val="bg1"/>
                </a:solidFill>
              </a:ln>
            </c:spPr>
            <c:extLst>
              <c:ext xmlns:c16="http://schemas.microsoft.com/office/drawing/2014/chart" uri="{C3380CC4-5D6E-409C-BE32-E72D297353CC}">
                <c16:uniqueId val="{0000000B-E361-4211-8FCC-97A1CE948DCF}"/>
              </c:ext>
            </c:extLst>
          </c:dPt>
          <c:cat>
            <c:strRef>
              <c:f>Summary!$L$87:$L$92</c:f>
              <c:strCache>
                <c:ptCount val="6"/>
                <c:pt idx="0">
                  <c:v>Y</c:v>
                </c:pt>
                <c:pt idx="1">
                  <c:v>R</c:v>
                </c:pt>
                <c:pt idx="2">
                  <c:v>T</c:v>
                </c:pt>
                <c:pt idx="3">
                  <c:v>M</c:v>
                </c:pt>
                <c:pt idx="4">
                  <c:v>F</c:v>
                </c:pt>
                <c:pt idx="5">
                  <c:v>N</c:v>
                </c:pt>
              </c:strCache>
            </c:strRef>
          </c:cat>
          <c:val>
            <c:numRef>
              <c:f>Summary!$H$626:$H$631</c:f>
            </c:numRef>
          </c:val>
          <c:extLst>
            <c:ext xmlns:c16="http://schemas.microsoft.com/office/drawing/2014/chart" uri="{C3380CC4-5D6E-409C-BE32-E72D297353CC}">
              <c16:uniqueId val="{0000000C-E361-4211-8FCC-97A1CE948DCF}"/>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Summary!$H$635</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4BF3-4084-813C-8FFD8BFD6551}"/>
              </c:ext>
            </c:extLst>
          </c:dPt>
          <c:dPt>
            <c:idx val="1"/>
            <c:bubble3D val="0"/>
            <c:spPr>
              <a:solidFill>
                <a:srgbClr val="00539B"/>
              </a:solidFill>
              <a:ln>
                <a:solidFill>
                  <a:schemeClr val="bg1"/>
                </a:solidFill>
              </a:ln>
            </c:spPr>
            <c:extLst>
              <c:ext xmlns:c16="http://schemas.microsoft.com/office/drawing/2014/chart" uri="{C3380CC4-5D6E-409C-BE32-E72D297353CC}">
                <c16:uniqueId val="{00000003-4BF3-4084-813C-8FFD8BFD6551}"/>
              </c:ext>
            </c:extLst>
          </c:dPt>
          <c:dPt>
            <c:idx val="2"/>
            <c:bubble3D val="0"/>
            <c:spPr>
              <a:solidFill>
                <a:srgbClr val="56A0D3"/>
              </a:solidFill>
              <a:ln>
                <a:solidFill>
                  <a:schemeClr val="bg1"/>
                </a:solidFill>
              </a:ln>
            </c:spPr>
            <c:extLst>
              <c:ext xmlns:c16="http://schemas.microsoft.com/office/drawing/2014/chart" uri="{C3380CC4-5D6E-409C-BE32-E72D297353CC}">
                <c16:uniqueId val="{00000005-4BF3-4084-813C-8FFD8BFD6551}"/>
              </c:ext>
            </c:extLst>
          </c:dPt>
          <c:dPt>
            <c:idx val="3"/>
            <c:bubble3D val="0"/>
            <c:spPr>
              <a:solidFill>
                <a:srgbClr val="E58E1A"/>
              </a:solidFill>
              <a:ln>
                <a:solidFill>
                  <a:schemeClr val="bg1"/>
                </a:solidFill>
              </a:ln>
            </c:spPr>
            <c:extLst>
              <c:ext xmlns:c16="http://schemas.microsoft.com/office/drawing/2014/chart" uri="{C3380CC4-5D6E-409C-BE32-E72D297353CC}">
                <c16:uniqueId val="{00000007-4BF3-4084-813C-8FFD8BFD6551}"/>
              </c:ext>
            </c:extLst>
          </c:dPt>
          <c:dPt>
            <c:idx val="4"/>
            <c:bubble3D val="0"/>
            <c:spPr>
              <a:solidFill>
                <a:srgbClr val="754200"/>
              </a:solidFill>
              <a:ln>
                <a:solidFill>
                  <a:schemeClr val="bg1"/>
                </a:solidFill>
              </a:ln>
            </c:spPr>
            <c:extLst>
              <c:ext xmlns:c16="http://schemas.microsoft.com/office/drawing/2014/chart" uri="{C3380CC4-5D6E-409C-BE32-E72D297353CC}">
                <c16:uniqueId val="{00000009-4BF3-4084-813C-8FFD8BFD6551}"/>
              </c:ext>
            </c:extLst>
          </c:dPt>
          <c:dPt>
            <c:idx val="5"/>
            <c:bubble3D val="0"/>
            <c:spPr>
              <a:solidFill>
                <a:srgbClr val="BF311A"/>
              </a:solidFill>
              <a:ln>
                <a:solidFill>
                  <a:schemeClr val="bg1"/>
                </a:solidFill>
              </a:ln>
            </c:spPr>
            <c:extLst>
              <c:ext xmlns:c16="http://schemas.microsoft.com/office/drawing/2014/chart" uri="{C3380CC4-5D6E-409C-BE32-E72D297353CC}">
                <c16:uniqueId val="{0000000B-4BF3-4084-813C-8FFD8BFD6551}"/>
              </c:ext>
            </c:extLst>
          </c:dPt>
          <c:cat>
            <c:strRef>
              <c:f>Summary!$L$87:$L$92</c:f>
              <c:strCache>
                <c:ptCount val="6"/>
                <c:pt idx="0">
                  <c:v>Y</c:v>
                </c:pt>
                <c:pt idx="1">
                  <c:v>R</c:v>
                </c:pt>
                <c:pt idx="2">
                  <c:v>T</c:v>
                </c:pt>
                <c:pt idx="3">
                  <c:v>M</c:v>
                </c:pt>
                <c:pt idx="4">
                  <c:v>F</c:v>
                </c:pt>
                <c:pt idx="5">
                  <c:v>N</c:v>
                </c:pt>
              </c:strCache>
            </c:strRef>
          </c:cat>
          <c:val>
            <c:numRef>
              <c:f>Summary!$H$637:$H$642</c:f>
              <c:numCache>
                <c:formatCode>#,##0</c:formatCode>
                <c:ptCount val="6"/>
                <c:pt idx="0">
                  <c:v>0</c:v>
                </c:pt>
                <c:pt idx="1">
                  <c:v>0</c:v>
                </c:pt>
                <c:pt idx="2">
                  <c:v>0</c:v>
                </c:pt>
                <c:pt idx="3">
                  <c:v>0</c:v>
                </c:pt>
                <c:pt idx="4">
                  <c:v>0</c:v>
                </c:pt>
                <c:pt idx="5">
                  <c:v>1188</c:v>
                </c:pt>
              </c:numCache>
            </c:numRef>
          </c:val>
          <c:extLst>
            <c:ext xmlns:c16="http://schemas.microsoft.com/office/drawing/2014/chart" uri="{C3380CC4-5D6E-409C-BE32-E72D297353CC}">
              <c16:uniqueId val="{0000000C-4BF3-4084-813C-8FFD8BFD6551}"/>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Summary!$H$140</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11B6-4409-AADC-2BFB6EED3AB6}"/>
              </c:ext>
            </c:extLst>
          </c:dPt>
          <c:dPt>
            <c:idx val="1"/>
            <c:bubble3D val="0"/>
            <c:spPr>
              <a:solidFill>
                <a:srgbClr val="00539B"/>
              </a:solidFill>
              <a:ln>
                <a:solidFill>
                  <a:schemeClr val="bg1"/>
                </a:solidFill>
              </a:ln>
            </c:spPr>
            <c:extLst>
              <c:ext xmlns:c16="http://schemas.microsoft.com/office/drawing/2014/chart" uri="{C3380CC4-5D6E-409C-BE32-E72D297353CC}">
                <c16:uniqueId val="{00000003-11B6-4409-AADC-2BFB6EED3AB6}"/>
              </c:ext>
            </c:extLst>
          </c:dPt>
          <c:dPt>
            <c:idx val="2"/>
            <c:bubble3D val="0"/>
            <c:spPr>
              <a:solidFill>
                <a:srgbClr val="56A0D3"/>
              </a:solidFill>
              <a:ln>
                <a:solidFill>
                  <a:schemeClr val="bg1"/>
                </a:solidFill>
              </a:ln>
            </c:spPr>
            <c:extLst>
              <c:ext xmlns:c16="http://schemas.microsoft.com/office/drawing/2014/chart" uri="{C3380CC4-5D6E-409C-BE32-E72D297353CC}">
                <c16:uniqueId val="{00000005-11B6-4409-AADC-2BFB6EED3AB6}"/>
              </c:ext>
            </c:extLst>
          </c:dPt>
          <c:dPt>
            <c:idx val="3"/>
            <c:bubble3D val="0"/>
            <c:spPr>
              <a:solidFill>
                <a:srgbClr val="E58E1A"/>
              </a:solidFill>
              <a:ln>
                <a:solidFill>
                  <a:schemeClr val="bg1"/>
                </a:solidFill>
              </a:ln>
            </c:spPr>
            <c:extLst>
              <c:ext xmlns:c16="http://schemas.microsoft.com/office/drawing/2014/chart" uri="{C3380CC4-5D6E-409C-BE32-E72D297353CC}">
                <c16:uniqueId val="{00000007-11B6-4409-AADC-2BFB6EED3AB6}"/>
              </c:ext>
            </c:extLst>
          </c:dPt>
          <c:dPt>
            <c:idx val="4"/>
            <c:bubble3D val="0"/>
            <c:spPr>
              <a:solidFill>
                <a:srgbClr val="754200"/>
              </a:solidFill>
              <a:ln>
                <a:solidFill>
                  <a:schemeClr val="bg1"/>
                </a:solidFill>
              </a:ln>
            </c:spPr>
            <c:extLst>
              <c:ext xmlns:c16="http://schemas.microsoft.com/office/drawing/2014/chart" uri="{C3380CC4-5D6E-409C-BE32-E72D297353CC}">
                <c16:uniqueId val="{00000009-11B6-4409-AADC-2BFB6EED3AB6}"/>
              </c:ext>
            </c:extLst>
          </c:dPt>
          <c:dPt>
            <c:idx val="5"/>
            <c:bubble3D val="0"/>
            <c:spPr>
              <a:solidFill>
                <a:srgbClr val="BF311A"/>
              </a:solidFill>
              <a:ln>
                <a:solidFill>
                  <a:schemeClr val="bg1"/>
                </a:solidFill>
              </a:ln>
            </c:spPr>
            <c:extLst>
              <c:ext xmlns:c16="http://schemas.microsoft.com/office/drawing/2014/chart" uri="{C3380CC4-5D6E-409C-BE32-E72D297353CC}">
                <c16:uniqueId val="{0000000B-11B6-4409-AADC-2BFB6EED3AB6}"/>
              </c:ext>
            </c:extLst>
          </c:dPt>
          <c:cat>
            <c:strRef>
              <c:f>Summary!$L$87:$L$92</c:f>
              <c:strCache>
                <c:ptCount val="6"/>
                <c:pt idx="0">
                  <c:v>Y</c:v>
                </c:pt>
                <c:pt idx="1">
                  <c:v>R</c:v>
                </c:pt>
                <c:pt idx="2">
                  <c:v>T</c:v>
                </c:pt>
                <c:pt idx="3">
                  <c:v>M</c:v>
                </c:pt>
                <c:pt idx="4">
                  <c:v>F</c:v>
                </c:pt>
                <c:pt idx="5">
                  <c:v>N</c:v>
                </c:pt>
              </c:strCache>
            </c:strRef>
          </c:cat>
          <c:val>
            <c:numRef>
              <c:f>Summary!$H$142:$H$147</c:f>
              <c:numCache>
                <c:formatCode>#,##0</c:formatCode>
                <c:ptCount val="6"/>
                <c:pt idx="0">
                  <c:v>0</c:v>
                </c:pt>
                <c:pt idx="1">
                  <c:v>0</c:v>
                </c:pt>
                <c:pt idx="2">
                  <c:v>0</c:v>
                </c:pt>
                <c:pt idx="3">
                  <c:v>0</c:v>
                </c:pt>
                <c:pt idx="4">
                  <c:v>0</c:v>
                </c:pt>
                <c:pt idx="5">
                  <c:v>96</c:v>
                </c:pt>
              </c:numCache>
            </c:numRef>
          </c:val>
          <c:extLst>
            <c:ext xmlns:c16="http://schemas.microsoft.com/office/drawing/2014/chart" uri="{C3380CC4-5D6E-409C-BE32-E72D297353CC}">
              <c16:uniqueId val="{0000000C-11B6-4409-AADC-2BFB6EED3AB6}"/>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Summary!$H$151</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6041-413A-8771-D333E2EAF6AF}"/>
              </c:ext>
            </c:extLst>
          </c:dPt>
          <c:dPt>
            <c:idx val="1"/>
            <c:bubble3D val="0"/>
            <c:spPr>
              <a:solidFill>
                <a:srgbClr val="00539B"/>
              </a:solidFill>
              <a:ln>
                <a:solidFill>
                  <a:schemeClr val="bg1"/>
                </a:solidFill>
              </a:ln>
            </c:spPr>
            <c:extLst>
              <c:ext xmlns:c16="http://schemas.microsoft.com/office/drawing/2014/chart" uri="{C3380CC4-5D6E-409C-BE32-E72D297353CC}">
                <c16:uniqueId val="{00000003-6041-413A-8771-D333E2EAF6AF}"/>
              </c:ext>
            </c:extLst>
          </c:dPt>
          <c:dPt>
            <c:idx val="2"/>
            <c:bubble3D val="0"/>
            <c:spPr>
              <a:solidFill>
                <a:srgbClr val="56A0D3"/>
              </a:solidFill>
              <a:ln>
                <a:solidFill>
                  <a:schemeClr val="bg1"/>
                </a:solidFill>
              </a:ln>
            </c:spPr>
            <c:extLst>
              <c:ext xmlns:c16="http://schemas.microsoft.com/office/drawing/2014/chart" uri="{C3380CC4-5D6E-409C-BE32-E72D297353CC}">
                <c16:uniqueId val="{00000005-6041-413A-8771-D333E2EAF6AF}"/>
              </c:ext>
            </c:extLst>
          </c:dPt>
          <c:dPt>
            <c:idx val="3"/>
            <c:bubble3D val="0"/>
            <c:spPr>
              <a:solidFill>
                <a:srgbClr val="E58E1A"/>
              </a:solidFill>
              <a:ln>
                <a:solidFill>
                  <a:schemeClr val="bg1"/>
                </a:solidFill>
              </a:ln>
            </c:spPr>
            <c:extLst>
              <c:ext xmlns:c16="http://schemas.microsoft.com/office/drawing/2014/chart" uri="{C3380CC4-5D6E-409C-BE32-E72D297353CC}">
                <c16:uniqueId val="{00000007-6041-413A-8771-D333E2EAF6AF}"/>
              </c:ext>
            </c:extLst>
          </c:dPt>
          <c:dPt>
            <c:idx val="4"/>
            <c:bubble3D val="0"/>
            <c:spPr>
              <a:solidFill>
                <a:srgbClr val="754200"/>
              </a:solidFill>
              <a:ln>
                <a:solidFill>
                  <a:schemeClr val="bg1"/>
                </a:solidFill>
              </a:ln>
            </c:spPr>
            <c:extLst>
              <c:ext xmlns:c16="http://schemas.microsoft.com/office/drawing/2014/chart" uri="{C3380CC4-5D6E-409C-BE32-E72D297353CC}">
                <c16:uniqueId val="{00000009-6041-413A-8771-D333E2EAF6AF}"/>
              </c:ext>
            </c:extLst>
          </c:dPt>
          <c:dPt>
            <c:idx val="5"/>
            <c:bubble3D val="0"/>
            <c:spPr>
              <a:solidFill>
                <a:srgbClr val="BF311A"/>
              </a:solidFill>
              <a:ln>
                <a:solidFill>
                  <a:schemeClr val="bg1"/>
                </a:solidFill>
              </a:ln>
            </c:spPr>
            <c:extLst>
              <c:ext xmlns:c16="http://schemas.microsoft.com/office/drawing/2014/chart" uri="{C3380CC4-5D6E-409C-BE32-E72D297353CC}">
                <c16:uniqueId val="{0000000B-6041-413A-8771-D333E2EAF6AF}"/>
              </c:ext>
            </c:extLst>
          </c:dPt>
          <c:cat>
            <c:strRef>
              <c:f>Summary!$L$87:$L$92</c:f>
              <c:strCache>
                <c:ptCount val="6"/>
                <c:pt idx="0">
                  <c:v>Y</c:v>
                </c:pt>
                <c:pt idx="1">
                  <c:v>R</c:v>
                </c:pt>
                <c:pt idx="2">
                  <c:v>T</c:v>
                </c:pt>
                <c:pt idx="3">
                  <c:v>M</c:v>
                </c:pt>
                <c:pt idx="4">
                  <c:v>F</c:v>
                </c:pt>
                <c:pt idx="5">
                  <c:v>N</c:v>
                </c:pt>
              </c:strCache>
            </c:strRef>
          </c:cat>
          <c:val>
            <c:numRef>
              <c:f>Summary!$H$153:$H$158</c:f>
              <c:numCache>
                <c:formatCode>#,##0</c:formatCode>
                <c:ptCount val="6"/>
                <c:pt idx="0">
                  <c:v>0</c:v>
                </c:pt>
                <c:pt idx="1">
                  <c:v>0</c:v>
                </c:pt>
                <c:pt idx="2">
                  <c:v>0</c:v>
                </c:pt>
                <c:pt idx="3">
                  <c:v>0</c:v>
                </c:pt>
                <c:pt idx="4">
                  <c:v>0</c:v>
                </c:pt>
                <c:pt idx="5">
                  <c:v>32</c:v>
                </c:pt>
              </c:numCache>
            </c:numRef>
          </c:val>
          <c:extLst>
            <c:ext xmlns:c16="http://schemas.microsoft.com/office/drawing/2014/chart" uri="{C3380CC4-5D6E-409C-BE32-E72D297353CC}">
              <c16:uniqueId val="{0000000C-6041-413A-8771-D333E2EAF6AF}"/>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Summary!$H$162</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E12F-415C-8A6C-AB11300D07CB}"/>
              </c:ext>
            </c:extLst>
          </c:dPt>
          <c:dPt>
            <c:idx val="1"/>
            <c:bubble3D val="0"/>
            <c:spPr>
              <a:solidFill>
                <a:srgbClr val="00539B"/>
              </a:solidFill>
              <a:ln>
                <a:solidFill>
                  <a:schemeClr val="bg1"/>
                </a:solidFill>
              </a:ln>
            </c:spPr>
            <c:extLst>
              <c:ext xmlns:c16="http://schemas.microsoft.com/office/drawing/2014/chart" uri="{C3380CC4-5D6E-409C-BE32-E72D297353CC}">
                <c16:uniqueId val="{00000003-E12F-415C-8A6C-AB11300D07CB}"/>
              </c:ext>
            </c:extLst>
          </c:dPt>
          <c:dPt>
            <c:idx val="2"/>
            <c:bubble3D val="0"/>
            <c:spPr>
              <a:solidFill>
                <a:srgbClr val="56A0D3"/>
              </a:solidFill>
              <a:ln>
                <a:solidFill>
                  <a:schemeClr val="bg1"/>
                </a:solidFill>
              </a:ln>
            </c:spPr>
            <c:extLst>
              <c:ext xmlns:c16="http://schemas.microsoft.com/office/drawing/2014/chart" uri="{C3380CC4-5D6E-409C-BE32-E72D297353CC}">
                <c16:uniqueId val="{00000005-E12F-415C-8A6C-AB11300D07CB}"/>
              </c:ext>
            </c:extLst>
          </c:dPt>
          <c:dPt>
            <c:idx val="3"/>
            <c:bubble3D val="0"/>
            <c:spPr>
              <a:solidFill>
                <a:srgbClr val="E58E1A"/>
              </a:solidFill>
              <a:ln>
                <a:solidFill>
                  <a:schemeClr val="bg1"/>
                </a:solidFill>
              </a:ln>
            </c:spPr>
            <c:extLst>
              <c:ext xmlns:c16="http://schemas.microsoft.com/office/drawing/2014/chart" uri="{C3380CC4-5D6E-409C-BE32-E72D297353CC}">
                <c16:uniqueId val="{00000007-E12F-415C-8A6C-AB11300D07CB}"/>
              </c:ext>
            </c:extLst>
          </c:dPt>
          <c:dPt>
            <c:idx val="4"/>
            <c:bubble3D val="0"/>
            <c:spPr>
              <a:solidFill>
                <a:srgbClr val="754200"/>
              </a:solidFill>
              <a:ln>
                <a:solidFill>
                  <a:schemeClr val="bg1"/>
                </a:solidFill>
              </a:ln>
            </c:spPr>
            <c:extLst>
              <c:ext xmlns:c16="http://schemas.microsoft.com/office/drawing/2014/chart" uri="{C3380CC4-5D6E-409C-BE32-E72D297353CC}">
                <c16:uniqueId val="{00000009-E12F-415C-8A6C-AB11300D07CB}"/>
              </c:ext>
            </c:extLst>
          </c:dPt>
          <c:dPt>
            <c:idx val="5"/>
            <c:bubble3D val="0"/>
            <c:spPr>
              <a:solidFill>
                <a:srgbClr val="BF311A"/>
              </a:solidFill>
              <a:ln>
                <a:solidFill>
                  <a:schemeClr val="bg1"/>
                </a:solidFill>
              </a:ln>
            </c:spPr>
            <c:extLst>
              <c:ext xmlns:c16="http://schemas.microsoft.com/office/drawing/2014/chart" uri="{C3380CC4-5D6E-409C-BE32-E72D297353CC}">
                <c16:uniqueId val="{0000000B-E12F-415C-8A6C-AB11300D07CB}"/>
              </c:ext>
            </c:extLst>
          </c:dPt>
          <c:cat>
            <c:strRef>
              <c:f>Summary!$L$87:$L$92</c:f>
              <c:strCache>
                <c:ptCount val="6"/>
                <c:pt idx="0">
                  <c:v>Y</c:v>
                </c:pt>
                <c:pt idx="1">
                  <c:v>R</c:v>
                </c:pt>
                <c:pt idx="2">
                  <c:v>T</c:v>
                </c:pt>
                <c:pt idx="3">
                  <c:v>M</c:v>
                </c:pt>
                <c:pt idx="4">
                  <c:v>F</c:v>
                </c:pt>
                <c:pt idx="5">
                  <c:v>N</c:v>
                </c:pt>
              </c:strCache>
            </c:strRef>
          </c:cat>
          <c:val>
            <c:numRef>
              <c:f>Summary!$H$164:$H$169</c:f>
              <c:numCache>
                <c:formatCode>#,##0</c:formatCode>
                <c:ptCount val="6"/>
                <c:pt idx="0">
                  <c:v>0</c:v>
                </c:pt>
                <c:pt idx="1">
                  <c:v>0</c:v>
                </c:pt>
                <c:pt idx="2">
                  <c:v>0</c:v>
                </c:pt>
                <c:pt idx="3">
                  <c:v>0</c:v>
                </c:pt>
                <c:pt idx="4">
                  <c:v>0</c:v>
                </c:pt>
                <c:pt idx="5">
                  <c:v>155</c:v>
                </c:pt>
              </c:numCache>
            </c:numRef>
          </c:val>
          <c:extLst>
            <c:ext xmlns:c16="http://schemas.microsoft.com/office/drawing/2014/chart" uri="{C3380CC4-5D6E-409C-BE32-E72D297353CC}">
              <c16:uniqueId val="{0000000C-E12F-415C-8A6C-AB11300D07CB}"/>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75277790874945E-2"/>
          <c:y val="8.4419507441809274E-2"/>
          <c:w val="0.82855140113473835"/>
          <c:h val="0.82855140113473835"/>
        </c:manualLayout>
      </c:layout>
      <c:pieChart>
        <c:varyColors val="1"/>
        <c:ser>
          <c:idx val="1"/>
          <c:order val="0"/>
          <c:tx>
            <c:strRef>
              <c:f>Summary!$H$173</c:f>
              <c:strCache>
                <c:ptCount val="1"/>
                <c:pt idx="0">
                  <c:v>Total</c:v>
                </c:pt>
              </c:strCache>
            </c:strRef>
          </c:tx>
          <c:spPr>
            <a:ln>
              <a:solidFill>
                <a:schemeClr val="bg1"/>
              </a:solidFill>
            </a:ln>
          </c:spPr>
          <c:dPt>
            <c:idx val="0"/>
            <c:bubble3D val="0"/>
            <c:spPr>
              <a:solidFill>
                <a:srgbClr val="949B50"/>
              </a:solidFill>
              <a:ln>
                <a:solidFill>
                  <a:schemeClr val="bg1"/>
                </a:solidFill>
              </a:ln>
            </c:spPr>
            <c:extLst>
              <c:ext xmlns:c16="http://schemas.microsoft.com/office/drawing/2014/chart" uri="{C3380CC4-5D6E-409C-BE32-E72D297353CC}">
                <c16:uniqueId val="{00000001-6C35-430F-8B9F-7A800B3F0E09}"/>
              </c:ext>
            </c:extLst>
          </c:dPt>
          <c:dPt>
            <c:idx val="1"/>
            <c:bubble3D val="0"/>
            <c:spPr>
              <a:solidFill>
                <a:srgbClr val="00539B"/>
              </a:solidFill>
              <a:ln>
                <a:solidFill>
                  <a:schemeClr val="bg1"/>
                </a:solidFill>
              </a:ln>
            </c:spPr>
            <c:extLst>
              <c:ext xmlns:c16="http://schemas.microsoft.com/office/drawing/2014/chart" uri="{C3380CC4-5D6E-409C-BE32-E72D297353CC}">
                <c16:uniqueId val="{00000003-6C35-430F-8B9F-7A800B3F0E09}"/>
              </c:ext>
            </c:extLst>
          </c:dPt>
          <c:dPt>
            <c:idx val="2"/>
            <c:bubble3D val="0"/>
            <c:spPr>
              <a:solidFill>
                <a:srgbClr val="56A0D3"/>
              </a:solidFill>
              <a:ln>
                <a:solidFill>
                  <a:schemeClr val="bg1"/>
                </a:solidFill>
              </a:ln>
            </c:spPr>
            <c:extLst>
              <c:ext xmlns:c16="http://schemas.microsoft.com/office/drawing/2014/chart" uri="{C3380CC4-5D6E-409C-BE32-E72D297353CC}">
                <c16:uniqueId val="{00000005-6C35-430F-8B9F-7A800B3F0E09}"/>
              </c:ext>
            </c:extLst>
          </c:dPt>
          <c:dPt>
            <c:idx val="3"/>
            <c:bubble3D val="0"/>
            <c:spPr>
              <a:solidFill>
                <a:srgbClr val="E58E1A"/>
              </a:solidFill>
              <a:ln>
                <a:solidFill>
                  <a:schemeClr val="bg1"/>
                </a:solidFill>
              </a:ln>
            </c:spPr>
            <c:extLst>
              <c:ext xmlns:c16="http://schemas.microsoft.com/office/drawing/2014/chart" uri="{C3380CC4-5D6E-409C-BE32-E72D297353CC}">
                <c16:uniqueId val="{00000007-6C35-430F-8B9F-7A800B3F0E09}"/>
              </c:ext>
            </c:extLst>
          </c:dPt>
          <c:dPt>
            <c:idx val="4"/>
            <c:bubble3D val="0"/>
            <c:spPr>
              <a:solidFill>
                <a:srgbClr val="754200"/>
              </a:solidFill>
              <a:ln>
                <a:solidFill>
                  <a:schemeClr val="bg1"/>
                </a:solidFill>
              </a:ln>
            </c:spPr>
            <c:extLst>
              <c:ext xmlns:c16="http://schemas.microsoft.com/office/drawing/2014/chart" uri="{C3380CC4-5D6E-409C-BE32-E72D297353CC}">
                <c16:uniqueId val="{00000009-6C35-430F-8B9F-7A800B3F0E09}"/>
              </c:ext>
            </c:extLst>
          </c:dPt>
          <c:dPt>
            <c:idx val="5"/>
            <c:bubble3D val="0"/>
            <c:spPr>
              <a:solidFill>
                <a:srgbClr val="BF311A"/>
              </a:solidFill>
              <a:ln>
                <a:solidFill>
                  <a:schemeClr val="bg1"/>
                </a:solidFill>
              </a:ln>
            </c:spPr>
            <c:extLst>
              <c:ext xmlns:c16="http://schemas.microsoft.com/office/drawing/2014/chart" uri="{C3380CC4-5D6E-409C-BE32-E72D297353CC}">
                <c16:uniqueId val="{0000000B-6C35-430F-8B9F-7A800B3F0E09}"/>
              </c:ext>
            </c:extLst>
          </c:dPt>
          <c:cat>
            <c:strRef>
              <c:f>Summary!$L$87:$L$92</c:f>
              <c:strCache>
                <c:ptCount val="6"/>
                <c:pt idx="0">
                  <c:v>Y</c:v>
                </c:pt>
                <c:pt idx="1">
                  <c:v>R</c:v>
                </c:pt>
                <c:pt idx="2">
                  <c:v>T</c:v>
                </c:pt>
                <c:pt idx="3">
                  <c:v>M</c:v>
                </c:pt>
                <c:pt idx="4">
                  <c:v>F</c:v>
                </c:pt>
                <c:pt idx="5">
                  <c:v>N</c:v>
                </c:pt>
              </c:strCache>
            </c:strRef>
          </c:cat>
          <c:val>
            <c:numRef>
              <c:f>Summary!$H$175:$H$180</c:f>
              <c:numCache>
                <c:formatCode>#,##0</c:formatCode>
                <c:ptCount val="6"/>
                <c:pt idx="0">
                  <c:v>0</c:v>
                </c:pt>
                <c:pt idx="1">
                  <c:v>0</c:v>
                </c:pt>
                <c:pt idx="2">
                  <c:v>0</c:v>
                </c:pt>
                <c:pt idx="3">
                  <c:v>0</c:v>
                </c:pt>
                <c:pt idx="4">
                  <c:v>0</c:v>
                </c:pt>
                <c:pt idx="5">
                  <c:v>46</c:v>
                </c:pt>
              </c:numCache>
            </c:numRef>
          </c:val>
          <c:extLst>
            <c:ext xmlns:c16="http://schemas.microsoft.com/office/drawing/2014/chart" uri="{C3380CC4-5D6E-409C-BE32-E72D297353CC}">
              <c16:uniqueId val="{0000000C-6C35-430F-8B9F-7A800B3F0E09}"/>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47" Type="http://schemas.openxmlformats.org/officeDocument/2006/relationships/chart" Target="../charts/chart47.xml"/><Relationship Id="rId50" Type="http://schemas.openxmlformats.org/officeDocument/2006/relationships/chart" Target="../charts/chart50.xml"/><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9" Type="http://schemas.openxmlformats.org/officeDocument/2006/relationships/chart" Target="../charts/chart29.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45" Type="http://schemas.openxmlformats.org/officeDocument/2006/relationships/chart" Target="../charts/chart45.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4" Type="http://schemas.openxmlformats.org/officeDocument/2006/relationships/chart" Target="../charts/chart44.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 Id="rId48" Type="http://schemas.openxmlformats.org/officeDocument/2006/relationships/chart" Target="../charts/chart48.xml"/><Relationship Id="rId8" Type="http://schemas.openxmlformats.org/officeDocument/2006/relationships/chart" Target="../charts/chart8.xml"/><Relationship Id="rId51" Type="http://schemas.openxmlformats.org/officeDocument/2006/relationships/chart" Target="../charts/chart51.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20" Type="http://schemas.openxmlformats.org/officeDocument/2006/relationships/chart" Target="../charts/chart20.xml"/><Relationship Id="rId41" Type="http://schemas.openxmlformats.org/officeDocument/2006/relationships/chart" Target="../charts/chart41.xml"/><Relationship Id="rId1" Type="http://schemas.openxmlformats.org/officeDocument/2006/relationships/chart" Target="../charts/chart1.xml"/><Relationship Id="rId6"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203200</xdr:colOff>
          <xdr:row>112</xdr:row>
          <xdr:rowOff>114300</xdr:rowOff>
        </xdr:from>
        <xdr:to>
          <xdr:col>8</xdr:col>
          <xdr:colOff>1136650</xdr:colOff>
          <xdr:row>113</xdr:row>
          <xdr:rowOff>228600</xdr:rowOff>
        </xdr:to>
        <xdr:sp macro="" textlink="">
          <xdr:nvSpPr>
            <xdr:cNvPr id="54275" name="Button 3" descr="Protect All Sheets and Workbook" hidden="1">
              <a:extLst>
                <a:ext uri="{63B3BB69-23CF-44E3-9099-C40C66FF867C}">
                  <a14:compatExt spid="_x0000_s54275"/>
                </a:ext>
                <a:ext uri="{FF2B5EF4-FFF2-40B4-BE49-F238E27FC236}">
                  <a16:creationId xmlns:a16="http://schemas.microsoft.com/office/drawing/2014/main" id="{00000000-0008-0000-0000-000003D40000}"/>
                </a:ext>
              </a:extLst>
            </xdr:cNvPr>
            <xdr:cNvSpPr/>
          </xdr:nvSpPr>
          <xdr:spPr bwMode="auto">
            <a:xfrm>
              <a:off x="0" y="0"/>
              <a:ext cx="0" cy="0"/>
            </a:xfrm>
            <a:prstGeom prst="rect">
              <a:avLst/>
            </a:prstGeom>
            <a:noFill/>
            <a:ln w="9525">
              <a:miter lim="800000"/>
              <a:headEnd/>
              <a:tailEnd/>
            </a:ln>
          </xdr:spPr>
          <xdr:txBody>
            <a:bodyPr vertOverflow="clip" wrap="square" lIns="45720" tIns="45720" rIns="45720" bIns="45720" anchor="ctr" upright="1"/>
            <a:lstStyle/>
            <a:p>
              <a:pPr algn="ctr" rtl="0">
                <a:defRPr sz="1000"/>
              </a:pPr>
              <a:r>
                <a:rPr lang="en-US" sz="1400" b="1" i="0" u="none" strike="noStrike" baseline="0">
                  <a:solidFill>
                    <a:srgbClr val="000000"/>
                  </a:solidFill>
                  <a:latin typeface="Calibri"/>
                  <a:cs typeface="Calibri"/>
                </a:rPr>
                <a:t>Protect All Sheets and Workbook</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260350</xdr:colOff>
          <xdr:row>46</xdr:row>
          <xdr:rowOff>184150</xdr:rowOff>
        </xdr:from>
        <xdr:to>
          <xdr:col>10</xdr:col>
          <xdr:colOff>3860800</xdr:colOff>
          <xdr:row>49</xdr:row>
          <xdr:rowOff>107950</xdr:rowOff>
        </xdr:to>
        <xdr:sp macro="" textlink="">
          <xdr:nvSpPr>
            <xdr:cNvPr id="54276" name="Button 4" hidden="1">
              <a:extLst>
                <a:ext uri="{63B3BB69-23CF-44E3-9099-C40C66FF867C}">
                  <a14:compatExt spid="_x0000_s54276"/>
                </a:ext>
                <a:ext uri="{FF2B5EF4-FFF2-40B4-BE49-F238E27FC236}">
                  <a16:creationId xmlns:a16="http://schemas.microsoft.com/office/drawing/2014/main" id="{00000000-0008-0000-0000-000004D40000}"/>
                </a:ext>
              </a:extLst>
            </xdr:cNvPr>
            <xdr:cNvSpPr/>
          </xdr:nvSpPr>
          <xdr:spPr bwMode="auto">
            <a:xfrm>
              <a:off x="0" y="0"/>
              <a:ext cx="0" cy="0"/>
            </a:xfrm>
            <a:prstGeom prst="rect">
              <a:avLst/>
            </a:prstGeom>
            <a:noFill/>
            <a:ln w="9525">
              <a:miter lim="800000"/>
              <a:headEnd/>
              <a:tailEnd/>
            </a:ln>
          </xdr:spPr>
          <xdr:txBody>
            <a:bodyPr vertOverflow="clip" wrap="square" lIns="54864" tIns="54864" rIns="54864" bIns="54864" anchor="ctr" upright="1"/>
            <a:lstStyle/>
            <a:p>
              <a:pPr algn="ctr" rtl="0">
                <a:defRPr sz="1000"/>
              </a:pPr>
              <a:r>
                <a:rPr lang="en-US" sz="1800" b="1" i="0" u="none" strike="noStrike" baseline="0">
                  <a:solidFill>
                    <a:srgbClr val="000000"/>
                  </a:solidFill>
                  <a:latin typeface="Calibri"/>
                  <a:cs typeface="Calibri"/>
                </a:rPr>
                <a:t>Rename and Hide Worksheet Tabs</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28</xdr:col>
          <xdr:colOff>184150</xdr:colOff>
          <xdr:row>12</xdr:row>
          <xdr:rowOff>114300</xdr:rowOff>
        </xdr:from>
        <xdr:to>
          <xdr:col>28</xdr:col>
          <xdr:colOff>450850</xdr:colOff>
          <xdr:row>17</xdr:row>
          <xdr:rowOff>184150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900-000001280000}"/>
                </a:ext>
              </a:extLst>
            </xdr:cNvPr>
            <xdr:cNvSpPr/>
          </xdr:nvSpPr>
          <xdr:spPr bwMode="auto">
            <a:xfrm>
              <a:off x="0" y="0"/>
              <a:ext cx="0" cy="0"/>
            </a:xfrm>
            <a:prstGeom prst="rect">
              <a:avLst/>
            </a:prstGeom>
            <a:noFill/>
            <a:ln w="9525">
              <a:miter lim="800000"/>
              <a:headEnd/>
              <a:tailEnd/>
            </a:ln>
          </xdr:spPr>
          <xdr:txBody>
            <a:bodyPr vertOverflow="clip" vert="vert" wrap="square" lIns="36576" tIns="36576" rIns="36576" bIns="36576" anchor="ctr" upright="1"/>
            <a:lstStyle/>
            <a:p>
              <a:pPr algn="ctr" rtl="0">
                <a:defRPr sz="1000"/>
              </a:pPr>
              <a:r>
                <a:rPr lang="en-US" sz="1100" b="0" i="0" u="none" strike="noStrike" baseline="0">
                  <a:solidFill>
                    <a:srgbClr val="000000"/>
                  </a:solidFill>
                  <a:latin typeface="Calibri"/>
                  <a:cs typeface="Calibri"/>
                </a:rPr>
                <a:t>Format Sheet</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28</xdr:col>
          <xdr:colOff>184150</xdr:colOff>
          <xdr:row>12</xdr:row>
          <xdr:rowOff>95250</xdr:rowOff>
        </xdr:from>
        <xdr:to>
          <xdr:col>28</xdr:col>
          <xdr:colOff>450850</xdr:colOff>
          <xdr:row>17</xdr:row>
          <xdr:rowOff>165100</xdr:rowOff>
        </xdr:to>
        <xdr:sp macro="" textlink="">
          <xdr:nvSpPr>
            <xdr:cNvPr id="11265" name="Button 1" hidden="1">
              <a:extLst>
                <a:ext uri="{63B3BB69-23CF-44E3-9099-C40C66FF867C}">
                  <a14:compatExt spid="_x0000_s11265"/>
                </a:ext>
                <a:ext uri="{FF2B5EF4-FFF2-40B4-BE49-F238E27FC236}">
                  <a16:creationId xmlns:a16="http://schemas.microsoft.com/office/drawing/2014/main" id="{00000000-0008-0000-0A00-0000012C0000}"/>
                </a:ext>
              </a:extLst>
            </xdr:cNvPr>
            <xdr:cNvSpPr/>
          </xdr:nvSpPr>
          <xdr:spPr bwMode="auto">
            <a:xfrm>
              <a:off x="0" y="0"/>
              <a:ext cx="0" cy="0"/>
            </a:xfrm>
            <a:prstGeom prst="rect">
              <a:avLst/>
            </a:prstGeom>
            <a:noFill/>
            <a:ln w="9525">
              <a:miter lim="800000"/>
              <a:headEnd/>
              <a:tailEnd/>
            </a:ln>
          </xdr:spPr>
          <xdr:txBody>
            <a:bodyPr vertOverflow="clip" vert="vert" wrap="square" lIns="36576" tIns="36576" rIns="36576" bIns="36576" anchor="ctr" upright="1"/>
            <a:lstStyle/>
            <a:p>
              <a:pPr algn="ctr" rtl="0">
                <a:defRPr sz="1000"/>
              </a:pPr>
              <a:r>
                <a:rPr lang="en-US" sz="1100" b="0" i="0" u="none" strike="noStrike" baseline="0">
                  <a:solidFill>
                    <a:srgbClr val="000000"/>
                  </a:solidFill>
                  <a:latin typeface="Calibri"/>
                  <a:cs typeface="Calibri"/>
                </a:rPr>
                <a:t>Format Sheet</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28</xdr:col>
          <xdr:colOff>190500</xdr:colOff>
          <xdr:row>12</xdr:row>
          <xdr:rowOff>69850</xdr:rowOff>
        </xdr:from>
        <xdr:to>
          <xdr:col>28</xdr:col>
          <xdr:colOff>457200</xdr:colOff>
          <xdr:row>17</xdr:row>
          <xdr:rowOff>133350</xdr:rowOff>
        </xdr:to>
        <xdr:sp macro="" textlink="">
          <xdr:nvSpPr>
            <xdr:cNvPr id="12289" name="Button 1" hidden="1">
              <a:extLst>
                <a:ext uri="{63B3BB69-23CF-44E3-9099-C40C66FF867C}">
                  <a14:compatExt spid="_x0000_s12289"/>
                </a:ext>
                <a:ext uri="{FF2B5EF4-FFF2-40B4-BE49-F238E27FC236}">
                  <a16:creationId xmlns:a16="http://schemas.microsoft.com/office/drawing/2014/main" id="{00000000-0008-0000-0B00-000001300000}"/>
                </a:ext>
              </a:extLst>
            </xdr:cNvPr>
            <xdr:cNvSpPr/>
          </xdr:nvSpPr>
          <xdr:spPr bwMode="auto">
            <a:xfrm>
              <a:off x="0" y="0"/>
              <a:ext cx="0" cy="0"/>
            </a:xfrm>
            <a:prstGeom prst="rect">
              <a:avLst/>
            </a:prstGeom>
            <a:noFill/>
            <a:ln w="9525">
              <a:miter lim="800000"/>
              <a:headEnd/>
              <a:tailEnd/>
            </a:ln>
          </xdr:spPr>
          <xdr:txBody>
            <a:bodyPr vertOverflow="clip" vert="vert" wrap="square" lIns="36576" tIns="36576" rIns="36576" bIns="36576" anchor="ctr" upright="1"/>
            <a:lstStyle/>
            <a:p>
              <a:pPr algn="ctr" rtl="0">
                <a:defRPr sz="1000"/>
              </a:pPr>
              <a:r>
                <a:rPr lang="en-US" sz="1100" b="0" i="0" u="none" strike="noStrike" baseline="0">
                  <a:solidFill>
                    <a:srgbClr val="000000"/>
                  </a:solidFill>
                  <a:latin typeface="Calibri"/>
                  <a:cs typeface="Calibri"/>
                </a:rPr>
                <a:t>Format Sheet</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28</xdr:col>
          <xdr:colOff>165100</xdr:colOff>
          <xdr:row>13</xdr:row>
          <xdr:rowOff>50800</xdr:rowOff>
        </xdr:from>
        <xdr:to>
          <xdr:col>28</xdr:col>
          <xdr:colOff>431800</xdr:colOff>
          <xdr:row>18</xdr:row>
          <xdr:rowOff>114300</xdr:rowOff>
        </xdr:to>
        <xdr:sp macro="" textlink="">
          <xdr:nvSpPr>
            <xdr:cNvPr id="13314" name="Button 2" hidden="1">
              <a:extLst>
                <a:ext uri="{63B3BB69-23CF-44E3-9099-C40C66FF867C}">
                  <a14:compatExt spid="_x0000_s13314"/>
                </a:ext>
                <a:ext uri="{FF2B5EF4-FFF2-40B4-BE49-F238E27FC236}">
                  <a16:creationId xmlns:a16="http://schemas.microsoft.com/office/drawing/2014/main" id="{00000000-0008-0000-0C00-000002340000}"/>
                </a:ext>
              </a:extLst>
            </xdr:cNvPr>
            <xdr:cNvSpPr/>
          </xdr:nvSpPr>
          <xdr:spPr bwMode="auto">
            <a:xfrm>
              <a:off x="0" y="0"/>
              <a:ext cx="0" cy="0"/>
            </a:xfrm>
            <a:prstGeom prst="rect">
              <a:avLst/>
            </a:prstGeom>
            <a:noFill/>
            <a:ln w="9525">
              <a:miter lim="800000"/>
              <a:headEnd/>
              <a:tailEnd/>
            </a:ln>
          </xdr:spPr>
          <xdr:txBody>
            <a:bodyPr vertOverflow="clip" vert="vert" wrap="square" lIns="36576" tIns="36576" rIns="36576" bIns="36576" anchor="ctr" upright="1"/>
            <a:lstStyle/>
            <a:p>
              <a:pPr algn="ctr" rtl="0">
                <a:defRPr sz="1000"/>
              </a:pPr>
              <a:r>
                <a:rPr lang="en-US" sz="1100" b="0" i="0" u="none" strike="noStrike" baseline="0">
                  <a:solidFill>
                    <a:srgbClr val="000000"/>
                  </a:solidFill>
                  <a:latin typeface="Calibri"/>
                  <a:cs typeface="Calibri"/>
                </a:rPr>
                <a:t>Format Sheet</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28</xdr:col>
          <xdr:colOff>184150</xdr:colOff>
          <xdr:row>12</xdr:row>
          <xdr:rowOff>88900</xdr:rowOff>
        </xdr:from>
        <xdr:to>
          <xdr:col>28</xdr:col>
          <xdr:colOff>450850</xdr:colOff>
          <xdr:row>17</xdr:row>
          <xdr:rowOff>152400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D00-000001380000}"/>
                </a:ext>
              </a:extLst>
            </xdr:cNvPr>
            <xdr:cNvSpPr/>
          </xdr:nvSpPr>
          <xdr:spPr bwMode="auto">
            <a:xfrm>
              <a:off x="0" y="0"/>
              <a:ext cx="0" cy="0"/>
            </a:xfrm>
            <a:prstGeom prst="rect">
              <a:avLst/>
            </a:prstGeom>
            <a:noFill/>
            <a:ln w="9525">
              <a:miter lim="800000"/>
              <a:headEnd/>
              <a:tailEnd/>
            </a:ln>
          </xdr:spPr>
          <xdr:txBody>
            <a:bodyPr vertOverflow="clip" vert="vert" wrap="square" lIns="36576" tIns="36576" rIns="36576" bIns="36576" anchor="ctr" upright="1"/>
            <a:lstStyle/>
            <a:p>
              <a:pPr algn="ctr" rtl="0">
                <a:defRPr sz="1000"/>
              </a:pPr>
              <a:r>
                <a:rPr lang="en-US" sz="1100" b="0" i="0" u="none" strike="noStrike" baseline="0">
                  <a:solidFill>
                    <a:srgbClr val="000000"/>
                  </a:solidFill>
                  <a:latin typeface="Calibri"/>
                  <a:cs typeface="Calibri"/>
                </a:rPr>
                <a:t>Format Sheet</a:t>
              </a:r>
            </a:p>
          </xdr:txBody>
        </xdr:sp>
        <xdr:clientData fPrintsWithSheet="0"/>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28</xdr:col>
          <xdr:colOff>203200</xdr:colOff>
          <xdr:row>12</xdr:row>
          <xdr:rowOff>114300</xdr:rowOff>
        </xdr:from>
        <xdr:to>
          <xdr:col>28</xdr:col>
          <xdr:colOff>469900</xdr:colOff>
          <xdr:row>17</xdr:row>
          <xdr:rowOff>184150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E00-0000013C0000}"/>
                </a:ext>
              </a:extLst>
            </xdr:cNvPr>
            <xdr:cNvSpPr/>
          </xdr:nvSpPr>
          <xdr:spPr bwMode="auto">
            <a:xfrm>
              <a:off x="0" y="0"/>
              <a:ext cx="0" cy="0"/>
            </a:xfrm>
            <a:prstGeom prst="rect">
              <a:avLst/>
            </a:prstGeom>
            <a:noFill/>
            <a:ln w="9525">
              <a:miter lim="800000"/>
              <a:headEnd/>
              <a:tailEnd/>
            </a:ln>
          </xdr:spPr>
          <xdr:txBody>
            <a:bodyPr vertOverflow="clip" vert="vert" wrap="square" lIns="36576" tIns="36576" rIns="36576" bIns="36576" anchor="ctr" upright="1"/>
            <a:lstStyle/>
            <a:p>
              <a:pPr algn="ctr" rtl="0">
                <a:defRPr sz="1000"/>
              </a:pPr>
              <a:r>
                <a:rPr lang="en-US" sz="1100" b="0" i="0" u="none" strike="noStrike" baseline="0">
                  <a:solidFill>
                    <a:srgbClr val="000000"/>
                  </a:solidFill>
                  <a:latin typeface="Calibri"/>
                  <a:cs typeface="Calibri"/>
                </a:rPr>
                <a:t>Format Sheet</a:t>
              </a:r>
            </a:p>
          </xdr:txBody>
        </xdr:sp>
        <xdr:clientData fPrintsWithSheet="0"/>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28</xdr:col>
          <xdr:colOff>190500</xdr:colOff>
          <xdr:row>12</xdr:row>
          <xdr:rowOff>127000</xdr:rowOff>
        </xdr:from>
        <xdr:to>
          <xdr:col>28</xdr:col>
          <xdr:colOff>469900</xdr:colOff>
          <xdr:row>18</xdr:row>
          <xdr:rowOff>0</xdr:rowOff>
        </xdr:to>
        <xdr:sp macro="" textlink="">
          <xdr:nvSpPr>
            <xdr:cNvPr id="16385" name="Button 1" hidden="1">
              <a:extLst>
                <a:ext uri="{63B3BB69-23CF-44E3-9099-C40C66FF867C}">
                  <a14:compatExt spid="_x0000_s16385"/>
                </a:ext>
                <a:ext uri="{FF2B5EF4-FFF2-40B4-BE49-F238E27FC236}">
                  <a16:creationId xmlns:a16="http://schemas.microsoft.com/office/drawing/2014/main" id="{00000000-0008-0000-0F00-000001400000}"/>
                </a:ext>
              </a:extLst>
            </xdr:cNvPr>
            <xdr:cNvSpPr/>
          </xdr:nvSpPr>
          <xdr:spPr bwMode="auto">
            <a:xfrm>
              <a:off x="0" y="0"/>
              <a:ext cx="0" cy="0"/>
            </a:xfrm>
            <a:prstGeom prst="rect">
              <a:avLst/>
            </a:prstGeom>
            <a:noFill/>
            <a:ln w="9525">
              <a:miter lim="800000"/>
              <a:headEnd/>
              <a:tailEnd/>
            </a:ln>
          </xdr:spPr>
          <xdr:txBody>
            <a:bodyPr vertOverflow="clip" vert="vert" wrap="square" lIns="36576" tIns="36576" rIns="36576" bIns="36576" anchor="ctr" upright="1"/>
            <a:lstStyle/>
            <a:p>
              <a:pPr algn="ctr" rtl="0">
                <a:defRPr sz="1000"/>
              </a:pPr>
              <a:r>
                <a:rPr lang="en-US" sz="1100" b="0" i="0" u="none" strike="noStrike" baseline="0">
                  <a:solidFill>
                    <a:srgbClr val="000000"/>
                  </a:solidFill>
                  <a:latin typeface="Calibri"/>
                  <a:cs typeface="Calibri"/>
                </a:rPr>
                <a:t>Format Sheet</a:t>
              </a:r>
            </a:p>
          </xdr:txBody>
        </xdr:sp>
        <xdr:clientData fPrintsWithSheet="0"/>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28</xdr:col>
          <xdr:colOff>190500</xdr:colOff>
          <xdr:row>12</xdr:row>
          <xdr:rowOff>127000</xdr:rowOff>
        </xdr:from>
        <xdr:to>
          <xdr:col>28</xdr:col>
          <xdr:colOff>469900</xdr:colOff>
          <xdr:row>18</xdr:row>
          <xdr:rowOff>0</xdr:rowOff>
        </xdr:to>
        <xdr:sp macro="" textlink="">
          <xdr:nvSpPr>
            <xdr:cNvPr id="17409" name="Button 1" hidden="1">
              <a:extLst>
                <a:ext uri="{63B3BB69-23CF-44E3-9099-C40C66FF867C}">
                  <a14:compatExt spid="_x0000_s17409"/>
                </a:ext>
                <a:ext uri="{FF2B5EF4-FFF2-40B4-BE49-F238E27FC236}">
                  <a16:creationId xmlns:a16="http://schemas.microsoft.com/office/drawing/2014/main" id="{00000000-0008-0000-1000-000001440000}"/>
                </a:ext>
              </a:extLst>
            </xdr:cNvPr>
            <xdr:cNvSpPr/>
          </xdr:nvSpPr>
          <xdr:spPr bwMode="auto">
            <a:xfrm>
              <a:off x="0" y="0"/>
              <a:ext cx="0" cy="0"/>
            </a:xfrm>
            <a:prstGeom prst="rect">
              <a:avLst/>
            </a:prstGeom>
            <a:noFill/>
            <a:ln w="9525">
              <a:miter lim="800000"/>
              <a:headEnd/>
              <a:tailEnd/>
            </a:ln>
          </xdr:spPr>
          <xdr:txBody>
            <a:bodyPr vertOverflow="clip" vert="vert" wrap="square" lIns="36576" tIns="36576" rIns="36576" bIns="36576" anchor="ctr" upright="1"/>
            <a:lstStyle/>
            <a:p>
              <a:pPr algn="ctr" rtl="0">
                <a:defRPr sz="1000"/>
              </a:pPr>
              <a:r>
                <a:rPr lang="en-US" sz="1100" b="0" i="0" u="none" strike="noStrike" baseline="0">
                  <a:solidFill>
                    <a:srgbClr val="000000"/>
                  </a:solidFill>
                  <a:latin typeface="Calibri"/>
                  <a:cs typeface="Calibri"/>
                </a:rPr>
                <a:t>Format Sheet</a:t>
              </a:r>
            </a:p>
          </xdr:txBody>
        </xdr:sp>
        <xdr:clientData fPrintsWithSheet="0"/>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28</xdr:col>
          <xdr:colOff>171450</xdr:colOff>
          <xdr:row>12</xdr:row>
          <xdr:rowOff>127000</xdr:rowOff>
        </xdr:from>
        <xdr:to>
          <xdr:col>28</xdr:col>
          <xdr:colOff>438150</xdr:colOff>
          <xdr:row>18</xdr:row>
          <xdr:rowOff>0</xdr:rowOff>
        </xdr:to>
        <xdr:sp macro="" textlink="">
          <xdr:nvSpPr>
            <xdr:cNvPr id="18433" name="Button 1" hidden="1">
              <a:extLst>
                <a:ext uri="{63B3BB69-23CF-44E3-9099-C40C66FF867C}">
                  <a14:compatExt spid="_x0000_s18433"/>
                </a:ext>
                <a:ext uri="{FF2B5EF4-FFF2-40B4-BE49-F238E27FC236}">
                  <a16:creationId xmlns:a16="http://schemas.microsoft.com/office/drawing/2014/main" id="{00000000-0008-0000-1100-000001480000}"/>
                </a:ext>
              </a:extLst>
            </xdr:cNvPr>
            <xdr:cNvSpPr/>
          </xdr:nvSpPr>
          <xdr:spPr bwMode="auto">
            <a:xfrm>
              <a:off x="0" y="0"/>
              <a:ext cx="0" cy="0"/>
            </a:xfrm>
            <a:prstGeom prst="rect">
              <a:avLst/>
            </a:prstGeom>
            <a:noFill/>
            <a:ln w="9525">
              <a:miter lim="800000"/>
              <a:headEnd/>
              <a:tailEnd/>
            </a:ln>
          </xdr:spPr>
          <xdr:txBody>
            <a:bodyPr vertOverflow="clip" vert="vert" wrap="square" lIns="36576" tIns="36576" rIns="36576" bIns="36576" anchor="ctr" upright="1"/>
            <a:lstStyle/>
            <a:p>
              <a:pPr algn="ctr" rtl="0">
                <a:defRPr sz="1000"/>
              </a:pPr>
              <a:r>
                <a:rPr lang="en-US" sz="1100" b="0" i="0" u="none" strike="noStrike" baseline="0">
                  <a:solidFill>
                    <a:srgbClr val="000000"/>
                  </a:solidFill>
                  <a:latin typeface="Calibri"/>
                  <a:cs typeface="Calibri"/>
                </a:rPr>
                <a:t>Format Sheet</a:t>
              </a:r>
            </a:p>
          </xdr:txBody>
        </xdr:sp>
        <xdr:clientData fPrintsWithSheet="0"/>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28</xdr:col>
          <xdr:colOff>190500</xdr:colOff>
          <xdr:row>12</xdr:row>
          <xdr:rowOff>88900</xdr:rowOff>
        </xdr:from>
        <xdr:to>
          <xdr:col>28</xdr:col>
          <xdr:colOff>457200</xdr:colOff>
          <xdr:row>17</xdr:row>
          <xdr:rowOff>152400</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1200-0000014C0000}"/>
                </a:ext>
              </a:extLst>
            </xdr:cNvPr>
            <xdr:cNvSpPr/>
          </xdr:nvSpPr>
          <xdr:spPr bwMode="auto">
            <a:xfrm>
              <a:off x="0" y="0"/>
              <a:ext cx="0" cy="0"/>
            </a:xfrm>
            <a:prstGeom prst="rect">
              <a:avLst/>
            </a:prstGeom>
            <a:noFill/>
            <a:ln w="9525">
              <a:miter lim="800000"/>
              <a:headEnd/>
              <a:tailEnd/>
            </a:ln>
          </xdr:spPr>
          <xdr:txBody>
            <a:bodyPr vertOverflow="clip" vert="vert" wrap="square" lIns="36576" tIns="36576" rIns="36576" bIns="36576" anchor="ctr" upright="1"/>
            <a:lstStyle/>
            <a:p>
              <a:pPr algn="ctr" rtl="0">
                <a:defRPr sz="1000"/>
              </a:pPr>
              <a:r>
                <a:rPr lang="en-US" sz="1100" b="0" i="0" u="none" strike="noStrike" baseline="0">
                  <a:solidFill>
                    <a:srgbClr val="000000"/>
                  </a:solidFill>
                  <a:latin typeface="Calibri"/>
                  <a:cs typeface="Calibri"/>
                </a:rPr>
                <a:t>Format Sheet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47625</xdr:colOff>
      <xdr:row>85</xdr:row>
      <xdr:rowOff>152400</xdr:rowOff>
    </xdr:from>
    <xdr:to>
      <xdr:col>10</xdr:col>
      <xdr:colOff>19050</xdr:colOff>
      <xdr:row>92</xdr:row>
      <xdr:rowOff>38100</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38100</xdr:colOff>
      <xdr:row>96</xdr:row>
      <xdr:rowOff>161925</xdr:rowOff>
    </xdr:from>
    <xdr:to>
      <xdr:col>10</xdr:col>
      <xdr:colOff>9525</xdr:colOff>
      <xdr:row>103</xdr:row>
      <xdr:rowOff>47625</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38100</xdr:colOff>
      <xdr:row>107</xdr:row>
      <xdr:rowOff>171450</xdr:rowOff>
    </xdr:from>
    <xdr:to>
      <xdr:col>10</xdr:col>
      <xdr:colOff>9525</xdr:colOff>
      <xdr:row>114</xdr:row>
      <xdr:rowOff>57150</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9525</xdr:colOff>
      <xdr:row>118</xdr:row>
      <xdr:rowOff>152400</xdr:rowOff>
    </xdr:from>
    <xdr:to>
      <xdr:col>9</xdr:col>
      <xdr:colOff>1628775</xdr:colOff>
      <xdr:row>125</xdr:row>
      <xdr:rowOff>38100</xdr:rowOff>
    </xdr:to>
    <xdr:graphicFrame macro="">
      <xdr:nvGraphicFramePr>
        <xdr:cNvPr id="5" name="Chart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57150</xdr:colOff>
      <xdr:row>129</xdr:row>
      <xdr:rowOff>171450</xdr:rowOff>
    </xdr:from>
    <xdr:to>
      <xdr:col>10</xdr:col>
      <xdr:colOff>28575</xdr:colOff>
      <xdr:row>136</xdr:row>
      <xdr:rowOff>57150</xdr:rowOff>
    </xdr:to>
    <xdr:graphicFrame macro="">
      <xdr:nvGraphicFramePr>
        <xdr:cNvPr id="6" name="Chart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57150</xdr:colOff>
      <xdr:row>140</xdr:row>
      <xdr:rowOff>161925</xdr:rowOff>
    </xdr:from>
    <xdr:to>
      <xdr:col>10</xdr:col>
      <xdr:colOff>28575</xdr:colOff>
      <xdr:row>147</xdr:row>
      <xdr:rowOff>47625</xdr:rowOff>
    </xdr:to>
    <xdr:graphicFrame macro="">
      <xdr:nvGraphicFramePr>
        <xdr:cNvPr id="7" name="Chart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28575</xdr:colOff>
      <xdr:row>151</xdr:row>
      <xdr:rowOff>142875</xdr:rowOff>
    </xdr:from>
    <xdr:to>
      <xdr:col>10</xdr:col>
      <xdr:colOff>0</xdr:colOff>
      <xdr:row>158</xdr:row>
      <xdr:rowOff>28575</xdr:rowOff>
    </xdr:to>
    <xdr:graphicFrame macro="">
      <xdr:nvGraphicFramePr>
        <xdr:cNvPr id="8" name="Chart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19050</xdr:colOff>
      <xdr:row>162</xdr:row>
      <xdr:rowOff>180975</xdr:rowOff>
    </xdr:from>
    <xdr:to>
      <xdr:col>9</xdr:col>
      <xdr:colOff>1638300</xdr:colOff>
      <xdr:row>169</xdr:row>
      <xdr:rowOff>66675</xdr:rowOff>
    </xdr:to>
    <xdr:graphicFrame macro="">
      <xdr:nvGraphicFramePr>
        <xdr:cNvPr id="9" name="Chart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66675</xdr:colOff>
      <xdr:row>173</xdr:row>
      <xdr:rowOff>161925</xdr:rowOff>
    </xdr:from>
    <xdr:to>
      <xdr:col>10</xdr:col>
      <xdr:colOff>38100</xdr:colOff>
      <xdr:row>180</xdr:row>
      <xdr:rowOff>47625</xdr:rowOff>
    </xdr:to>
    <xdr:graphicFrame macro="">
      <xdr:nvGraphicFramePr>
        <xdr:cNvPr id="10" name="Chart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47625</xdr:colOff>
      <xdr:row>184</xdr:row>
      <xdr:rowOff>180975</xdr:rowOff>
    </xdr:from>
    <xdr:to>
      <xdr:col>10</xdr:col>
      <xdr:colOff>19050</xdr:colOff>
      <xdr:row>191</xdr:row>
      <xdr:rowOff>66675</xdr:rowOff>
    </xdr:to>
    <xdr:graphicFrame macro="">
      <xdr:nvGraphicFramePr>
        <xdr:cNvPr id="11" name="Chart 10">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57150</xdr:colOff>
      <xdr:row>195</xdr:row>
      <xdr:rowOff>171450</xdr:rowOff>
    </xdr:from>
    <xdr:to>
      <xdr:col>10</xdr:col>
      <xdr:colOff>28575</xdr:colOff>
      <xdr:row>202</xdr:row>
      <xdr:rowOff>57150</xdr:rowOff>
    </xdr:to>
    <xdr:graphicFrame macro="">
      <xdr:nvGraphicFramePr>
        <xdr:cNvPr id="12" name="Chart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47625</xdr:colOff>
      <xdr:row>206</xdr:row>
      <xdr:rowOff>171450</xdr:rowOff>
    </xdr:from>
    <xdr:to>
      <xdr:col>10</xdr:col>
      <xdr:colOff>19050</xdr:colOff>
      <xdr:row>213</xdr:row>
      <xdr:rowOff>57150</xdr:rowOff>
    </xdr:to>
    <xdr:graphicFrame macro="">
      <xdr:nvGraphicFramePr>
        <xdr:cNvPr id="13" name="Chart 12">
          <a:extLst>
            <a:ext uri="{FF2B5EF4-FFF2-40B4-BE49-F238E27FC236}">
              <a16:creationId xmlns:a16="http://schemas.microsoft.com/office/drawing/2014/main" id="{00000000-0008-0000-01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66675</xdr:colOff>
      <xdr:row>217</xdr:row>
      <xdr:rowOff>142875</xdr:rowOff>
    </xdr:from>
    <xdr:to>
      <xdr:col>10</xdr:col>
      <xdr:colOff>38100</xdr:colOff>
      <xdr:row>224</xdr:row>
      <xdr:rowOff>28575</xdr:rowOff>
    </xdr:to>
    <xdr:graphicFrame macro="">
      <xdr:nvGraphicFramePr>
        <xdr:cNvPr id="14" name="Chart 13">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57150</xdr:colOff>
      <xdr:row>228</xdr:row>
      <xdr:rowOff>171450</xdr:rowOff>
    </xdr:from>
    <xdr:to>
      <xdr:col>10</xdr:col>
      <xdr:colOff>28575</xdr:colOff>
      <xdr:row>235</xdr:row>
      <xdr:rowOff>57150</xdr:rowOff>
    </xdr:to>
    <xdr:graphicFrame macro="">
      <xdr:nvGraphicFramePr>
        <xdr:cNvPr id="15" name="Chart 14">
          <a:extLst>
            <a:ext uri="{FF2B5EF4-FFF2-40B4-BE49-F238E27FC236}">
              <a16:creationId xmlns:a16="http://schemas.microsoft.com/office/drawing/2014/main" id="{00000000-0008-0000-01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57150</xdr:colOff>
      <xdr:row>239</xdr:row>
      <xdr:rowOff>171450</xdr:rowOff>
    </xdr:from>
    <xdr:to>
      <xdr:col>10</xdr:col>
      <xdr:colOff>28575</xdr:colOff>
      <xdr:row>246</xdr:row>
      <xdr:rowOff>57150</xdr:rowOff>
    </xdr:to>
    <xdr:graphicFrame macro="">
      <xdr:nvGraphicFramePr>
        <xdr:cNvPr id="16" name="Chart 15">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57150</xdr:colOff>
      <xdr:row>250</xdr:row>
      <xdr:rowOff>171450</xdr:rowOff>
    </xdr:from>
    <xdr:to>
      <xdr:col>10</xdr:col>
      <xdr:colOff>28575</xdr:colOff>
      <xdr:row>257</xdr:row>
      <xdr:rowOff>57150</xdr:rowOff>
    </xdr:to>
    <xdr:graphicFrame macro="">
      <xdr:nvGraphicFramePr>
        <xdr:cNvPr id="17" name="Chart 16">
          <a:extLst>
            <a:ext uri="{FF2B5EF4-FFF2-40B4-BE49-F238E27FC236}">
              <a16:creationId xmlns:a16="http://schemas.microsoft.com/office/drawing/2014/main" id="{00000000-0008-0000-01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57150</xdr:colOff>
      <xdr:row>261</xdr:row>
      <xdr:rowOff>142875</xdr:rowOff>
    </xdr:from>
    <xdr:to>
      <xdr:col>10</xdr:col>
      <xdr:colOff>28575</xdr:colOff>
      <xdr:row>268</xdr:row>
      <xdr:rowOff>28575</xdr:rowOff>
    </xdr:to>
    <xdr:graphicFrame macro="">
      <xdr:nvGraphicFramePr>
        <xdr:cNvPr id="18" name="Chart 17">
          <a:extLst>
            <a:ext uri="{FF2B5EF4-FFF2-40B4-BE49-F238E27FC236}">
              <a16:creationId xmlns:a16="http://schemas.microsoft.com/office/drawing/2014/main" id="{00000000-0008-0000-01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57150</xdr:colOff>
      <xdr:row>272</xdr:row>
      <xdr:rowOff>152400</xdr:rowOff>
    </xdr:from>
    <xdr:to>
      <xdr:col>10</xdr:col>
      <xdr:colOff>28575</xdr:colOff>
      <xdr:row>279</xdr:row>
      <xdr:rowOff>38100</xdr:rowOff>
    </xdr:to>
    <xdr:graphicFrame macro="">
      <xdr:nvGraphicFramePr>
        <xdr:cNvPr id="19" name="Chart 18">
          <a:extLst>
            <a:ext uri="{FF2B5EF4-FFF2-40B4-BE49-F238E27FC236}">
              <a16:creationId xmlns:a16="http://schemas.microsoft.com/office/drawing/2014/main" id="{00000000-0008-0000-01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57150</xdr:colOff>
      <xdr:row>283</xdr:row>
      <xdr:rowOff>152400</xdr:rowOff>
    </xdr:from>
    <xdr:to>
      <xdr:col>10</xdr:col>
      <xdr:colOff>28575</xdr:colOff>
      <xdr:row>290</xdr:row>
      <xdr:rowOff>38100</xdr:rowOff>
    </xdr:to>
    <xdr:graphicFrame macro="">
      <xdr:nvGraphicFramePr>
        <xdr:cNvPr id="20" name="Chart 19">
          <a:extLst>
            <a:ext uri="{FF2B5EF4-FFF2-40B4-BE49-F238E27FC236}">
              <a16:creationId xmlns:a16="http://schemas.microsoft.com/office/drawing/2014/main" id="{00000000-0008-0000-01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66675</xdr:colOff>
      <xdr:row>294</xdr:row>
      <xdr:rowOff>161925</xdr:rowOff>
    </xdr:from>
    <xdr:to>
      <xdr:col>10</xdr:col>
      <xdr:colOff>38100</xdr:colOff>
      <xdr:row>301</xdr:row>
      <xdr:rowOff>47625</xdr:rowOff>
    </xdr:to>
    <xdr:graphicFrame macro="">
      <xdr:nvGraphicFramePr>
        <xdr:cNvPr id="21" name="Chart 20">
          <a:extLst>
            <a:ext uri="{FF2B5EF4-FFF2-40B4-BE49-F238E27FC236}">
              <a16:creationId xmlns:a16="http://schemas.microsoft.com/office/drawing/2014/main" id="{00000000-0008-0000-01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9</xdr:col>
      <xdr:colOff>66675</xdr:colOff>
      <xdr:row>305</xdr:row>
      <xdr:rowOff>161925</xdr:rowOff>
    </xdr:from>
    <xdr:to>
      <xdr:col>10</xdr:col>
      <xdr:colOff>38100</xdr:colOff>
      <xdr:row>312</xdr:row>
      <xdr:rowOff>47625</xdr:rowOff>
    </xdr:to>
    <xdr:graphicFrame macro="">
      <xdr:nvGraphicFramePr>
        <xdr:cNvPr id="22" name="Chart 21">
          <a:extLst>
            <a:ext uri="{FF2B5EF4-FFF2-40B4-BE49-F238E27FC236}">
              <a16:creationId xmlns:a16="http://schemas.microsoft.com/office/drawing/2014/main" id="{00000000-0008-0000-01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76200</xdr:colOff>
      <xdr:row>316</xdr:row>
      <xdr:rowOff>152400</xdr:rowOff>
    </xdr:from>
    <xdr:to>
      <xdr:col>10</xdr:col>
      <xdr:colOff>47625</xdr:colOff>
      <xdr:row>323</xdr:row>
      <xdr:rowOff>38100</xdr:rowOff>
    </xdr:to>
    <xdr:graphicFrame macro="">
      <xdr:nvGraphicFramePr>
        <xdr:cNvPr id="23" name="Chart 22">
          <a:extLst>
            <a:ext uri="{FF2B5EF4-FFF2-40B4-BE49-F238E27FC236}">
              <a16:creationId xmlns:a16="http://schemas.microsoft.com/office/drawing/2014/main" id="{00000000-0008-0000-01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9</xdr:col>
      <xdr:colOff>57150</xdr:colOff>
      <xdr:row>327</xdr:row>
      <xdr:rowOff>142875</xdr:rowOff>
    </xdr:from>
    <xdr:to>
      <xdr:col>10</xdr:col>
      <xdr:colOff>28575</xdr:colOff>
      <xdr:row>334</xdr:row>
      <xdr:rowOff>28575</xdr:rowOff>
    </xdr:to>
    <xdr:graphicFrame macro="">
      <xdr:nvGraphicFramePr>
        <xdr:cNvPr id="24" name="Chart 23">
          <a:extLst>
            <a:ext uri="{FF2B5EF4-FFF2-40B4-BE49-F238E27FC236}">
              <a16:creationId xmlns:a16="http://schemas.microsoft.com/office/drawing/2014/main" id="{00000000-0008-0000-01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9</xdr:col>
      <xdr:colOff>57150</xdr:colOff>
      <xdr:row>338</xdr:row>
      <xdr:rowOff>171450</xdr:rowOff>
    </xdr:from>
    <xdr:to>
      <xdr:col>10</xdr:col>
      <xdr:colOff>28575</xdr:colOff>
      <xdr:row>345</xdr:row>
      <xdr:rowOff>57150</xdr:rowOff>
    </xdr:to>
    <xdr:graphicFrame macro="">
      <xdr:nvGraphicFramePr>
        <xdr:cNvPr id="26" name="Chart 25">
          <a:extLst>
            <a:ext uri="{FF2B5EF4-FFF2-40B4-BE49-F238E27FC236}">
              <a16:creationId xmlns:a16="http://schemas.microsoft.com/office/drawing/2014/main" id="{00000000-0008-0000-01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9</xdr:col>
      <xdr:colOff>38100</xdr:colOff>
      <xdr:row>349</xdr:row>
      <xdr:rowOff>152400</xdr:rowOff>
    </xdr:from>
    <xdr:to>
      <xdr:col>10</xdr:col>
      <xdr:colOff>9525</xdr:colOff>
      <xdr:row>356</xdr:row>
      <xdr:rowOff>38100</xdr:rowOff>
    </xdr:to>
    <xdr:graphicFrame macro="">
      <xdr:nvGraphicFramePr>
        <xdr:cNvPr id="27" name="Chart 26">
          <a:extLst>
            <a:ext uri="{FF2B5EF4-FFF2-40B4-BE49-F238E27FC236}">
              <a16:creationId xmlns:a16="http://schemas.microsoft.com/office/drawing/2014/main" id="{00000000-0008-0000-01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9</xdr:col>
      <xdr:colOff>38100</xdr:colOff>
      <xdr:row>360</xdr:row>
      <xdr:rowOff>152400</xdr:rowOff>
    </xdr:from>
    <xdr:to>
      <xdr:col>10</xdr:col>
      <xdr:colOff>9525</xdr:colOff>
      <xdr:row>367</xdr:row>
      <xdr:rowOff>38100</xdr:rowOff>
    </xdr:to>
    <xdr:graphicFrame macro="">
      <xdr:nvGraphicFramePr>
        <xdr:cNvPr id="28" name="Chart 27">
          <a:extLst>
            <a:ext uri="{FF2B5EF4-FFF2-40B4-BE49-F238E27FC236}">
              <a16:creationId xmlns:a16="http://schemas.microsoft.com/office/drawing/2014/main" id="{00000000-0008-0000-01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9</xdr:col>
      <xdr:colOff>38100</xdr:colOff>
      <xdr:row>371</xdr:row>
      <xdr:rowOff>152400</xdr:rowOff>
    </xdr:from>
    <xdr:to>
      <xdr:col>10</xdr:col>
      <xdr:colOff>9525</xdr:colOff>
      <xdr:row>378</xdr:row>
      <xdr:rowOff>38100</xdr:rowOff>
    </xdr:to>
    <xdr:graphicFrame macro="">
      <xdr:nvGraphicFramePr>
        <xdr:cNvPr id="29" name="Chart 28">
          <a:extLst>
            <a:ext uri="{FF2B5EF4-FFF2-40B4-BE49-F238E27FC236}">
              <a16:creationId xmlns:a16="http://schemas.microsoft.com/office/drawing/2014/main" id="{00000000-0008-0000-01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9</xdr:col>
      <xdr:colOff>47625</xdr:colOff>
      <xdr:row>382</xdr:row>
      <xdr:rowOff>152400</xdr:rowOff>
    </xdr:from>
    <xdr:to>
      <xdr:col>10</xdr:col>
      <xdr:colOff>19050</xdr:colOff>
      <xdr:row>389</xdr:row>
      <xdr:rowOff>38100</xdr:rowOff>
    </xdr:to>
    <xdr:graphicFrame macro="">
      <xdr:nvGraphicFramePr>
        <xdr:cNvPr id="30" name="Chart 29">
          <a:extLst>
            <a:ext uri="{FF2B5EF4-FFF2-40B4-BE49-F238E27FC236}">
              <a16:creationId xmlns:a16="http://schemas.microsoft.com/office/drawing/2014/main" id="{00000000-0008-0000-01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9</xdr:col>
      <xdr:colOff>28575</xdr:colOff>
      <xdr:row>393</xdr:row>
      <xdr:rowOff>152400</xdr:rowOff>
    </xdr:from>
    <xdr:to>
      <xdr:col>10</xdr:col>
      <xdr:colOff>0</xdr:colOff>
      <xdr:row>400</xdr:row>
      <xdr:rowOff>38100</xdr:rowOff>
    </xdr:to>
    <xdr:graphicFrame macro="">
      <xdr:nvGraphicFramePr>
        <xdr:cNvPr id="31" name="Chart 30">
          <a:extLst>
            <a:ext uri="{FF2B5EF4-FFF2-40B4-BE49-F238E27FC236}">
              <a16:creationId xmlns:a16="http://schemas.microsoft.com/office/drawing/2014/main" id="{00000000-0008-0000-01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9</xdr:col>
      <xdr:colOff>47625</xdr:colOff>
      <xdr:row>404</xdr:row>
      <xdr:rowOff>171450</xdr:rowOff>
    </xdr:from>
    <xdr:to>
      <xdr:col>10</xdr:col>
      <xdr:colOff>19050</xdr:colOff>
      <xdr:row>411</xdr:row>
      <xdr:rowOff>57150</xdr:rowOff>
    </xdr:to>
    <xdr:graphicFrame macro="">
      <xdr:nvGraphicFramePr>
        <xdr:cNvPr id="32" name="Chart 31">
          <a:extLst>
            <a:ext uri="{FF2B5EF4-FFF2-40B4-BE49-F238E27FC236}">
              <a16:creationId xmlns:a16="http://schemas.microsoft.com/office/drawing/2014/main" id="{00000000-0008-0000-01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9</xdr:col>
      <xdr:colOff>47625</xdr:colOff>
      <xdr:row>415</xdr:row>
      <xdr:rowOff>152400</xdr:rowOff>
    </xdr:from>
    <xdr:to>
      <xdr:col>10</xdr:col>
      <xdr:colOff>19050</xdr:colOff>
      <xdr:row>422</xdr:row>
      <xdr:rowOff>38100</xdr:rowOff>
    </xdr:to>
    <xdr:graphicFrame macro="">
      <xdr:nvGraphicFramePr>
        <xdr:cNvPr id="33" name="Chart 32">
          <a:extLst>
            <a:ext uri="{FF2B5EF4-FFF2-40B4-BE49-F238E27FC236}">
              <a16:creationId xmlns:a16="http://schemas.microsoft.com/office/drawing/2014/main" id="{00000000-0008-0000-01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9</xdr:col>
      <xdr:colOff>47625</xdr:colOff>
      <xdr:row>426</xdr:row>
      <xdr:rowOff>142875</xdr:rowOff>
    </xdr:from>
    <xdr:to>
      <xdr:col>10</xdr:col>
      <xdr:colOff>19050</xdr:colOff>
      <xdr:row>433</xdr:row>
      <xdr:rowOff>28575</xdr:rowOff>
    </xdr:to>
    <xdr:graphicFrame macro="">
      <xdr:nvGraphicFramePr>
        <xdr:cNvPr id="34" name="Chart 33">
          <a:extLst>
            <a:ext uri="{FF2B5EF4-FFF2-40B4-BE49-F238E27FC236}">
              <a16:creationId xmlns:a16="http://schemas.microsoft.com/office/drawing/2014/main" id="{00000000-0008-0000-01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9</xdr:col>
      <xdr:colOff>57150</xdr:colOff>
      <xdr:row>437</xdr:row>
      <xdr:rowOff>142875</xdr:rowOff>
    </xdr:from>
    <xdr:to>
      <xdr:col>10</xdr:col>
      <xdr:colOff>28575</xdr:colOff>
      <xdr:row>444</xdr:row>
      <xdr:rowOff>28575</xdr:rowOff>
    </xdr:to>
    <xdr:graphicFrame macro="">
      <xdr:nvGraphicFramePr>
        <xdr:cNvPr id="35" name="Chart 34">
          <a:extLst>
            <a:ext uri="{FF2B5EF4-FFF2-40B4-BE49-F238E27FC236}">
              <a16:creationId xmlns:a16="http://schemas.microsoft.com/office/drawing/2014/main" id="{00000000-0008-0000-01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9</xdr:col>
      <xdr:colOff>57150</xdr:colOff>
      <xdr:row>448</xdr:row>
      <xdr:rowOff>152400</xdr:rowOff>
    </xdr:from>
    <xdr:to>
      <xdr:col>10</xdr:col>
      <xdr:colOff>28575</xdr:colOff>
      <xdr:row>455</xdr:row>
      <xdr:rowOff>38100</xdr:rowOff>
    </xdr:to>
    <xdr:graphicFrame macro="">
      <xdr:nvGraphicFramePr>
        <xdr:cNvPr id="36" name="Chart 35">
          <a:extLst>
            <a:ext uri="{FF2B5EF4-FFF2-40B4-BE49-F238E27FC236}">
              <a16:creationId xmlns:a16="http://schemas.microsoft.com/office/drawing/2014/main" id="{00000000-0008-0000-01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9</xdr:col>
      <xdr:colOff>47625</xdr:colOff>
      <xdr:row>459</xdr:row>
      <xdr:rowOff>171450</xdr:rowOff>
    </xdr:from>
    <xdr:to>
      <xdr:col>10</xdr:col>
      <xdr:colOff>19050</xdr:colOff>
      <xdr:row>466</xdr:row>
      <xdr:rowOff>57150</xdr:rowOff>
    </xdr:to>
    <xdr:graphicFrame macro="">
      <xdr:nvGraphicFramePr>
        <xdr:cNvPr id="37" name="Chart 36">
          <a:extLst>
            <a:ext uri="{FF2B5EF4-FFF2-40B4-BE49-F238E27FC236}">
              <a16:creationId xmlns:a16="http://schemas.microsoft.com/office/drawing/2014/main" id="{00000000-0008-0000-01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9</xdr:col>
      <xdr:colOff>47625</xdr:colOff>
      <xdr:row>470</xdr:row>
      <xdr:rowOff>152400</xdr:rowOff>
    </xdr:from>
    <xdr:to>
      <xdr:col>10</xdr:col>
      <xdr:colOff>19050</xdr:colOff>
      <xdr:row>477</xdr:row>
      <xdr:rowOff>38100</xdr:rowOff>
    </xdr:to>
    <xdr:graphicFrame macro="">
      <xdr:nvGraphicFramePr>
        <xdr:cNvPr id="38" name="Chart 37">
          <a:extLst>
            <a:ext uri="{FF2B5EF4-FFF2-40B4-BE49-F238E27FC236}">
              <a16:creationId xmlns:a16="http://schemas.microsoft.com/office/drawing/2014/main" id="{00000000-0008-0000-01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9</xdr:col>
      <xdr:colOff>57150</xdr:colOff>
      <xdr:row>481</xdr:row>
      <xdr:rowOff>161925</xdr:rowOff>
    </xdr:from>
    <xdr:to>
      <xdr:col>10</xdr:col>
      <xdr:colOff>28575</xdr:colOff>
      <xdr:row>488</xdr:row>
      <xdr:rowOff>47625</xdr:rowOff>
    </xdr:to>
    <xdr:graphicFrame macro="">
      <xdr:nvGraphicFramePr>
        <xdr:cNvPr id="39" name="Chart 38">
          <a:extLst>
            <a:ext uri="{FF2B5EF4-FFF2-40B4-BE49-F238E27FC236}">
              <a16:creationId xmlns:a16="http://schemas.microsoft.com/office/drawing/2014/main" id="{00000000-0008-0000-01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9</xdr:col>
      <xdr:colOff>57150</xdr:colOff>
      <xdr:row>492</xdr:row>
      <xdr:rowOff>142875</xdr:rowOff>
    </xdr:from>
    <xdr:to>
      <xdr:col>10</xdr:col>
      <xdr:colOff>28575</xdr:colOff>
      <xdr:row>499</xdr:row>
      <xdr:rowOff>28575</xdr:rowOff>
    </xdr:to>
    <xdr:graphicFrame macro="">
      <xdr:nvGraphicFramePr>
        <xdr:cNvPr id="40" name="Chart 39">
          <a:extLst>
            <a:ext uri="{FF2B5EF4-FFF2-40B4-BE49-F238E27FC236}">
              <a16:creationId xmlns:a16="http://schemas.microsoft.com/office/drawing/2014/main" id="{00000000-0008-0000-01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9</xdr:col>
      <xdr:colOff>47625</xdr:colOff>
      <xdr:row>503</xdr:row>
      <xdr:rowOff>142875</xdr:rowOff>
    </xdr:from>
    <xdr:to>
      <xdr:col>10</xdr:col>
      <xdr:colOff>19050</xdr:colOff>
      <xdr:row>510</xdr:row>
      <xdr:rowOff>28575</xdr:rowOff>
    </xdr:to>
    <xdr:graphicFrame macro="">
      <xdr:nvGraphicFramePr>
        <xdr:cNvPr id="41" name="Chart 40">
          <a:extLst>
            <a:ext uri="{FF2B5EF4-FFF2-40B4-BE49-F238E27FC236}">
              <a16:creationId xmlns:a16="http://schemas.microsoft.com/office/drawing/2014/main" id="{00000000-0008-0000-01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9</xdr:col>
      <xdr:colOff>47625</xdr:colOff>
      <xdr:row>514</xdr:row>
      <xdr:rowOff>171450</xdr:rowOff>
    </xdr:from>
    <xdr:to>
      <xdr:col>10</xdr:col>
      <xdr:colOff>19050</xdr:colOff>
      <xdr:row>521</xdr:row>
      <xdr:rowOff>57150</xdr:rowOff>
    </xdr:to>
    <xdr:graphicFrame macro="">
      <xdr:nvGraphicFramePr>
        <xdr:cNvPr id="42" name="Chart 41">
          <a:extLst>
            <a:ext uri="{FF2B5EF4-FFF2-40B4-BE49-F238E27FC236}">
              <a16:creationId xmlns:a16="http://schemas.microsoft.com/office/drawing/2014/main" id="{00000000-0008-0000-01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9</xdr:col>
      <xdr:colOff>57150</xdr:colOff>
      <xdr:row>525</xdr:row>
      <xdr:rowOff>171450</xdr:rowOff>
    </xdr:from>
    <xdr:to>
      <xdr:col>10</xdr:col>
      <xdr:colOff>28575</xdr:colOff>
      <xdr:row>532</xdr:row>
      <xdr:rowOff>57150</xdr:rowOff>
    </xdr:to>
    <xdr:graphicFrame macro="">
      <xdr:nvGraphicFramePr>
        <xdr:cNvPr id="43" name="Chart 42">
          <a:extLst>
            <a:ext uri="{FF2B5EF4-FFF2-40B4-BE49-F238E27FC236}">
              <a16:creationId xmlns:a16="http://schemas.microsoft.com/office/drawing/2014/main" id="{00000000-0008-0000-01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9</xdr:col>
      <xdr:colOff>19050</xdr:colOff>
      <xdr:row>536</xdr:row>
      <xdr:rowOff>142875</xdr:rowOff>
    </xdr:from>
    <xdr:to>
      <xdr:col>9</xdr:col>
      <xdr:colOff>1638300</xdr:colOff>
      <xdr:row>543</xdr:row>
      <xdr:rowOff>28575</xdr:rowOff>
    </xdr:to>
    <xdr:graphicFrame macro="">
      <xdr:nvGraphicFramePr>
        <xdr:cNvPr id="44" name="Chart 43">
          <a:extLst>
            <a:ext uri="{FF2B5EF4-FFF2-40B4-BE49-F238E27FC236}">
              <a16:creationId xmlns:a16="http://schemas.microsoft.com/office/drawing/2014/main" id="{00000000-0008-0000-01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9</xdr:col>
      <xdr:colOff>38100</xdr:colOff>
      <xdr:row>547</xdr:row>
      <xdr:rowOff>161925</xdr:rowOff>
    </xdr:from>
    <xdr:to>
      <xdr:col>10</xdr:col>
      <xdr:colOff>9525</xdr:colOff>
      <xdr:row>554</xdr:row>
      <xdr:rowOff>47625</xdr:rowOff>
    </xdr:to>
    <xdr:graphicFrame macro="">
      <xdr:nvGraphicFramePr>
        <xdr:cNvPr id="45" name="Chart 44">
          <a:extLst>
            <a:ext uri="{FF2B5EF4-FFF2-40B4-BE49-F238E27FC236}">
              <a16:creationId xmlns:a16="http://schemas.microsoft.com/office/drawing/2014/main" id="{00000000-0008-0000-01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9</xdr:col>
      <xdr:colOff>19050</xdr:colOff>
      <xdr:row>558</xdr:row>
      <xdr:rowOff>171450</xdr:rowOff>
    </xdr:from>
    <xdr:to>
      <xdr:col>9</xdr:col>
      <xdr:colOff>1638300</xdr:colOff>
      <xdr:row>565</xdr:row>
      <xdr:rowOff>57150</xdr:rowOff>
    </xdr:to>
    <xdr:graphicFrame macro="">
      <xdr:nvGraphicFramePr>
        <xdr:cNvPr id="46" name="Chart 45">
          <a:extLst>
            <a:ext uri="{FF2B5EF4-FFF2-40B4-BE49-F238E27FC236}">
              <a16:creationId xmlns:a16="http://schemas.microsoft.com/office/drawing/2014/main" id="{00000000-0008-0000-01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9</xdr:col>
      <xdr:colOff>19050</xdr:colOff>
      <xdr:row>569</xdr:row>
      <xdr:rowOff>152400</xdr:rowOff>
    </xdr:from>
    <xdr:to>
      <xdr:col>9</xdr:col>
      <xdr:colOff>1638300</xdr:colOff>
      <xdr:row>576</xdr:row>
      <xdr:rowOff>38100</xdr:rowOff>
    </xdr:to>
    <xdr:graphicFrame macro="">
      <xdr:nvGraphicFramePr>
        <xdr:cNvPr id="47" name="Chart 46">
          <a:extLst>
            <a:ext uri="{FF2B5EF4-FFF2-40B4-BE49-F238E27FC236}">
              <a16:creationId xmlns:a16="http://schemas.microsoft.com/office/drawing/2014/main" id="{00000000-0008-0000-01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9</xdr:col>
      <xdr:colOff>28575</xdr:colOff>
      <xdr:row>580</xdr:row>
      <xdr:rowOff>171450</xdr:rowOff>
    </xdr:from>
    <xdr:to>
      <xdr:col>10</xdr:col>
      <xdr:colOff>0</xdr:colOff>
      <xdr:row>587</xdr:row>
      <xdr:rowOff>57150</xdr:rowOff>
    </xdr:to>
    <xdr:graphicFrame macro="">
      <xdr:nvGraphicFramePr>
        <xdr:cNvPr id="48" name="Chart 47">
          <a:extLst>
            <a:ext uri="{FF2B5EF4-FFF2-40B4-BE49-F238E27FC236}">
              <a16:creationId xmlns:a16="http://schemas.microsoft.com/office/drawing/2014/main" id="{00000000-0008-0000-01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9</xdr:col>
      <xdr:colOff>38100</xdr:colOff>
      <xdr:row>591</xdr:row>
      <xdr:rowOff>142875</xdr:rowOff>
    </xdr:from>
    <xdr:to>
      <xdr:col>10</xdr:col>
      <xdr:colOff>9525</xdr:colOff>
      <xdr:row>598</xdr:row>
      <xdr:rowOff>28575</xdr:rowOff>
    </xdr:to>
    <xdr:graphicFrame macro="">
      <xdr:nvGraphicFramePr>
        <xdr:cNvPr id="49" name="Chart 48">
          <a:extLst>
            <a:ext uri="{FF2B5EF4-FFF2-40B4-BE49-F238E27FC236}">
              <a16:creationId xmlns:a16="http://schemas.microsoft.com/office/drawing/2014/main" id="{00000000-0008-0000-01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9</xdr:col>
      <xdr:colOff>47625</xdr:colOff>
      <xdr:row>602</xdr:row>
      <xdr:rowOff>161925</xdr:rowOff>
    </xdr:from>
    <xdr:to>
      <xdr:col>10</xdr:col>
      <xdr:colOff>19050</xdr:colOff>
      <xdr:row>609</xdr:row>
      <xdr:rowOff>47625</xdr:rowOff>
    </xdr:to>
    <xdr:graphicFrame macro="">
      <xdr:nvGraphicFramePr>
        <xdr:cNvPr id="50" name="Chart 49">
          <a:extLst>
            <a:ext uri="{FF2B5EF4-FFF2-40B4-BE49-F238E27FC236}">
              <a16:creationId xmlns:a16="http://schemas.microsoft.com/office/drawing/2014/main" id="{00000000-0008-0000-01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9</xdr:col>
      <xdr:colOff>66675</xdr:colOff>
      <xdr:row>613</xdr:row>
      <xdr:rowOff>142875</xdr:rowOff>
    </xdr:from>
    <xdr:to>
      <xdr:col>10</xdr:col>
      <xdr:colOff>38100</xdr:colOff>
      <xdr:row>620</xdr:row>
      <xdr:rowOff>28575</xdr:rowOff>
    </xdr:to>
    <xdr:graphicFrame macro="">
      <xdr:nvGraphicFramePr>
        <xdr:cNvPr id="51" name="Chart 50">
          <a:extLst>
            <a:ext uri="{FF2B5EF4-FFF2-40B4-BE49-F238E27FC236}">
              <a16:creationId xmlns:a16="http://schemas.microsoft.com/office/drawing/2014/main" id="{00000000-0008-0000-01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9</xdr:col>
      <xdr:colOff>47625</xdr:colOff>
      <xdr:row>624</xdr:row>
      <xdr:rowOff>171450</xdr:rowOff>
    </xdr:from>
    <xdr:to>
      <xdr:col>10</xdr:col>
      <xdr:colOff>19050</xdr:colOff>
      <xdr:row>631</xdr:row>
      <xdr:rowOff>57150</xdr:rowOff>
    </xdr:to>
    <xdr:graphicFrame macro="">
      <xdr:nvGraphicFramePr>
        <xdr:cNvPr id="52" name="Chart 51">
          <a:extLst>
            <a:ext uri="{FF2B5EF4-FFF2-40B4-BE49-F238E27FC236}">
              <a16:creationId xmlns:a16="http://schemas.microsoft.com/office/drawing/2014/main" id="{00000000-0008-0000-01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9</xdr:col>
      <xdr:colOff>76200</xdr:colOff>
      <xdr:row>635</xdr:row>
      <xdr:rowOff>152400</xdr:rowOff>
    </xdr:from>
    <xdr:to>
      <xdr:col>10</xdr:col>
      <xdr:colOff>47625</xdr:colOff>
      <xdr:row>642</xdr:row>
      <xdr:rowOff>38100</xdr:rowOff>
    </xdr:to>
    <xdr:graphicFrame macro="">
      <xdr:nvGraphicFramePr>
        <xdr:cNvPr id="53" name="Chart 52">
          <a:extLst>
            <a:ext uri="{FF2B5EF4-FFF2-40B4-BE49-F238E27FC236}">
              <a16:creationId xmlns:a16="http://schemas.microsoft.com/office/drawing/2014/main" id="{00000000-0008-0000-01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28</xdr:col>
          <xdr:colOff>184150</xdr:colOff>
          <xdr:row>12</xdr:row>
          <xdr:rowOff>76200</xdr:rowOff>
        </xdr:from>
        <xdr:to>
          <xdr:col>28</xdr:col>
          <xdr:colOff>450850</xdr:colOff>
          <xdr:row>17</xdr:row>
          <xdr:rowOff>146050</xdr:rowOff>
        </xdr:to>
        <xdr:sp macro="" textlink="">
          <xdr:nvSpPr>
            <xdr:cNvPr id="20481" name="Button 1" hidden="1">
              <a:extLst>
                <a:ext uri="{63B3BB69-23CF-44E3-9099-C40C66FF867C}">
                  <a14:compatExt spid="_x0000_s20481"/>
                </a:ext>
                <a:ext uri="{FF2B5EF4-FFF2-40B4-BE49-F238E27FC236}">
                  <a16:creationId xmlns:a16="http://schemas.microsoft.com/office/drawing/2014/main" id="{00000000-0008-0000-1300-000001500000}"/>
                </a:ext>
              </a:extLst>
            </xdr:cNvPr>
            <xdr:cNvSpPr/>
          </xdr:nvSpPr>
          <xdr:spPr bwMode="auto">
            <a:xfrm>
              <a:off x="0" y="0"/>
              <a:ext cx="0" cy="0"/>
            </a:xfrm>
            <a:prstGeom prst="rect">
              <a:avLst/>
            </a:prstGeom>
            <a:noFill/>
            <a:ln w="9525">
              <a:miter lim="800000"/>
              <a:headEnd/>
              <a:tailEnd/>
            </a:ln>
          </xdr:spPr>
          <xdr:txBody>
            <a:bodyPr vertOverflow="clip" vert="vert" wrap="square" lIns="36576" tIns="36576" rIns="36576" bIns="36576" anchor="ctr" upright="1"/>
            <a:lstStyle/>
            <a:p>
              <a:pPr algn="ctr" rtl="0">
                <a:defRPr sz="1000"/>
              </a:pPr>
              <a:r>
                <a:rPr lang="en-US" sz="1100" b="0" i="0" u="none" strike="noStrike" baseline="0">
                  <a:solidFill>
                    <a:srgbClr val="000000"/>
                  </a:solidFill>
                  <a:latin typeface="Calibri"/>
                  <a:cs typeface="Calibri"/>
                </a:rPr>
                <a:t>Format Sheet</a:t>
              </a:r>
            </a:p>
          </xdr:txBody>
        </xdr:sp>
        <xdr:clientData fPrintsWithSheet="0"/>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28</xdr:col>
          <xdr:colOff>184150</xdr:colOff>
          <xdr:row>12</xdr:row>
          <xdr:rowOff>88900</xdr:rowOff>
        </xdr:from>
        <xdr:to>
          <xdr:col>28</xdr:col>
          <xdr:colOff>450850</xdr:colOff>
          <xdr:row>17</xdr:row>
          <xdr:rowOff>152400</xdr:rowOff>
        </xdr:to>
        <xdr:sp macro="" textlink="">
          <xdr:nvSpPr>
            <xdr:cNvPr id="21505" name="Button 1" hidden="1">
              <a:extLst>
                <a:ext uri="{63B3BB69-23CF-44E3-9099-C40C66FF867C}">
                  <a14:compatExt spid="_x0000_s21505"/>
                </a:ext>
                <a:ext uri="{FF2B5EF4-FFF2-40B4-BE49-F238E27FC236}">
                  <a16:creationId xmlns:a16="http://schemas.microsoft.com/office/drawing/2014/main" id="{00000000-0008-0000-1400-000001540000}"/>
                </a:ext>
              </a:extLst>
            </xdr:cNvPr>
            <xdr:cNvSpPr/>
          </xdr:nvSpPr>
          <xdr:spPr bwMode="auto">
            <a:xfrm>
              <a:off x="0" y="0"/>
              <a:ext cx="0" cy="0"/>
            </a:xfrm>
            <a:prstGeom prst="rect">
              <a:avLst/>
            </a:prstGeom>
            <a:noFill/>
            <a:ln w="9525">
              <a:miter lim="800000"/>
              <a:headEnd/>
              <a:tailEnd/>
            </a:ln>
          </xdr:spPr>
          <xdr:txBody>
            <a:bodyPr vertOverflow="clip" vert="vert" wrap="square" lIns="36576" tIns="36576" rIns="36576" bIns="36576" anchor="ctr" upright="1"/>
            <a:lstStyle/>
            <a:p>
              <a:pPr algn="ctr" rtl="0">
                <a:defRPr sz="1000"/>
              </a:pPr>
              <a:r>
                <a:rPr lang="en-US" sz="1100" b="0" i="0" u="none" strike="noStrike" baseline="0">
                  <a:solidFill>
                    <a:srgbClr val="000000"/>
                  </a:solidFill>
                  <a:latin typeface="Calibri"/>
                  <a:cs typeface="Calibri"/>
                </a:rPr>
                <a:t>Format Sheet</a:t>
              </a:r>
            </a:p>
          </xdr:txBody>
        </xdr:sp>
        <xdr:clientData fPrintsWithSheet="0"/>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28</xdr:col>
          <xdr:colOff>184150</xdr:colOff>
          <xdr:row>12</xdr:row>
          <xdr:rowOff>76200</xdr:rowOff>
        </xdr:from>
        <xdr:to>
          <xdr:col>28</xdr:col>
          <xdr:colOff>457200</xdr:colOff>
          <xdr:row>17</xdr:row>
          <xdr:rowOff>146050</xdr:rowOff>
        </xdr:to>
        <xdr:sp macro="" textlink="">
          <xdr:nvSpPr>
            <xdr:cNvPr id="22529" name="Button 1" hidden="1">
              <a:extLst>
                <a:ext uri="{63B3BB69-23CF-44E3-9099-C40C66FF867C}">
                  <a14:compatExt spid="_x0000_s22529"/>
                </a:ext>
                <a:ext uri="{FF2B5EF4-FFF2-40B4-BE49-F238E27FC236}">
                  <a16:creationId xmlns:a16="http://schemas.microsoft.com/office/drawing/2014/main" id="{00000000-0008-0000-1500-000001580000}"/>
                </a:ext>
              </a:extLst>
            </xdr:cNvPr>
            <xdr:cNvSpPr/>
          </xdr:nvSpPr>
          <xdr:spPr bwMode="auto">
            <a:xfrm>
              <a:off x="0" y="0"/>
              <a:ext cx="0" cy="0"/>
            </a:xfrm>
            <a:prstGeom prst="rect">
              <a:avLst/>
            </a:prstGeom>
            <a:noFill/>
            <a:ln w="9525">
              <a:miter lim="800000"/>
              <a:headEnd/>
              <a:tailEnd/>
            </a:ln>
          </xdr:spPr>
          <xdr:txBody>
            <a:bodyPr vertOverflow="clip" vert="vert" wrap="square" lIns="36576" tIns="36576" rIns="36576" bIns="36576" anchor="ctr" upright="1"/>
            <a:lstStyle/>
            <a:p>
              <a:pPr algn="ctr" rtl="0">
                <a:defRPr sz="1000"/>
              </a:pPr>
              <a:r>
                <a:rPr lang="en-US" sz="1100" b="0" i="0" u="none" strike="noStrike" baseline="0">
                  <a:solidFill>
                    <a:srgbClr val="000000"/>
                  </a:solidFill>
                  <a:latin typeface="Calibri"/>
                  <a:cs typeface="Calibri"/>
                </a:rPr>
                <a:t>Format Sheet</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28</xdr:col>
          <xdr:colOff>114300</xdr:colOff>
          <xdr:row>12</xdr:row>
          <xdr:rowOff>127000</xdr:rowOff>
        </xdr:from>
        <xdr:to>
          <xdr:col>28</xdr:col>
          <xdr:colOff>476250</xdr:colOff>
          <xdr:row>19</xdr:row>
          <xdr:rowOff>146050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xdr:spPr>
          <xdr:txBody>
            <a:bodyPr vertOverflow="clip" vert="vert" wrap="square" lIns="36576" tIns="36576" rIns="36576" bIns="36576" anchor="ctr" upright="1"/>
            <a:lstStyle/>
            <a:p>
              <a:pPr algn="ctr" rtl="0">
                <a:defRPr sz="1000"/>
              </a:pPr>
              <a:r>
                <a:rPr lang="en-US" sz="1100" b="0" i="0" u="none" strike="noStrike" baseline="0">
                  <a:solidFill>
                    <a:srgbClr val="000000"/>
                  </a:solidFill>
                  <a:latin typeface="Calibri"/>
                  <a:cs typeface="Calibri"/>
                </a:rPr>
                <a:t>Format Sheet</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28</xdr:col>
          <xdr:colOff>203200</xdr:colOff>
          <xdr:row>12</xdr:row>
          <xdr:rowOff>88900</xdr:rowOff>
        </xdr:from>
        <xdr:to>
          <xdr:col>28</xdr:col>
          <xdr:colOff>469900</xdr:colOff>
          <xdr:row>17</xdr:row>
          <xdr:rowOff>152400</xdr:rowOff>
        </xdr:to>
        <xdr:sp macro="" textlink="">
          <xdr:nvSpPr>
            <xdr:cNvPr id="4097" name="Button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w="9525">
              <a:miter lim="800000"/>
              <a:headEnd/>
              <a:tailEnd/>
            </a:ln>
          </xdr:spPr>
          <xdr:txBody>
            <a:bodyPr vertOverflow="clip" vert="vert" wrap="square" lIns="36576" tIns="36576" rIns="36576" bIns="36576" anchor="ctr" upright="1"/>
            <a:lstStyle/>
            <a:p>
              <a:pPr algn="ctr" rtl="0">
                <a:defRPr sz="1000"/>
              </a:pPr>
              <a:r>
                <a:rPr lang="en-US" sz="1100" b="0" i="0" u="none" strike="noStrike" baseline="0">
                  <a:solidFill>
                    <a:srgbClr val="000000"/>
                  </a:solidFill>
                  <a:latin typeface="Calibri"/>
                  <a:cs typeface="Calibri"/>
                </a:rPr>
                <a:t>Format Sheet</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28</xdr:col>
          <xdr:colOff>184150</xdr:colOff>
          <xdr:row>12</xdr:row>
          <xdr:rowOff>88900</xdr:rowOff>
        </xdr:from>
        <xdr:to>
          <xdr:col>28</xdr:col>
          <xdr:colOff>450850</xdr:colOff>
          <xdr:row>17</xdr:row>
          <xdr:rowOff>152400</xdr:rowOff>
        </xdr:to>
        <xdr:sp macro="" textlink="">
          <xdr:nvSpPr>
            <xdr:cNvPr id="5122" name="Button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w="9525">
              <a:miter lim="800000"/>
              <a:headEnd/>
              <a:tailEnd/>
            </a:ln>
          </xdr:spPr>
          <xdr:txBody>
            <a:bodyPr vertOverflow="clip" vert="vert" wrap="square" lIns="36576" tIns="36576" rIns="36576" bIns="36576" anchor="ctr" upright="1"/>
            <a:lstStyle/>
            <a:p>
              <a:pPr algn="ctr" rtl="0">
                <a:defRPr sz="1000"/>
              </a:pPr>
              <a:r>
                <a:rPr lang="en-US" sz="1100" b="0" i="0" u="none" strike="noStrike" baseline="0">
                  <a:solidFill>
                    <a:srgbClr val="000000"/>
                  </a:solidFill>
                  <a:latin typeface="Calibri"/>
                  <a:cs typeface="Calibri"/>
                </a:rPr>
                <a:t>Format Sheet</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28</xdr:col>
          <xdr:colOff>184150</xdr:colOff>
          <xdr:row>12</xdr:row>
          <xdr:rowOff>76200</xdr:rowOff>
        </xdr:from>
        <xdr:to>
          <xdr:col>28</xdr:col>
          <xdr:colOff>450850</xdr:colOff>
          <xdr:row>17</xdr:row>
          <xdr:rowOff>146050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w="9525">
              <a:miter lim="800000"/>
              <a:headEnd/>
              <a:tailEnd/>
            </a:ln>
          </xdr:spPr>
          <xdr:txBody>
            <a:bodyPr vertOverflow="clip" vert="vert" wrap="square" lIns="36576" tIns="36576" rIns="36576" bIns="36576" anchor="ctr" upright="1"/>
            <a:lstStyle/>
            <a:p>
              <a:pPr algn="ctr" rtl="0">
                <a:defRPr sz="1000"/>
              </a:pPr>
              <a:r>
                <a:rPr lang="en-US" sz="1100" b="0" i="0" u="none" strike="noStrike" baseline="0">
                  <a:solidFill>
                    <a:srgbClr val="000000"/>
                  </a:solidFill>
                  <a:latin typeface="Calibri"/>
                  <a:cs typeface="Calibri"/>
                </a:rPr>
                <a:t>Format Sheet</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28</xdr:col>
          <xdr:colOff>152400</xdr:colOff>
          <xdr:row>12</xdr:row>
          <xdr:rowOff>95250</xdr:rowOff>
        </xdr:from>
        <xdr:to>
          <xdr:col>28</xdr:col>
          <xdr:colOff>419100</xdr:colOff>
          <xdr:row>17</xdr:row>
          <xdr:rowOff>165100</xdr:rowOff>
        </xdr:to>
        <xdr:sp macro="" textlink="">
          <xdr:nvSpPr>
            <xdr:cNvPr id="7169" name="Button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w="9525">
              <a:miter lim="800000"/>
              <a:headEnd/>
              <a:tailEnd/>
            </a:ln>
          </xdr:spPr>
          <xdr:txBody>
            <a:bodyPr vertOverflow="clip" vert="vert" wrap="square" lIns="36576" tIns="36576" rIns="36576" bIns="36576" anchor="ctr" upright="1"/>
            <a:lstStyle/>
            <a:p>
              <a:pPr algn="ctr" rtl="0">
                <a:defRPr sz="1000"/>
              </a:pPr>
              <a:r>
                <a:rPr lang="en-US" sz="1100" b="0" i="0" u="none" strike="noStrike" baseline="0">
                  <a:solidFill>
                    <a:srgbClr val="000000"/>
                  </a:solidFill>
                  <a:latin typeface="Calibri"/>
                  <a:cs typeface="Calibri"/>
                </a:rPr>
                <a:t>Format Sheet</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28</xdr:col>
          <xdr:colOff>228600</xdr:colOff>
          <xdr:row>12</xdr:row>
          <xdr:rowOff>95250</xdr:rowOff>
        </xdr:from>
        <xdr:to>
          <xdr:col>28</xdr:col>
          <xdr:colOff>495300</xdr:colOff>
          <xdr:row>17</xdr:row>
          <xdr:rowOff>165100</xdr:rowOff>
        </xdr:to>
        <xdr:sp macro="" textlink="">
          <xdr:nvSpPr>
            <xdr:cNvPr id="8193" name="Button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ln w="9525">
              <a:miter lim="800000"/>
              <a:headEnd/>
              <a:tailEnd/>
            </a:ln>
          </xdr:spPr>
          <xdr:txBody>
            <a:bodyPr vertOverflow="clip" vert="vert" wrap="square" lIns="36576" tIns="36576" rIns="36576" bIns="36576" anchor="ctr" upright="1"/>
            <a:lstStyle/>
            <a:p>
              <a:pPr algn="ctr" rtl="0">
                <a:defRPr sz="1000"/>
              </a:pPr>
              <a:r>
                <a:rPr lang="en-US" sz="1100" b="0" i="0" u="none" strike="noStrike" baseline="0">
                  <a:solidFill>
                    <a:srgbClr val="000000"/>
                  </a:solidFill>
                  <a:latin typeface="Calibri"/>
                  <a:cs typeface="Calibri"/>
                </a:rPr>
                <a:t>Format Sheet</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28</xdr:col>
          <xdr:colOff>171450</xdr:colOff>
          <xdr:row>12</xdr:row>
          <xdr:rowOff>107950</xdr:rowOff>
        </xdr:from>
        <xdr:to>
          <xdr:col>28</xdr:col>
          <xdr:colOff>450850</xdr:colOff>
          <xdr:row>17</xdr:row>
          <xdr:rowOff>171450</xdr:rowOff>
        </xdr:to>
        <xdr:sp macro="" textlink="">
          <xdr:nvSpPr>
            <xdr:cNvPr id="9217" name="Button 1" hidden="1">
              <a:extLst>
                <a:ext uri="{63B3BB69-23CF-44E3-9099-C40C66FF867C}">
                  <a14:compatExt spid="_x0000_s9217"/>
                </a:ext>
                <a:ext uri="{FF2B5EF4-FFF2-40B4-BE49-F238E27FC236}">
                  <a16:creationId xmlns:a16="http://schemas.microsoft.com/office/drawing/2014/main" id="{00000000-0008-0000-0800-000001240000}"/>
                </a:ext>
              </a:extLst>
            </xdr:cNvPr>
            <xdr:cNvSpPr/>
          </xdr:nvSpPr>
          <xdr:spPr bwMode="auto">
            <a:xfrm>
              <a:off x="0" y="0"/>
              <a:ext cx="0" cy="0"/>
            </a:xfrm>
            <a:prstGeom prst="rect">
              <a:avLst/>
            </a:prstGeom>
            <a:noFill/>
            <a:ln w="9525">
              <a:miter lim="800000"/>
              <a:headEnd/>
              <a:tailEnd/>
            </a:ln>
          </xdr:spPr>
          <xdr:txBody>
            <a:bodyPr vertOverflow="clip" vert="vert" wrap="square" lIns="36576" tIns="36576" rIns="36576" bIns="36576" anchor="ctr" upright="1"/>
            <a:lstStyle/>
            <a:p>
              <a:pPr algn="ctr" rtl="0">
                <a:defRPr sz="1000"/>
              </a:pPr>
              <a:r>
                <a:rPr lang="en-US" sz="1100" b="0" i="0" u="none" strike="noStrike" baseline="0">
                  <a:solidFill>
                    <a:srgbClr val="000000"/>
                  </a:solidFill>
                  <a:latin typeface="Calibri"/>
                  <a:cs typeface="Calibri"/>
                </a:rPr>
                <a:t>Format Sheet</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Plante Moran">
      <a:dk1>
        <a:sysClr val="windowText" lastClr="000000"/>
      </a:dk1>
      <a:lt1>
        <a:sysClr val="window" lastClr="FFFFFF"/>
      </a:lt1>
      <a:dk2>
        <a:srgbClr val="00539B"/>
      </a:dk2>
      <a:lt2>
        <a:srgbClr val="F2F2F2"/>
      </a:lt2>
      <a:accent1>
        <a:srgbClr val="56A0D3"/>
      </a:accent1>
      <a:accent2>
        <a:srgbClr val="BF311A"/>
      </a:accent2>
      <a:accent3>
        <a:srgbClr val="949B50"/>
      </a:accent3>
      <a:accent4>
        <a:srgbClr val="754200"/>
      </a:accent4>
      <a:accent5>
        <a:srgbClr val="807F83"/>
      </a:accent5>
      <a:accent6>
        <a:srgbClr val="E58E1A"/>
      </a:accent6>
      <a:hlink>
        <a:srgbClr val="00539B"/>
      </a:hlink>
      <a:folHlink>
        <a:srgbClr val="00539B"/>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trlProp" Target="../ctrlProps/ctrlProp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trlProp" Target="../ctrlProps/ctrlProp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trlProp" Target="../ctrlProps/ctrlProp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trlProp" Target="../ctrlProps/ctrlProp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trlProp" Target="../ctrlProps/ctrlProp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trlProp" Target="../ctrlProps/ctrlProp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trlProp" Target="../ctrlProps/ctrlProp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trlProp" Target="../ctrlProps/ctrlProp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trlProp" Target="../ctrlProps/ctrlProp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trlProp" Target="../ctrlProps/ctrlProp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1.xml"/><Relationship Id="rId1" Type="http://schemas.openxmlformats.org/officeDocument/2006/relationships/printerSettings" Target="../printerSettings/printerSettings21.bin"/><Relationship Id="rId4" Type="http://schemas.openxmlformats.org/officeDocument/2006/relationships/ctrlProp" Target="../ctrlProps/ctrlProp21.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2.xml"/><Relationship Id="rId1" Type="http://schemas.openxmlformats.org/officeDocument/2006/relationships/printerSettings" Target="../printerSettings/printerSettings22.bin"/><Relationship Id="rId4" Type="http://schemas.openxmlformats.org/officeDocument/2006/relationships/ctrlProp" Target="../ctrlProps/ctrlProp22.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4.x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trlProp" Target="../ctrlProps/ctrlProp5.xml"/></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trlProp" Target="../ctrlProps/ctrlProp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trlProp" Target="../ctrlProps/ctrlProp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trlProp" Target="../ctrlProps/ctrlProp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539B"/>
  </sheetPr>
  <dimension ref="A1:AA281"/>
  <sheetViews>
    <sheetView showGridLines="0" topLeftCell="A41" zoomScaleNormal="100" workbookViewId="0">
      <selection activeCell="E24" sqref="E24"/>
    </sheetView>
  </sheetViews>
  <sheetFormatPr defaultColWidth="0" defaultRowHeight="20.149999999999999" customHeight="1" zeroHeight="1" x14ac:dyDescent="0.35"/>
  <cols>
    <col min="1" max="1" width="3.7265625" style="89" customWidth="1"/>
    <col min="2" max="2" width="4.7265625" style="89" customWidth="1"/>
    <col min="3" max="3" width="15.7265625" style="89" customWidth="1"/>
    <col min="4" max="4" width="3.7265625" style="89" customWidth="1"/>
    <col min="5" max="5" width="33.7265625" style="89" customWidth="1"/>
    <col min="6" max="6" width="7.7265625" style="89" customWidth="1"/>
    <col min="7" max="7" width="10.7265625" style="89" customWidth="1"/>
    <col min="8" max="8" width="3.7265625" style="89" customWidth="1"/>
    <col min="9" max="9" width="20.7265625" style="89" customWidth="1"/>
    <col min="10" max="10" width="3.7265625" style="89" customWidth="1"/>
    <col min="11" max="11" width="60.7265625" style="89" customWidth="1"/>
    <col min="12" max="12" width="1.7265625" style="89" customWidth="1"/>
    <col min="13" max="13" width="3.7265625" style="89" customWidth="1"/>
    <col min="14" max="14" width="20.7265625" style="89" customWidth="1"/>
    <col min="15" max="15" width="3.7265625" style="89" customWidth="1"/>
    <col min="16" max="16" width="42.54296875" style="89" hidden="1" customWidth="1"/>
    <col min="17" max="16384" width="10.7265625" style="89" hidden="1"/>
  </cols>
  <sheetData>
    <row r="1" spans="2:27" ht="20.149999999999999" customHeight="1" thickBot="1" x14ac:dyDescent="0.4">
      <c r="AA1" s="89" t="s">
        <v>0</v>
      </c>
    </row>
    <row r="2" spans="2:27" ht="20.149999999999999" customHeight="1" thickTop="1" thickBot="1" x14ac:dyDescent="0.4">
      <c r="B2" s="114">
        <v>0</v>
      </c>
      <c r="C2" s="319" t="s">
        <v>1</v>
      </c>
      <c r="D2" s="319"/>
      <c r="E2" s="319"/>
      <c r="F2" s="319"/>
      <c r="G2" s="319"/>
      <c r="H2" s="319"/>
      <c r="I2" s="319"/>
      <c r="J2" s="319"/>
      <c r="K2" s="319"/>
      <c r="L2" s="319"/>
      <c r="AA2" s="89" t="s">
        <v>2</v>
      </c>
    </row>
    <row r="3" spans="2:27" ht="12" customHeight="1" thickTop="1" thickBot="1" x14ac:dyDescent="0.4">
      <c r="B3" s="96"/>
      <c r="C3" s="106"/>
      <c r="D3" s="106"/>
      <c r="E3" s="106"/>
      <c r="F3" s="106"/>
      <c r="G3" s="106"/>
      <c r="H3" s="106"/>
      <c r="I3" s="106"/>
      <c r="J3" s="106"/>
      <c r="K3" s="106"/>
      <c r="L3" s="106"/>
      <c r="AA3" s="89" t="s">
        <v>3</v>
      </c>
    </row>
    <row r="4" spans="2:27" ht="20.149999999999999" customHeight="1" thickTop="1" thickBot="1" x14ac:dyDescent="0.4">
      <c r="B4" s="96"/>
      <c r="C4" s="299" t="s">
        <v>4</v>
      </c>
      <c r="D4" s="300"/>
      <c r="E4" s="301"/>
      <c r="F4" s="299" t="s">
        <v>5</v>
      </c>
      <c r="G4" s="301"/>
      <c r="H4" s="299" t="s">
        <v>6</v>
      </c>
      <c r="I4" s="301"/>
      <c r="J4" s="299" t="s">
        <v>7</v>
      </c>
      <c r="K4" s="301"/>
      <c r="L4" s="106"/>
    </row>
    <row r="5" spans="2:27" ht="20.149999999999999" customHeight="1" thickTop="1" thickBot="1" x14ac:dyDescent="0.4">
      <c r="B5" s="96"/>
      <c r="C5" s="311" t="s">
        <v>8</v>
      </c>
      <c r="D5" s="318"/>
      <c r="E5" s="312"/>
      <c r="F5" s="313" t="str">
        <f>C20</f>
        <v>Not Started</v>
      </c>
      <c r="G5" s="314"/>
      <c r="H5" s="311" t="str">
        <f>C22</f>
        <v>PM Staff</v>
      </c>
      <c r="I5" s="312"/>
      <c r="J5" s="309" t="str">
        <f>IF(ISBLANK(K21)=TRUE,"None",CHAR(34) &amp; LEFT(K21,50) &amp; IF(LEN(K21)&gt;50,"…","") &amp; CHAR(34))</f>
        <v>None</v>
      </c>
      <c r="K5" s="310"/>
      <c r="L5" s="106"/>
      <c r="AA5" s="89" t="s">
        <v>9</v>
      </c>
    </row>
    <row r="6" spans="2:27" ht="20.149999999999999" customHeight="1" thickTop="1" thickBot="1" x14ac:dyDescent="0.4">
      <c r="B6" s="96"/>
      <c r="C6" s="311" t="s">
        <v>10</v>
      </c>
      <c r="D6" s="318"/>
      <c r="E6" s="312"/>
      <c r="F6" s="313" t="str">
        <f>C30</f>
        <v>Not Started</v>
      </c>
      <c r="G6" s="314"/>
      <c r="H6" s="311" t="str">
        <f>C32</f>
        <v>PM Staff</v>
      </c>
      <c r="I6" s="312"/>
      <c r="J6" s="309" t="str">
        <f>IF(ISBLANK(K31)=TRUE,"None",CHAR(34) &amp; LEFT(K31,50) &amp; IF(LEN(K31)&gt;50,"…","") &amp; CHAR(34))</f>
        <v>"Make sure to confirm definitions are consistent wi…"</v>
      </c>
      <c r="K6" s="310"/>
      <c r="L6" s="106"/>
      <c r="AA6" s="89" t="s">
        <v>11</v>
      </c>
    </row>
    <row r="7" spans="2:27" ht="20.149999999999999" customHeight="1" thickTop="1" thickBot="1" x14ac:dyDescent="0.4">
      <c r="B7" s="96"/>
      <c r="C7" s="311" t="s">
        <v>12</v>
      </c>
      <c r="D7" s="318"/>
      <c r="E7" s="312"/>
      <c r="F7" s="313" t="str">
        <f>C46</f>
        <v>Not Started</v>
      </c>
      <c r="G7" s="314"/>
      <c r="H7" s="311" t="str">
        <f>C48</f>
        <v>PM Staff</v>
      </c>
      <c r="I7" s="312"/>
      <c r="J7" s="309" t="str">
        <f>IF(ISBLANK(K68)=TRUE,"None",CHAR(34) &amp; LEFT(K68,50) &amp; IF(LEN(K68)&gt;50,"…","") &amp; CHAR(34))</f>
        <v>None</v>
      </c>
      <c r="K7" s="310"/>
      <c r="L7" s="106"/>
    </row>
    <row r="8" spans="2:27" ht="20.149999999999999" customHeight="1" thickTop="1" thickBot="1" x14ac:dyDescent="0.4">
      <c r="B8" s="96"/>
      <c r="C8" s="311" t="s">
        <v>13</v>
      </c>
      <c r="D8" s="318"/>
      <c r="E8" s="312"/>
      <c r="F8" s="313" t="str">
        <f>C101</f>
        <v>Not Started</v>
      </c>
      <c r="G8" s="314"/>
      <c r="H8" s="311" t="str">
        <f>C103</f>
        <v>PM Staff</v>
      </c>
      <c r="I8" s="312"/>
      <c r="J8" s="309" t="str">
        <f>IF(ISBLANK(K102)=TRUE,"None",CHAR(34) &amp; LEFT(K102,50) &amp; IF(LEN(K102)&gt;50,"…","") &amp; CHAR(34))</f>
        <v>None</v>
      </c>
      <c r="K8" s="310"/>
      <c r="L8" s="106"/>
    </row>
    <row r="9" spans="2:27" ht="20.149999999999999" customHeight="1" thickTop="1" thickBot="1" x14ac:dyDescent="0.4">
      <c r="B9" s="96"/>
      <c r="C9" s="311" t="s">
        <v>14</v>
      </c>
      <c r="D9" s="318"/>
      <c r="E9" s="312"/>
      <c r="F9" s="313" t="str">
        <f>C112</f>
        <v>Not Started</v>
      </c>
      <c r="G9" s="314"/>
      <c r="H9" s="311" t="str">
        <f>C114</f>
        <v>PM Staff</v>
      </c>
      <c r="I9" s="312"/>
      <c r="J9" s="309" t="str">
        <f>IF(ISBLANK(K113)=TRUE,"None",CHAR(34) &amp; LEFT(K113,50) &amp; IF(LEN(K113)&gt;50,"…","") &amp; CHAR(34))</f>
        <v>"New and improved Macro automatically allows vendor…"</v>
      </c>
      <c r="K9" s="310"/>
      <c r="L9" s="106"/>
    </row>
    <row r="10" spans="2:27" ht="20.149999999999999" customHeight="1" thickTop="1" thickBot="1" x14ac:dyDescent="0.4">
      <c r="B10" s="96"/>
      <c r="C10" s="315" t="str">
        <f>B117</f>
        <v>RFP Released</v>
      </c>
      <c r="D10" s="316"/>
      <c r="E10" s="316"/>
      <c r="F10" s="316"/>
      <c r="G10" s="316"/>
      <c r="H10" s="316"/>
      <c r="I10" s="316"/>
      <c r="J10" s="316"/>
      <c r="K10" s="317"/>
      <c r="L10" s="106"/>
    </row>
    <row r="11" spans="2:27" ht="20.149999999999999" customHeight="1" thickTop="1" thickBot="1" x14ac:dyDescent="0.4">
      <c r="B11" s="96"/>
      <c r="C11" s="250" t="s">
        <v>15</v>
      </c>
      <c r="D11" s="252"/>
      <c r="E11" s="251"/>
      <c r="F11" s="313" t="str">
        <f>C121</f>
        <v>Not Started</v>
      </c>
      <c r="G11" s="314"/>
      <c r="H11" s="311" t="str">
        <f>C123</f>
        <v>PM Staff</v>
      </c>
      <c r="I11" s="312"/>
      <c r="J11" s="309" t="str">
        <f>IF(ISBLANK(G122)=TRUE,"None",CHAR(34) &amp; LEFT(G122,50) &amp; IF(LEN(G122)&gt;50,"…","") &amp; CHAR(34))</f>
        <v>None</v>
      </c>
      <c r="K11" s="310"/>
      <c r="L11" s="106"/>
    </row>
    <row r="12" spans="2:27" ht="20.149999999999999" customHeight="1" thickTop="1" thickBot="1" x14ac:dyDescent="0.4">
      <c r="B12" s="96"/>
      <c r="C12" s="311" t="s">
        <v>16</v>
      </c>
      <c r="D12" s="318"/>
      <c r="E12" s="312"/>
      <c r="F12" s="313" t="str">
        <f>C129</f>
        <v>Not Started</v>
      </c>
      <c r="G12" s="314"/>
      <c r="H12" s="311" t="str">
        <f>C131</f>
        <v>PM Staff</v>
      </c>
      <c r="I12" s="312"/>
      <c r="J12" s="309" t="str">
        <f>IF(ISBLANK(G130)=TRUE,"None",CHAR(34) &amp; LEFT(G130,50) &amp; IF(LEN(G130)&gt;50,"…","") &amp; CHAR(34))</f>
        <v>None</v>
      </c>
      <c r="K12" s="310"/>
      <c r="L12" s="106"/>
    </row>
    <row r="13" spans="2:27" ht="20.149999999999999" customHeight="1" thickTop="1" thickBot="1" x14ac:dyDescent="0.4">
      <c r="B13" s="96"/>
      <c r="C13" s="311" t="s">
        <v>17</v>
      </c>
      <c r="D13" s="318"/>
      <c r="E13" s="312"/>
      <c r="F13" s="313" t="str">
        <f>C136</f>
        <v>Not Started</v>
      </c>
      <c r="G13" s="314"/>
      <c r="H13" s="311" t="str">
        <f>C138</f>
        <v>PM Staff</v>
      </c>
      <c r="I13" s="312"/>
      <c r="J13" s="309" t="str">
        <f>IF(ISBLANK(K137)=TRUE,"None",CHAR(34) &amp; LEFT(K137,50) &amp; IF(LEN(K137)&gt;50,"…","") &amp; CHAR(34))</f>
        <v>"Run filters by opening filter XLSM worksheet until…"</v>
      </c>
      <c r="K13" s="310"/>
      <c r="L13" s="106"/>
    </row>
    <row r="14" spans="2:27" ht="20.149999999999999" customHeight="1" thickTop="1" thickBot="1" x14ac:dyDescent="0.4">
      <c r="B14" s="96"/>
      <c r="C14" s="311" t="s">
        <v>18</v>
      </c>
      <c r="D14" s="318"/>
      <c r="E14" s="312"/>
      <c r="F14" s="313" t="str">
        <f>C147</f>
        <v>Not Started</v>
      </c>
      <c r="G14" s="314"/>
      <c r="H14" s="311" t="str">
        <f>C149</f>
        <v>PM Staff</v>
      </c>
      <c r="I14" s="312"/>
      <c r="J14" s="309" t="str">
        <f>IF(ISBLANK(I149)=TRUE,"None",CHAR(34) &amp; LEFT(I149,50) &amp; IF(LEN(I149)&gt;50,"…","") &amp; CHAR(34))</f>
        <v>None</v>
      </c>
      <c r="K14" s="310"/>
      <c r="L14" s="106"/>
    </row>
    <row r="15" spans="2:27" ht="20.149999999999999" customHeight="1" thickTop="1" thickBot="1" x14ac:dyDescent="0.4">
      <c r="B15" s="96"/>
      <c r="C15" s="311" t="s">
        <v>19</v>
      </c>
      <c r="D15" s="318"/>
      <c r="E15" s="312"/>
      <c r="F15" s="313" t="str">
        <f>C218</f>
        <v>Not Started</v>
      </c>
      <c r="G15" s="314"/>
      <c r="H15" s="311" t="str">
        <f>C220</f>
        <v>PM Staff</v>
      </c>
      <c r="I15" s="312"/>
      <c r="J15" s="309" t="str">
        <f>IF(ISBLANK(I219)=TRUE,"None",CHAR(34) &amp; LEFT(I219,50) &amp; IF(LEN(I219)&gt;50,"…","") &amp; CHAR(34))</f>
        <v>None</v>
      </c>
      <c r="K15" s="310"/>
      <c r="L15" s="106"/>
    </row>
    <row r="16" spans="2:27" ht="12" customHeight="1" thickTop="1" thickBot="1" x14ac:dyDescent="0.4">
      <c r="B16" s="96"/>
      <c r="C16" s="106"/>
      <c r="D16" s="106"/>
      <c r="E16" s="106"/>
      <c r="F16" s="106"/>
      <c r="G16" s="106"/>
      <c r="H16" s="106"/>
      <c r="I16" s="106"/>
      <c r="J16" s="106"/>
      <c r="K16" s="106"/>
      <c r="L16" s="106"/>
    </row>
    <row r="17" spans="2:12" ht="20.149999999999999" customHeight="1" thickTop="1" thickBot="1" x14ac:dyDescent="0.4"/>
    <row r="18" spans="2:12" ht="20.149999999999999" customHeight="1" thickTop="1" thickBot="1" x14ac:dyDescent="0.4">
      <c r="B18" s="141">
        <v>1</v>
      </c>
      <c r="C18" s="302" t="s">
        <v>20</v>
      </c>
      <c r="D18" s="302"/>
      <c r="E18" s="302"/>
      <c r="F18" s="302"/>
      <c r="G18" s="302"/>
      <c r="H18" s="302"/>
      <c r="I18" s="302"/>
      <c r="J18" s="302"/>
      <c r="K18" s="302"/>
      <c r="L18" s="302"/>
    </row>
    <row r="19" spans="2:12" ht="12" customHeight="1" thickTop="1" thickBot="1" x14ac:dyDescent="0.4">
      <c r="B19" s="97"/>
      <c r="C19" s="97"/>
      <c r="D19" s="97"/>
      <c r="E19" s="97"/>
      <c r="F19" s="97"/>
      <c r="G19" s="97"/>
      <c r="H19" s="97"/>
      <c r="I19" s="97"/>
      <c r="J19" s="97"/>
      <c r="K19" s="97"/>
      <c r="L19" s="97"/>
    </row>
    <row r="20" spans="2:12" ht="20.149999999999999" customHeight="1" thickTop="1" thickBot="1" x14ac:dyDescent="0.4">
      <c r="B20" s="97"/>
      <c r="C20" s="96" t="s">
        <v>0</v>
      </c>
      <c r="D20" s="97"/>
      <c r="E20" s="333" t="s">
        <v>21</v>
      </c>
      <c r="F20" s="334"/>
      <c r="G20" s="334"/>
      <c r="H20" s="115"/>
      <c r="I20" s="203" t="s">
        <v>22</v>
      </c>
      <c r="J20" s="106"/>
      <c r="K20" s="249" t="s">
        <v>23</v>
      </c>
      <c r="L20" s="97"/>
    </row>
    <row r="21" spans="2:12" ht="20.149999999999999" customHeight="1" thickTop="1" thickBot="1" x14ac:dyDescent="0.4">
      <c r="B21" s="97"/>
      <c r="C21" s="97"/>
      <c r="D21" s="97"/>
      <c r="E21" s="91" t="s">
        <v>2048</v>
      </c>
      <c r="F21" s="97"/>
      <c r="G21" s="93" t="s">
        <v>24</v>
      </c>
      <c r="H21" s="188"/>
      <c r="I21" s="93" t="s">
        <v>9</v>
      </c>
      <c r="J21" s="201"/>
      <c r="K21" s="285"/>
      <c r="L21" s="99"/>
    </row>
    <row r="22" spans="2:12" ht="20.149999999999999" customHeight="1" thickTop="1" thickBot="1" x14ac:dyDescent="0.4">
      <c r="B22" s="97"/>
      <c r="C22" s="105" t="s">
        <v>25</v>
      </c>
      <c r="D22" s="97"/>
      <c r="E22" s="91" t="s">
        <v>2049</v>
      </c>
      <c r="F22" s="97"/>
      <c r="G22" s="193" t="s">
        <v>26</v>
      </c>
      <c r="H22" s="190"/>
      <c r="I22" s="202"/>
      <c r="J22" s="201"/>
      <c r="K22" s="286"/>
      <c r="L22" s="99"/>
    </row>
    <row r="23" spans="2:12" ht="20.149999999999999" customHeight="1" thickTop="1" thickBot="1" x14ac:dyDescent="0.4">
      <c r="B23" s="97"/>
      <c r="C23" s="97"/>
      <c r="D23" s="97"/>
      <c r="E23" s="91" t="s">
        <v>2050</v>
      </c>
      <c r="F23" s="97"/>
      <c r="G23" s="189"/>
      <c r="H23" s="190"/>
      <c r="I23" s="203" t="s">
        <v>27</v>
      </c>
      <c r="J23" s="201"/>
      <c r="K23" s="286"/>
      <c r="L23" s="97"/>
    </row>
    <row r="24" spans="2:12" ht="20.149999999999999" customHeight="1" thickTop="1" thickBot="1" x14ac:dyDescent="0.4">
      <c r="B24" s="97"/>
      <c r="C24" s="97"/>
      <c r="D24" s="97"/>
      <c r="E24" s="92" t="s">
        <v>28</v>
      </c>
      <c r="F24" s="97"/>
      <c r="G24" s="189"/>
      <c r="H24" s="190"/>
      <c r="I24" s="93" t="s">
        <v>9</v>
      </c>
      <c r="J24" s="201"/>
      <c r="K24" s="286"/>
      <c r="L24" s="97"/>
    </row>
    <row r="25" spans="2:12" ht="20.149999999999999" customHeight="1" thickTop="1" thickBot="1" x14ac:dyDescent="0.4">
      <c r="B25" s="97"/>
      <c r="C25" s="97"/>
      <c r="D25" s="97"/>
      <c r="E25" s="91" t="s">
        <v>29</v>
      </c>
      <c r="F25" s="97"/>
      <c r="G25" s="191"/>
      <c r="H25" s="192"/>
      <c r="I25" s="206" t="s">
        <v>30</v>
      </c>
      <c r="J25" s="201"/>
      <c r="K25" s="287"/>
      <c r="L25" s="97"/>
    </row>
    <row r="26" spans="2:12" ht="12" customHeight="1" thickTop="1" thickBot="1" x14ac:dyDescent="0.4">
      <c r="B26" s="97"/>
      <c r="C26" s="97"/>
      <c r="D26" s="97"/>
      <c r="E26" s="97"/>
      <c r="F26" s="97"/>
      <c r="G26" s="97"/>
      <c r="H26" s="97"/>
      <c r="I26" s="97"/>
      <c r="J26" s="97"/>
      <c r="K26" s="97"/>
      <c r="L26" s="97"/>
    </row>
    <row r="27" spans="2:12" ht="20.149999999999999" customHeight="1" thickTop="1" thickBot="1" x14ac:dyDescent="0.4"/>
    <row r="28" spans="2:12" ht="20.149999999999999" customHeight="1" thickTop="1" thickBot="1" x14ac:dyDescent="0.4">
      <c r="B28" s="141">
        <v>2</v>
      </c>
      <c r="C28" s="302" t="s">
        <v>31</v>
      </c>
      <c r="D28" s="302"/>
      <c r="E28" s="302"/>
      <c r="F28" s="302"/>
      <c r="G28" s="302"/>
      <c r="H28" s="302"/>
      <c r="I28" s="302"/>
      <c r="J28" s="302"/>
      <c r="K28" s="302"/>
      <c r="L28" s="302"/>
    </row>
    <row r="29" spans="2:12" ht="12" customHeight="1" thickTop="1" thickBot="1" x14ac:dyDescent="0.4">
      <c r="B29" s="96"/>
      <c r="C29" s="106"/>
      <c r="D29" s="106"/>
      <c r="E29" s="106"/>
      <c r="F29" s="106"/>
      <c r="G29" s="106"/>
      <c r="H29" s="106"/>
      <c r="I29" s="106"/>
      <c r="J29" s="106"/>
      <c r="K29" s="106"/>
      <c r="L29" s="106"/>
    </row>
    <row r="30" spans="2:12" ht="20.149999999999999" customHeight="1" thickTop="1" thickBot="1" x14ac:dyDescent="0.4">
      <c r="B30" s="97"/>
      <c r="C30" s="96" t="s">
        <v>0</v>
      </c>
      <c r="D30" s="97"/>
      <c r="E30" s="253" t="s">
        <v>32</v>
      </c>
      <c r="F30" s="112" t="s">
        <v>33</v>
      </c>
      <c r="G30" s="112" t="s">
        <v>34</v>
      </c>
      <c r="H30" s="96"/>
      <c r="I30" s="112" t="s">
        <v>35</v>
      </c>
      <c r="J30" s="96"/>
      <c r="K30" s="113" t="s">
        <v>23</v>
      </c>
      <c r="L30" s="97"/>
    </row>
    <row r="31" spans="2:12" ht="20.149999999999999" customHeight="1" thickTop="1" thickBot="1" x14ac:dyDescent="0.4">
      <c r="B31" s="97"/>
      <c r="C31" s="97"/>
      <c r="D31" s="97"/>
      <c r="E31" s="98" t="s">
        <v>36</v>
      </c>
      <c r="F31" s="93" t="s">
        <v>37</v>
      </c>
      <c r="G31" s="93">
        <v>4</v>
      </c>
      <c r="H31" s="99"/>
      <c r="I31" s="94">
        <v>0.9</v>
      </c>
      <c r="J31" s="110"/>
      <c r="K31" s="288" t="s">
        <v>38</v>
      </c>
      <c r="L31" s="99"/>
    </row>
    <row r="32" spans="2:12" ht="20.149999999999999" customHeight="1" thickTop="1" thickBot="1" x14ac:dyDescent="0.4">
      <c r="B32" s="97"/>
      <c r="C32" s="105" t="s">
        <v>25</v>
      </c>
      <c r="D32" s="97"/>
      <c r="E32" s="98" t="s">
        <v>39</v>
      </c>
      <c r="F32" s="93" t="s">
        <v>40</v>
      </c>
      <c r="G32" s="93">
        <v>2</v>
      </c>
      <c r="H32" s="99"/>
      <c r="I32" s="95">
        <v>0.8</v>
      </c>
      <c r="J32" s="110"/>
      <c r="K32" s="290"/>
      <c r="L32" s="99"/>
    </row>
    <row r="33" spans="2:14" ht="20.149999999999999" customHeight="1" thickTop="1" thickBot="1" x14ac:dyDescent="0.4">
      <c r="B33" s="97"/>
      <c r="C33" s="97"/>
      <c r="D33" s="97"/>
      <c r="E33" s="98" t="s">
        <v>41</v>
      </c>
      <c r="F33" s="93" t="s">
        <v>42</v>
      </c>
      <c r="G33" s="93">
        <v>1</v>
      </c>
      <c r="H33" s="99"/>
      <c r="I33" s="143">
        <v>0</v>
      </c>
      <c r="J33" s="111"/>
      <c r="K33" s="289"/>
      <c r="L33" s="99"/>
    </row>
    <row r="34" spans="2:14" ht="12" customHeight="1" thickTop="1" thickBot="1" x14ac:dyDescent="0.4">
      <c r="B34" s="97"/>
      <c r="C34" s="99"/>
      <c r="D34" s="103"/>
      <c r="E34" s="104"/>
      <c r="F34" s="99" t="s">
        <v>43</v>
      </c>
      <c r="G34" s="99"/>
      <c r="H34" s="99"/>
      <c r="I34" s="99"/>
      <c r="J34" s="99"/>
      <c r="K34" s="99"/>
      <c r="L34" s="99"/>
    </row>
    <row r="35" spans="2:14" ht="20.149999999999999" customHeight="1" thickTop="1" thickBot="1" x14ac:dyDescent="0.4">
      <c r="B35" s="97"/>
      <c r="C35" s="90"/>
      <c r="D35" s="97"/>
      <c r="E35" s="253" t="s">
        <v>44</v>
      </c>
      <c r="F35" s="112" t="s">
        <v>33</v>
      </c>
      <c r="G35" s="112" t="s">
        <v>45</v>
      </c>
      <c r="H35" s="299" t="s">
        <v>46</v>
      </c>
      <c r="I35" s="300"/>
      <c r="J35" s="300"/>
      <c r="K35" s="301"/>
      <c r="L35" s="97"/>
    </row>
    <row r="36" spans="2:14" ht="65.150000000000006" customHeight="1" thickTop="1" thickBot="1" x14ac:dyDescent="0.4">
      <c r="B36" s="97"/>
      <c r="C36" s="90"/>
      <c r="D36" s="97"/>
      <c r="E36" s="91" t="s">
        <v>9</v>
      </c>
      <c r="F36" s="93" t="s">
        <v>47</v>
      </c>
      <c r="G36" s="100">
        <v>1</v>
      </c>
      <c r="H36" s="296" t="s">
        <v>48</v>
      </c>
      <c r="I36" s="297"/>
      <c r="J36" s="297"/>
      <c r="K36" s="298"/>
      <c r="L36" s="101"/>
    </row>
    <row r="37" spans="2:14" ht="30" customHeight="1" thickTop="1" thickBot="1" x14ac:dyDescent="0.4">
      <c r="B37" s="97"/>
      <c r="C37" s="90"/>
      <c r="D37" s="97"/>
      <c r="E37" s="91" t="s">
        <v>49</v>
      </c>
      <c r="F37" s="93" t="s">
        <v>50</v>
      </c>
      <c r="G37" s="100">
        <v>1</v>
      </c>
      <c r="H37" s="296" t="s">
        <v>51</v>
      </c>
      <c r="I37" s="297"/>
      <c r="J37" s="297"/>
      <c r="K37" s="298"/>
      <c r="L37" s="101"/>
    </row>
    <row r="38" spans="2:14" ht="45" customHeight="1" thickTop="1" thickBot="1" x14ac:dyDescent="0.4">
      <c r="B38" s="97"/>
      <c r="C38" s="90"/>
      <c r="D38" s="97"/>
      <c r="E38" s="91" t="s">
        <v>52</v>
      </c>
      <c r="F38" s="93" t="s">
        <v>53</v>
      </c>
      <c r="G38" s="100">
        <v>0.5</v>
      </c>
      <c r="H38" s="296" t="s">
        <v>54</v>
      </c>
      <c r="I38" s="297"/>
      <c r="J38" s="297"/>
      <c r="K38" s="298"/>
      <c r="L38" s="101"/>
    </row>
    <row r="39" spans="2:14" ht="30" customHeight="1" thickTop="1" thickBot="1" x14ac:dyDescent="0.4">
      <c r="B39" s="97"/>
      <c r="C39" s="97"/>
      <c r="D39" s="97"/>
      <c r="E39" s="91" t="s">
        <v>55</v>
      </c>
      <c r="F39" s="93" t="s">
        <v>40</v>
      </c>
      <c r="G39" s="100">
        <v>0.25</v>
      </c>
      <c r="H39" s="296" t="s">
        <v>56</v>
      </c>
      <c r="I39" s="297"/>
      <c r="J39" s="297"/>
      <c r="K39" s="298"/>
      <c r="L39" s="101"/>
    </row>
    <row r="40" spans="2:14" ht="30" customHeight="1" thickTop="1" thickBot="1" x14ac:dyDescent="0.4">
      <c r="B40" s="97"/>
      <c r="C40" s="97"/>
      <c r="D40" s="97"/>
      <c r="E40" s="91" t="s">
        <v>57</v>
      </c>
      <c r="F40" s="93" t="s">
        <v>58</v>
      </c>
      <c r="G40" s="100">
        <v>0.25</v>
      </c>
      <c r="H40" s="296" t="s">
        <v>59</v>
      </c>
      <c r="I40" s="297"/>
      <c r="J40" s="297"/>
      <c r="K40" s="298"/>
      <c r="L40" s="101"/>
    </row>
    <row r="41" spans="2:14" ht="30" customHeight="1" thickTop="1" thickBot="1" x14ac:dyDescent="0.4">
      <c r="B41" s="97"/>
      <c r="C41" s="97"/>
      <c r="D41" s="97"/>
      <c r="E41" s="91" t="s">
        <v>60</v>
      </c>
      <c r="F41" s="93" t="s">
        <v>61</v>
      </c>
      <c r="G41" s="100">
        <v>0</v>
      </c>
      <c r="H41" s="296" t="s">
        <v>62</v>
      </c>
      <c r="I41" s="297"/>
      <c r="J41" s="297"/>
      <c r="K41" s="298"/>
      <c r="L41" s="101"/>
    </row>
    <row r="42" spans="2:14" ht="12" customHeight="1" thickTop="1" thickBot="1" x14ac:dyDescent="0.4">
      <c r="B42" s="97"/>
      <c r="C42" s="97"/>
      <c r="D42" s="97"/>
      <c r="E42" s="102"/>
      <c r="F42" s="99"/>
      <c r="G42" s="101"/>
      <c r="H42" s="101"/>
      <c r="I42" s="101"/>
      <c r="J42" s="101"/>
      <c r="K42" s="101"/>
      <c r="L42" s="101"/>
    </row>
    <row r="43" spans="2:14" ht="20.149999999999999" customHeight="1" thickTop="1" thickBot="1" x14ac:dyDescent="0.4"/>
    <row r="44" spans="2:14" ht="20.149999999999999" customHeight="1" thickTop="1" thickBot="1" x14ac:dyDescent="0.4">
      <c r="B44" s="141">
        <v>3</v>
      </c>
      <c r="C44" s="302" t="s">
        <v>63</v>
      </c>
      <c r="D44" s="302"/>
      <c r="E44" s="302"/>
      <c r="F44" s="302"/>
      <c r="G44" s="302"/>
      <c r="H44" s="302"/>
      <c r="I44" s="302"/>
      <c r="J44" s="302"/>
      <c r="K44" s="302"/>
      <c r="L44" s="302"/>
    </row>
    <row r="45" spans="2:14" ht="12" customHeight="1" thickTop="1" thickBot="1" x14ac:dyDescent="0.4">
      <c r="B45" s="96"/>
      <c r="C45" s="106"/>
      <c r="D45" s="106"/>
      <c r="E45" s="106"/>
      <c r="F45" s="106"/>
      <c r="G45" s="106"/>
      <c r="H45" s="106"/>
      <c r="I45" s="106"/>
      <c r="J45" s="106"/>
      <c r="K45" s="106"/>
      <c r="L45" s="106"/>
    </row>
    <row r="46" spans="2:14" ht="20.149999999999999" customHeight="1" thickTop="1" thickBot="1" x14ac:dyDescent="0.4">
      <c r="B46" s="97"/>
      <c r="C46" s="96" t="s">
        <v>0</v>
      </c>
      <c r="D46" s="97"/>
      <c r="E46" s="253" t="s">
        <v>64</v>
      </c>
      <c r="F46" s="112" t="s">
        <v>65</v>
      </c>
      <c r="G46" s="112" t="s">
        <v>66</v>
      </c>
      <c r="H46" s="96"/>
      <c r="I46" s="119" t="s">
        <v>67</v>
      </c>
      <c r="J46" s="115"/>
      <c r="K46" s="253" t="s">
        <v>68</v>
      </c>
      <c r="L46" s="97"/>
      <c r="N46" s="240" t="s">
        <v>69</v>
      </c>
    </row>
    <row r="47" spans="2:14" ht="20.149999999999999" customHeight="1" thickTop="1" thickBot="1" x14ac:dyDescent="0.4">
      <c r="B47" s="97"/>
      <c r="C47" s="97"/>
      <c r="D47" s="97"/>
      <c r="E47" s="91" t="s">
        <v>230</v>
      </c>
      <c r="F47" s="108" t="s">
        <v>70</v>
      </c>
      <c r="G47" s="109"/>
      <c r="H47" s="107"/>
      <c r="I47" s="96" t="s">
        <v>3</v>
      </c>
      <c r="J47" s="116"/>
      <c r="K47" s="97"/>
      <c r="L47" s="97"/>
      <c r="N47" s="241">
        <f>SUMPRODUCT(--ISNA(MATCH('General Technical'!$C$13:$C$86,$F$31:$F$34,0)))-COUNTIF('General Technical'!$C$13:$C$86,"")</f>
        <v>0</v>
      </c>
    </row>
    <row r="48" spans="2:14" ht="20.149999999999999" customHeight="1" thickTop="1" thickBot="1" x14ac:dyDescent="0.4">
      <c r="B48" s="97"/>
      <c r="C48" s="105" t="s">
        <v>25</v>
      </c>
      <c r="D48" s="97"/>
      <c r="E48" s="91" t="s">
        <v>231</v>
      </c>
      <c r="F48" s="108" t="s">
        <v>71</v>
      </c>
      <c r="G48" s="109"/>
      <c r="H48" s="107"/>
      <c r="I48" s="96" t="s">
        <v>3</v>
      </c>
      <c r="J48" s="117"/>
      <c r="K48" s="97"/>
      <c r="L48" s="97"/>
      <c r="N48" s="241">
        <f>SUMPRODUCT(--ISNA(MATCH('Reporting &amp; Analytics'!$C$13:$C$48,$F$31:$F$34,0)))-COUNTIF('Reporting &amp; Analytics'!$C$13:$C$48,"")</f>
        <v>0</v>
      </c>
    </row>
    <row r="49" spans="2:14" ht="20.149999999999999" customHeight="1" thickTop="1" thickBot="1" x14ac:dyDescent="0.4">
      <c r="B49" s="97"/>
      <c r="C49" s="97"/>
      <c r="D49" s="97"/>
      <c r="E49" s="91" t="s">
        <v>232</v>
      </c>
      <c r="F49" s="108" t="s">
        <v>72</v>
      </c>
      <c r="G49" s="109"/>
      <c r="H49" s="107"/>
      <c r="I49" s="96" t="s">
        <v>3</v>
      </c>
      <c r="J49" s="117"/>
      <c r="K49" s="97"/>
      <c r="L49" s="97"/>
      <c r="N49" s="241">
        <f>SUMPRODUCT(--ISNA(MATCH('General Ledger'!$C$13:$C$110,$F$31:$F$34,0)))-COUNTIF('General Ledger'!$C$13:$C$110,"")</f>
        <v>0</v>
      </c>
    </row>
    <row r="50" spans="2:14" ht="20.149999999999999" customHeight="1" thickTop="1" thickBot="1" x14ac:dyDescent="0.4">
      <c r="B50" s="97"/>
      <c r="C50" s="97"/>
      <c r="D50" s="97"/>
      <c r="E50" s="91" t="s">
        <v>233</v>
      </c>
      <c r="F50" s="108" t="s">
        <v>73</v>
      </c>
      <c r="G50" s="109"/>
      <c r="H50" s="107"/>
      <c r="I50" s="96" t="s">
        <v>3</v>
      </c>
      <c r="J50" s="117"/>
      <c r="K50" s="97"/>
      <c r="L50" s="97"/>
      <c r="N50" s="241">
        <f>SUMPRODUCT(--ISNA(MATCH('Project &amp; Grant Accounting'!$C$13:$C$55,$F$31:$F$34,0)))-COUNTIF('Project &amp; Grant Accounting'!$C$13:$C$55,"")</f>
        <v>0</v>
      </c>
    </row>
    <row r="51" spans="2:14" ht="20.149999999999999" customHeight="1" thickTop="1" thickBot="1" x14ac:dyDescent="0.4">
      <c r="B51" s="97"/>
      <c r="C51" s="97"/>
      <c r="D51" s="97"/>
      <c r="E51" s="91" t="s">
        <v>234</v>
      </c>
      <c r="F51" s="108" t="s">
        <v>74</v>
      </c>
      <c r="G51" s="109"/>
      <c r="H51" s="107"/>
      <c r="I51" s="96" t="s">
        <v>3</v>
      </c>
      <c r="J51" s="117"/>
      <c r="K51" s="123" t="s">
        <v>75</v>
      </c>
      <c r="L51" s="97"/>
      <c r="N51" s="241">
        <f>SUMPRODUCT(--ISNA(MATCH('Accounts Payable'!$C$13:$C$145,$F$31:$F$34,0)))-COUNTIF('Accounts Payable'!$C$13:$C$145,"")</f>
        <v>0</v>
      </c>
    </row>
    <row r="52" spans="2:14" ht="20.149999999999999" customHeight="1" thickTop="1" thickBot="1" x14ac:dyDescent="0.4">
      <c r="B52" s="97"/>
      <c r="C52" s="97"/>
      <c r="D52" s="97"/>
      <c r="E52" s="91" t="s">
        <v>247</v>
      </c>
      <c r="F52" s="108" t="s">
        <v>76</v>
      </c>
      <c r="G52" s="109"/>
      <c r="H52" s="107"/>
      <c r="I52" s="96" t="s">
        <v>3</v>
      </c>
      <c r="J52" s="118"/>
      <c r="K52" s="307" t="s">
        <v>77</v>
      </c>
      <c r="L52" s="97"/>
      <c r="N52" s="241">
        <f>SUMPRODUCT(--ISNA(MATCH('Accounts Receivable &amp; Invoicing'!$C$13:$C$171,$F$31:$F$34,0)))-COUNTIF('Accounts Receivable &amp; Invoicing'!$C$13:$C$171,"")</f>
        <v>0</v>
      </c>
    </row>
    <row r="53" spans="2:14" ht="20.149999999999999" customHeight="1" thickTop="1" thickBot="1" x14ac:dyDescent="0.4">
      <c r="B53" s="97"/>
      <c r="C53" s="97"/>
      <c r="D53" s="97"/>
      <c r="E53" s="91" t="s">
        <v>235</v>
      </c>
      <c r="F53" s="108" t="s">
        <v>78</v>
      </c>
      <c r="G53" s="109"/>
      <c r="H53" s="107"/>
      <c r="I53" s="96" t="s">
        <v>3</v>
      </c>
      <c r="J53" s="121"/>
      <c r="K53" s="308"/>
      <c r="L53" s="97"/>
      <c r="N53" s="241">
        <f>SUMPRODUCT(--ISNA(MATCH('Cash Receipts'!$C$13:$C$52,$F$31:$F$34,0)))-COUNTIF('Cash Receipts'!$C$13:$C$52,"")</f>
        <v>0</v>
      </c>
    </row>
    <row r="54" spans="2:14" ht="20.149999999999999" customHeight="1" thickTop="1" thickBot="1" x14ac:dyDescent="0.4">
      <c r="B54" s="97"/>
      <c r="C54" s="97"/>
      <c r="D54" s="97"/>
      <c r="E54" s="91" t="s">
        <v>236</v>
      </c>
      <c r="F54" s="108" t="s">
        <v>79</v>
      </c>
      <c r="G54" s="109"/>
      <c r="H54" s="107"/>
      <c r="I54" s="96" t="s">
        <v>3</v>
      </c>
      <c r="J54" s="115"/>
      <c r="K54" s="308"/>
      <c r="L54" s="97"/>
      <c r="N54" s="241">
        <f>SUMPRODUCT(--ISNA(MATCH(Procurement!$C$13:$C$337,$F$31:$F$34,0)))-COUNTIF(Procurement!$C$13:$C$337,"")</f>
        <v>0</v>
      </c>
    </row>
    <row r="55" spans="2:14" ht="20.149999999999999" customHeight="1" thickTop="1" thickBot="1" x14ac:dyDescent="0.4">
      <c r="B55" s="97"/>
      <c r="C55" s="97"/>
      <c r="D55" s="97"/>
      <c r="E55" s="91" t="s">
        <v>237</v>
      </c>
      <c r="F55" s="108" t="s">
        <v>80</v>
      </c>
      <c r="G55" s="109"/>
      <c r="H55" s="107"/>
      <c r="I55" s="96" t="s">
        <v>3</v>
      </c>
      <c r="J55" s="122"/>
      <c r="K55" s="308"/>
      <c r="L55" s="97"/>
      <c r="N55" s="241">
        <f>SUMPRODUCT(--ISNA(MATCH(Inventory!$C$13:$C$117,$F$31:$F$34,0)))-COUNTIF(Inventory!$C$13:$C$117,"")</f>
        <v>0</v>
      </c>
    </row>
    <row r="56" spans="2:14" ht="20.149999999999999" customHeight="1" thickTop="1" thickBot="1" x14ac:dyDescent="0.4">
      <c r="B56" s="97"/>
      <c r="C56" s="97"/>
      <c r="D56" s="97"/>
      <c r="E56" s="91" t="s">
        <v>238</v>
      </c>
      <c r="F56" s="108" t="s">
        <v>81</v>
      </c>
      <c r="G56" s="109"/>
      <c r="H56" s="107"/>
      <c r="I56" s="96" t="s">
        <v>3</v>
      </c>
      <c r="J56" s="122"/>
      <c r="K56" s="308"/>
      <c r="L56" s="97"/>
      <c r="N56" s="241">
        <f>SUMPRODUCT(--ISNA(MATCH(Budgeting!$C$13:$C$98,$F$31:$F$34,0)))-COUNTIF(Budgeting!$C$13:$C$98,"")</f>
        <v>0</v>
      </c>
    </row>
    <row r="57" spans="2:14" ht="20.149999999999999" customHeight="1" thickTop="1" thickBot="1" x14ac:dyDescent="0.4">
      <c r="B57" s="97"/>
      <c r="C57" s="97"/>
      <c r="D57" s="97"/>
      <c r="E57" s="91" t="s">
        <v>239</v>
      </c>
      <c r="F57" s="108" t="s">
        <v>82</v>
      </c>
      <c r="G57" s="109"/>
      <c r="H57" s="107"/>
      <c r="I57" s="96" t="s">
        <v>3</v>
      </c>
      <c r="J57" s="122"/>
      <c r="K57" s="308"/>
      <c r="L57" s="97"/>
      <c r="N57" s="241">
        <f>SUMPRODUCT(--ISNA(MATCH('Fixed Assets'!$C$13:$C$65,$F$31:$F$34,0)))-COUNTIF('Fixed Assets'!$C$13:$C$65,"")</f>
        <v>0</v>
      </c>
    </row>
    <row r="58" spans="2:14" ht="20.149999999999999" customHeight="1" thickTop="1" thickBot="1" x14ac:dyDescent="0.4">
      <c r="B58" s="97"/>
      <c r="C58" s="97"/>
      <c r="D58" s="97"/>
      <c r="E58" s="91" t="s">
        <v>240</v>
      </c>
      <c r="F58" s="108" t="s">
        <v>83</v>
      </c>
      <c r="G58" s="109"/>
      <c r="H58" s="107"/>
      <c r="I58" s="96" t="s">
        <v>3</v>
      </c>
      <c r="J58" s="122"/>
      <c r="K58" s="308"/>
      <c r="L58" s="97"/>
      <c r="N58" s="241">
        <f>SUMPRODUCT(--ISNA(MATCH('Employee Expense Reimbursement'!$C$13:$C$36,$F$31:$F$34,0)))-COUNTIF('Employee Expense Reimbursement'!$C$13:$C$36,"")</f>
        <v>0</v>
      </c>
    </row>
    <row r="59" spans="2:14" ht="20.149999999999999" customHeight="1" thickTop="1" thickBot="1" x14ac:dyDescent="0.4">
      <c r="B59" s="97"/>
      <c r="C59" s="97"/>
      <c r="D59" s="97"/>
      <c r="E59" s="91" t="s">
        <v>241</v>
      </c>
      <c r="F59" s="108" t="s">
        <v>84</v>
      </c>
      <c r="G59" s="109"/>
      <c r="H59" s="107"/>
      <c r="I59" s="96" t="s">
        <v>3</v>
      </c>
      <c r="J59" s="122"/>
      <c r="K59" s="308"/>
      <c r="L59" s="97"/>
      <c r="N59" s="241">
        <f>SUMPRODUCT(--ISNA(MATCH('Human Resources'!$C$13:$C$200,$F$31:$F$34,0)))-COUNTIF('Human Resources'!$C$13:$C$200,"")</f>
        <v>0</v>
      </c>
    </row>
    <row r="60" spans="2:14" ht="20.149999999999999" customHeight="1" thickTop="1" thickBot="1" x14ac:dyDescent="0.4">
      <c r="B60" s="97"/>
      <c r="C60" s="97"/>
      <c r="D60" s="97"/>
      <c r="E60" s="91" t="s">
        <v>242</v>
      </c>
      <c r="F60" s="108" t="s">
        <v>85</v>
      </c>
      <c r="G60" s="109"/>
      <c r="H60" s="107"/>
      <c r="I60" s="96" t="s">
        <v>3</v>
      </c>
      <c r="J60" s="122"/>
      <c r="K60" s="308"/>
      <c r="L60" s="97"/>
      <c r="N60" s="241">
        <f>SUMPRODUCT(--ISNA(MATCH('Position Control'!$C$13:$C$54,$F$31:$F$34,0)))-COUNTIF('Position Control'!$C$13:$C$54,"")</f>
        <v>0</v>
      </c>
    </row>
    <row r="61" spans="2:14" ht="20.149999999999999" customHeight="1" thickTop="1" thickBot="1" x14ac:dyDescent="0.4">
      <c r="B61" s="97"/>
      <c r="C61" s="97"/>
      <c r="D61" s="97"/>
      <c r="E61" s="91" t="s">
        <v>243</v>
      </c>
      <c r="F61" s="108" t="s">
        <v>86</v>
      </c>
      <c r="G61" s="109"/>
      <c r="H61" s="107"/>
      <c r="I61" s="96" t="s">
        <v>3</v>
      </c>
      <c r="J61" s="107"/>
      <c r="K61" s="308"/>
      <c r="L61" s="97"/>
      <c r="N61" s="241">
        <f>SUMPRODUCT(--ISNA(MATCH(Payroll!$C$13:$C$296,$F$31:$F$34,0)))-COUNTIF(Payroll!$C$13:$C$296,"")</f>
        <v>0</v>
      </c>
    </row>
    <row r="62" spans="2:14" ht="20.149999999999999" customHeight="1" thickTop="1" thickBot="1" x14ac:dyDescent="0.4">
      <c r="B62" s="97"/>
      <c r="C62" s="97"/>
      <c r="D62" s="97"/>
      <c r="E62" s="91" t="s">
        <v>244</v>
      </c>
      <c r="F62" s="108" t="s">
        <v>87</v>
      </c>
      <c r="G62" s="109"/>
      <c r="H62" s="107"/>
      <c r="I62" s="96" t="s">
        <v>3</v>
      </c>
      <c r="J62" s="107"/>
      <c r="K62" s="308"/>
      <c r="L62" s="97"/>
      <c r="N62" s="241">
        <f>SUMPRODUCT(--ISNA(MATCH(Benefits!$C$13:$C$123,$F$31:$F$34,0)))-COUNTIF(Benefits!$C$13:$C$123,"")</f>
        <v>0</v>
      </c>
    </row>
    <row r="63" spans="2:14" ht="20.149999999999999" customHeight="1" thickTop="1" thickBot="1" x14ac:dyDescent="0.4">
      <c r="B63" s="97"/>
      <c r="C63" s="97"/>
      <c r="D63" s="97"/>
      <c r="E63" s="91" t="s">
        <v>245</v>
      </c>
      <c r="F63" s="108" t="s">
        <v>88</v>
      </c>
      <c r="G63" s="109"/>
      <c r="H63" s="107"/>
      <c r="I63" s="96" t="s">
        <v>3</v>
      </c>
      <c r="J63" s="107"/>
      <c r="K63" s="308"/>
      <c r="L63" s="97"/>
      <c r="N63" s="241">
        <f>SUMPRODUCT(--ISNA(MATCH('Employee Self-Service'!$C$13:$C$52,$F$31:$F$34,0)))-COUNTIF('Employee Self-Service'!$C$13:$C$52,"")</f>
        <v>0</v>
      </c>
    </row>
    <row r="64" spans="2:14" ht="20.149999999999999" customHeight="1" thickTop="1" thickBot="1" x14ac:dyDescent="0.4">
      <c r="B64" s="97"/>
      <c r="C64" s="97"/>
      <c r="D64" s="97"/>
      <c r="E64" s="91" t="s">
        <v>246</v>
      </c>
      <c r="F64" s="108" t="s">
        <v>89</v>
      </c>
      <c r="G64" s="109"/>
      <c r="H64" s="107"/>
      <c r="I64" s="96" t="s">
        <v>3</v>
      </c>
      <c r="J64" s="107"/>
      <c r="K64" s="308"/>
      <c r="L64" s="97"/>
      <c r="N64" s="241">
        <f>SUMPRODUCT(--ISNA(MATCH('Time &amp; Attendance'!$C$13:$C$72,$F$31:$F$34,0)))-COUNTIF('Time &amp; Attendance'!$C$13:$C$72,"")</f>
        <v>0</v>
      </c>
    </row>
    <row r="65" spans="2:14" ht="20.149999999999999" hidden="1" customHeight="1" thickTop="1" thickBot="1" x14ac:dyDescent="0.4">
      <c r="B65" s="97"/>
      <c r="C65" s="97"/>
      <c r="D65" s="97"/>
      <c r="E65" s="91" t="s">
        <v>90</v>
      </c>
      <c r="F65" s="108" t="s">
        <v>91</v>
      </c>
      <c r="G65" s="109"/>
      <c r="H65" s="107"/>
      <c r="I65" s="96" t="s">
        <v>0</v>
      </c>
      <c r="J65" s="107"/>
      <c r="K65" s="308"/>
      <c r="L65" s="97"/>
      <c r="N65" s="241">
        <f>SUMPRODUCT(--ISNA(MATCH('Module 19'!$C$13:$C$1012,$F$31:$F$34,0)))-COUNTIF('Module 19'!$C$13:$C$1012,"")</f>
        <v>0</v>
      </c>
    </row>
    <row r="66" spans="2:14" ht="20.149999999999999" hidden="1" customHeight="1" thickTop="1" thickBot="1" x14ac:dyDescent="0.4">
      <c r="B66" s="97"/>
      <c r="C66" s="97"/>
      <c r="D66" s="97"/>
      <c r="E66" s="91" t="s">
        <v>92</v>
      </c>
      <c r="F66" s="108" t="s">
        <v>93</v>
      </c>
      <c r="G66" s="109"/>
      <c r="H66" s="107"/>
      <c r="I66" s="96" t="s">
        <v>0</v>
      </c>
      <c r="J66" s="107"/>
      <c r="K66" s="90"/>
      <c r="L66" s="97"/>
      <c r="N66" s="241">
        <f>SUMPRODUCT(--ISNA(MATCH('Module 20'!$C$13:$C$1012,$F$31:$F$34,0)))-COUNTIF('Module 20'!$C$13:$C$1012,"")</f>
        <v>0</v>
      </c>
    </row>
    <row r="67" spans="2:14" ht="20.149999999999999" hidden="1" customHeight="1" thickTop="1" thickBot="1" x14ac:dyDescent="0.4">
      <c r="B67" s="97"/>
      <c r="C67" s="97"/>
      <c r="D67" s="97"/>
      <c r="E67" s="91" t="s">
        <v>94</v>
      </c>
      <c r="F67" s="108" t="s">
        <v>95</v>
      </c>
      <c r="G67" s="109"/>
      <c r="H67" s="107"/>
      <c r="I67" s="96" t="s">
        <v>0</v>
      </c>
      <c r="J67" s="107"/>
      <c r="K67" s="248" t="s">
        <v>23</v>
      </c>
      <c r="L67" s="97"/>
      <c r="N67" s="241" t="e">
        <f>SUMPRODUCT(--ISNA(MATCH('Module 21'!#REF!,$F$31:$F$34,0)))-COUNTIF('Module 21'!#REF!,"")</f>
        <v>#REF!</v>
      </c>
    </row>
    <row r="68" spans="2:14" ht="20.149999999999999" hidden="1" customHeight="1" thickTop="1" thickBot="1" x14ac:dyDescent="0.4">
      <c r="B68" s="97"/>
      <c r="C68" s="97"/>
      <c r="D68" s="97"/>
      <c r="E68" s="91" t="s">
        <v>96</v>
      </c>
      <c r="F68" s="108" t="s">
        <v>97</v>
      </c>
      <c r="G68" s="109"/>
      <c r="H68" s="107"/>
      <c r="I68" s="96" t="s">
        <v>0</v>
      </c>
      <c r="J68" s="107"/>
      <c r="K68" s="303"/>
      <c r="L68" s="97"/>
      <c r="N68" s="241" t="e">
        <f>SUMPRODUCT(--ISNA(MATCH('Module 22'!#REF!,$F$31:$F$34,0)))-COUNTIF('Module 22'!#REF!,"")</f>
        <v>#REF!</v>
      </c>
    </row>
    <row r="69" spans="2:14" ht="20.149999999999999" hidden="1" customHeight="1" thickTop="1" thickBot="1" x14ac:dyDescent="0.4">
      <c r="B69" s="97"/>
      <c r="C69" s="97"/>
      <c r="D69" s="97"/>
      <c r="E69" s="91" t="s">
        <v>98</v>
      </c>
      <c r="F69" s="108" t="s">
        <v>99</v>
      </c>
      <c r="G69" s="109"/>
      <c r="H69" s="107"/>
      <c r="I69" s="96" t="s">
        <v>0</v>
      </c>
      <c r="J69" s="107"/>
      <c r="K69" s="304"/>
      <c r="L69" s="97"/>
      <c r="N69" s="241" t="e">
        <f>SUMPRODUCT(--ISNA(MATCH('Module 23'!#REF!,$F$31:$F$34,0)))-COUNTIF('Module 23'!#REF!,"")</f>
        <v>#REF!</v>
      </c>
    </row>
    <row r="70" spans="2:14" ht="20.149999999999999" hidden="1" customHeight="1" thickTop="1" thickBot="1" x14ac:dyDescent="0.4">
      <c r="B70" s="97"/>
      <c r="C70" s="97"/>
      <c r="D70" s="97"/>
      <c r="E70" s="91" t="s">
        <v>100</v>
      </c>
      <c r="F70" s="108" t="s">
        <v>101</v>
      </c>
      <c r="G70" s="109"/>
      <c r="H70" s="107"/>
      <c r="I70" s="96" t="s">
        <v>0</v>
      </c>
      <c r="J70" s="107"/>
      <c r="K70" s="304"/>
      <c r="L70" s="97"/>
      <c r="N70" s="241" t="e">
        <f>SUMPRODUCT(--ISNA(MATCH('Module 24'!#REF!,$F$31:$F$34,0)))-COUNTIF('Module 24'!#REF!,"")</f>
        <v>#REF!</v>
      </c>
    </row>
    <row r="71" spans="2:14" ht="20.149999999999999" hidden="1" customHeight="1" thickTop="1" thickBot="1" x14ac:dyDescent="0.4">
      <c r="B71" s="97"/>
      <c r="C71" s="97"/>
      <c r="D71" s="97"/>
      <c r="E71" s="91" t="s">
        <v>102</v>
      </c>
      <c r="F71" s="108" t="s">
        <v>103</v>
      </c>
      <c r="G71" s="109"/>
      <c r="H71" s="107"/>
      <c r="I71" s="96" t="s">
        <v>0</v>
      </c>
      <c r="J71" s="107"/>
      <c r="K71" s="304"/>
      <c r="L71" s="97"/>
      <c r="N71" s="241" t="e">
        <f>SUMPRODUCT(--ISNA(MATCH('Module 25'!#REF!,$F$31:$F$34,0)))-COUNTIF('Module 25'!#REF!,"")</f>
        <v>#REF!</v>
      </c>
    </row>
    <row r="72" spans="2:14" ht="20.149999999999999" hidden="1" customHeight="1" thickTop="1" thickBot="1" x14ac:dyDescent="0.4">
      <c r="B72" s="97"/>
      <c r="C72" s="97"/>
      <c r="D72" s="97"/>
      <c r="E72" s="91" t="s">
        <v>104</v>
      </c>
      <c r="F72" s="108" t="s">
        <v>105</v>
      </c>
      <c r="G72" s="109"/>
      <c r="H72" s="107"/>
      <c r="I72" s="96" t="s">
        <v>0</v>
      </c>
      <c r="J72" s="107"/>
      <c r="K72" s="304"/>
      <c r="L72" s="97"/>
      <c r="N72" s="241" t="e">
        <f>SUMPRODUCT(--ISNA(MATCH('Module 26'!#REF!,$F$31:$F$34,0)))-COUNTIF('Module 26'!#REF!,"")</f>
        <v>#REF!</v>
      </c>
    </row>
    <row r="73" spans="2:14" ht="20.149999999999999" hidden="1" customHeight="1" thickTop="1" thickBot="1" x14ac:dyDescent="0.4">
      <c r="B73" s="97"/>
      <c r="C73" s="97"/>
      <c r="D73" s="97"/>
      <c r="E73" s="91" t="s">
        <v>106</v>
      </c>
      <c r="F73" s="108" t="s">
        <v>107</v>
      </c>
      <c r="G73" s="109"/>
      <c r="H73" s="107"/>
      <c r="I73" s="96" t="s">
        <v>0</v>
      </c>
      <c r="J73" s="107"/>
      <c r="K73" s="305"/>
      <c r="L73" s="97"/>
      <c r="N73" s="241" t="e">
        <f>SUMPRODUCT(--ISNA(MATCH('Module 27'!#REF!,$F$31:$F$34,0)))-COUNTIF('Module 27'!#REF!,"")</f>
        <v>#REF!</v>
      </c>
    </row>
    <row r="74" spans="2:14" ht="20.149999999999999" hidden="1" customHeight="1" thickTop="1" thickBot="1" x14ac:dyDescent="0.4">
      <c r="B74" s="97"/>
      <c r="C74" s="97"/>
      <c r="D74" s="97"/>
      <c r="E74" s="91" t="s">
        <v>108</v>
      </c>
      <c r="F74" s="108" t="s">
        <v>109</v>
      </c>
      <c r="G74" s="109"/>
      <c r="H74" s="107"/>
      <c r="I74" s="96" t="s">
        <v>0</v>
      </c>
      <c r="J74" s="107"/>
      <c r="K74" s="90"/>
      <c r="L74" s="97"/>
      <c r="N74" s="241" t="e">
        <f>SUMPRODUCT(--ISNA(MATCH('Module 28'!#REF!,$F$31:$F$34,0)))-COUNTIF('Module 28'!#REF!,"")</f>
        <v>#REF!</v>
      </c>
    </row>
    <row r="75" spans="2:14" ht="20.149999999999999" hidden="1" customHeight="1" thickTop="1" thickBot="1" x14ac:dyDescent="0.4">
      <c r="B75" s="97"/>
      <c r="C75" s="97"/>
      <c r="D75" s="97"/>
      <c r="E75" s="91" t="s">
        <v>110</v>
      </c>
      <c r="F75" s="108" t="s">
        <v>111</v>
      </c>
      <c r="G75" s="109"/>
      <c r="H75" s="107"/>
      <c r="I75" s="96" t="s">
        <v>0</v>
      </c>
      <c r="J75" s="107"/>
      <c r="K75" s="97"/>
      <c r="L75" s="97"/>
      <c r="N75" s="241" t="e">
        <f>SUMPRODUCT(--ISNA(MATCH('Module 29'!#REF!,$F$31:$F$34,0)))-COUNTIF('Module 29'!#REF!,"")</f>
        <v>#REF!</v>
      </c>
    </row>
    <row r="76" spans="2:14" ht="20.149999999999999" hidden="1" customHeight="1" thickTop="1" thickBot="1" x14ac:dyDescent="0.4">
      <c r="B76" s="97"/>
      <c r="C76" s="97"/>
      <c r="D76" s="97"/>
      <c r="E76" s="91" t="s">
        <v>112</v>
      </c>
      <c r="F76" s="108" t="s">
        <v>113</v>
      </c>
      <c r="G76" s="109"/>
      <c r="H76" s="107"/>
      <c r="I76" s="96" t="s">
        <v>0</v>
      </c>
      <c r="J76" s="107"/>
      <c r="K76" s="97"/>
      <c r="L76" s="97"/>
      <c r="N76" s="241" t="e">
        <f>SUMPRODUCT(--ISNA(MATCH('Module 30'!#REF!,$F$31:$F$34,0)))-COUNTIF('Module 30'!#REF!,"")</f>
        <v>#REF!</v>
      </c>
    </row>
    <row r="77" spans="2:14" ht="20.149999999999999" hidden="1" customHeight="1" thickTop="1" thickBot="1" x14ac:dyDescent="0.4">
      <c r="B77" s="97"/>
      <c r="C77" s="97"/>
      <c r="D77" s="97"/>
      <c r="E77" s="91" t="s">
        <v>114</v>
      </c>
      <c r="F77" s="108" t="s">
        <v>115</v>
      </c>
      <c r="G77" s="109"/>
      <c r="H77" s="107"/>
      <c r="I77" s="96" t="s">
        <v>0</v>
      </c>
      <c r="J77" s="107"/>
      <c r="K77" s="97"/>
      <c r="L77" s="97"/>
      <c r="N77" s="241" t="e">
        <f>SUMPRODUCT(--ISNA(MATCH('Module 31'!#REF!,$F$31:$F$34,0)))-COUNTIF('Module 31'!#REF!,"")</f>
        <v>#REF!</v>
      </c>
    </row>
    <row r="78" spans="2:14" ht="20.149999999999999" hidden="1" customHeight="1" thickTop="1" thickBot="1" x14ac:dyDescent="0.4">
      <c r="B78" s="97"/>
      <c r="C78" s="97"/>
      <c r="D78" s="97"/>
      <c r="E78" s="91" t="s">
        <v>116</v>
      </c>
      <c r="F78" s="108" t="s">
        <v>117</v>
      </c>
      <c r="G78" s="109"/>
      <c r="H78" s="107"/>
      <c r="I78" s="96" t="s">
        <v>0</v>
      </c>
      <c r="J78" s="107"/>
      <c r="K78" s="97"/>
      <c r="L78" s="97"/>
      <c r="N78" s="241" t="e">
        <f>SUMPRODUCT(--ISNA(MATCH('Module 32'!#REF!,$F$31:$F$34,0)))-COUNTIF('Module 32'!#REF!,"")</f>
        <v>#REF!</v>
      </c>
    </row>
    <row r="79" spans="2:14" ht="20.149999999999999" hidden="1" customHeight="1" thickTop="1" thickBot="1" x14ac:dyDescent="0.4">
      <c r="B79" s="97"/>
      <c r="C79" s="97"/>
      <c r="D79" s="97"/>
      <c r="E79" s="91" t="s">
        <v>118</v>
      </c>
      <c r="F79" s="108" t="s">
        <v>119</v>
      </c>
      <c r="G79" s="109"/>
      <c r="H79" s="107"/>
      <c r="I79" s="96" t="s">
        <v>0</v>
      </c>
      <c r="J79" s="107"/>
      <c r="K79" s="97"/>
      <c r="L79" s="97"/>
      <c r="N79" s="241" t="e">
        <f>SUMPRODUCT(--ISNA(MATCH('Module 33'!#REF!,$F$31:$F$34,0)))-COUNTIF('Module 33'!#REF!,"")</f>
        <v>#REF!</v>
      </c>
    </row>
    <row r="80" spans="2:14" ht="20.149999999999999" hidden="1" customHeight="1" thickTop="1" thickBot="1" x14ac:dyDescent="0.4">
      <c r="B80" s="97"/>
      <c r="C80" s="97"/>
      <c r="D80" s="97"/>
      <c r="E80" s="91" t="s">
        <v>120</v>
      </c>
      <c r="F80" s="108" t="s">
        <v>121</v>
      </c>
      <c r="G80" s="109"/>
      <c r="H80" s="107"/>
      <c r="I80" s="96" t="s">
        <v>0</v>
      </c>
      <c r="J80" s="107"/>
      <c r="K80" s="97"/>
      <c r="L80" s="97"/>
      <c r="N80" s="241" t="e">
        <f>SUMPRODUCT(--ISNA(MATCH('Module 34'!#REF!,$F$31:$F$34,0)))-COUNTIF('Module 34'!#REF!,"")</f>
        <v>#REF!</v>
      </c>
    </row>
    <row r="81" spans="2:14" ht="20.149999999999999" hidden="1" customHeight="1" thickTop="1" thickBot="1" x14ac:dyDescent="0.4">
      <c r="B81" s="97"/>
      <c r="C81" s="97"/>
      <c r="D81" s="97"/>
      <c r="E81" s="91" t="s">
        <v>122</v>
      </c>
      <c r="F81" s="108" t="s">
        <v>123</v>
      </c>
      <c r="G81" s="109"/>
      <c r="H81" s="107"/>
      <c r="I81" s="96" t="s">
        <v>0</v>
      </c>
      <c r="J81" s="107"/>
      <c r="K81" s="97"/>
      <c r="L81" s="97"/>
      <c r="N81" s="241" t="e">
        <f>SUMPRODUCT(--ISNA(MATCH('Module 35'!#REF!,$F$31:$F$34,0)))-COUNTIF('Module 35'!#REF!,"")</f>
        <v>#REF!</v>
      </c>
    </row>
    <row r="82" spans="2:14" ht="20.149999999999999" hidden="1" customHeight="1" thickTop="1" thickBot="1" x14ac:dyDescent="0.4">
      <c r="B82" s="97"/>
      <c r="C82" s="97"/>
      <c r="D82" s="97"/>
      <c r="E82" s="91" t="s">
        <v>124</v>
      </c>
      <c r="F82" s="108" t="s">
        <v>125</v>
      </c>
      <c r="G82" s="109"/>
      <c r="H82" s="107"/>
      <c r="I82" s="96" t="s">
        <v>0</v>
      </c>
      <c r="J82" s="107"/>
      <c r="K82" s="97"/>
      <c r="L82" s="97"/>
      <c r="N82" s="241" t="e">
        <f>SUMPRODUCT(--ISNA(MATCH('Module 36'!#REF!,$F$31:$F$34,0)))-COUNTIF('Module 36'!#REF!,"")</f>
        <v>#REF!</v>
      </c>
    </row>
    <row r="83" spans="2:14" ht="20.149999999999999" hidden="1" customHeight="1" thickTop="1" thickBot="1" x14ac:dyDescent="0.4">
      <c r="B83" s="97"/>
      <c r="C83" s="97"/>
      <c r="D83" s="97"/>
      <c r="E83" s="91" t="s">
        <v>126</v>
      </c>
      <c r="F83" s="108" t="s">
        <v>127</v>
      </c>
      <c r="G83" s="109"/>
      <c r="H83" s="107"/>
      <c r="I83" s="96" t="s">
        <v>0</v>
      </c>
      <c r="J83" s="107"/>
      <c r="K83" s="97"/>
      <c r="L83" s="97"/>
      <c r="N83" s="241" t="e">
        <f>SUMPRODUCT(--ISNA(MATCH('Module 37'!#REF!,$F$31:$F$34,0)))-COUNTIF('Module 37'!#REF!,"")</f>
        <v>#REF!</v>
      </c>
    </row>
    <row r="84" spans="2:14" ht="20.149999999999999" hidden="1" customHeight="1" thickTop="1" thickBot="1" x14ac:dyDescent="0.4">
      <c r="B84" s="97"/>
      <c r="C84" s="97"/>
      <c r="D84" s="97"/>
      <c r="E84" s="91" t="s">
        <v>128</v>
      </c>
      <c r="F84" s="108" t="s">
        <v>129</v>
      </c>
      <c r="G84" s="109"/>
      <c r="H84" s="107"/>
      <c r="I84" s="96" t="s">
        <v>0</v>
      </c>
      <c r="J84" s="107"/>
      <c r="K84" s="97"/>
      <c r="L84" s="97"/>
      <c r="N84" s="241" t="e">
        <f>SUMPRODUCT(--ISNA(MATCH('Module 38'!#REF!,$F$31:$F$34,0)))-COUNTIF('Module 38'!#REF!,"")</f>
        <v>#REF!</v>
      </c>
    </row>
    <row r="85" spans="2:14" ht="20.149999999999999" hidden="1" customHeight="1" thickTop="1" thickBot="1" x14ac:dyDescent="0.4">
      <c r="B85" s="97"/>
      <c r="C85" s="97"/>
      <c r="D85" s="97"/>
      <c r="E85" s="91" t="s">
        <v>130</v>
      </c>
      <c r="F85" s="108" t="s">
        <v>131</v>
      </c>
      <c r="G85" s="109"/>
      <c r="H85" s="107"/>
      <c r="I85" s="96" t="s">
        <v>0</v>
      </c>
      <c r="J85" s="107"/>
      <c r="K85" s="97"/>
      <c r="L85" s="97"/>
      <c r="N85" s="241" t="e">
        <f>SUMPRODUCT(--ISNA(MATCH('Module 39'!#REF!,$F$31:$F$34,0)))-COUNTIF('Module 39'!#REF!,"")</f>
        <v>#REF!</v>
      </c>
    </row>
    <row r="86" spans="2:14" ht="20.149999999999999" hidden="1" customHeight="1" thickTop="1" thickBot="1" x14ac:dyDescent="0.4">
      <c r="B86" s="97"/>
      <c r="C86" s="97"/>
      <c r="D86" s="97"/>
      <c r="E86" s="91" t="s">
        <v>132</v>
      </c>
      <c r="F86" s="108" t="s">
        <v>133</v>
      </c>
      <c r="G86" s="109"/>
      <c r="H86" s="107"/>
      <c r="I86" s="96" t="s">
        <v>0</v>
      </c>
      <c r="J86" s="107"/>
      <c r="K86" s="97"/>
      <c r="L86" s="97"/>
      <c r="N86" s="241" t="e">
        <f>SUMPRODUCT(--ISNA(MATCH('Module 40'!#REF!,$F$31:$F$34,0)))-COUNTIF('Module 40'!#REF!,"")</f>
        <v>#REF!</v>
      </c>
    </row>
    <row r="87" spans="2:14" ht="20.149999999999999" hidden="1" customHeight="1" thickTop="1" thickBot="1" x14ac:dyDescent="0.4">
      <c r="B87" s="97"/>
      <c r="C87" s="97"/>
      <c r="D87" s="97"/>
      <c r="E87" s="91" t="s">
        <v>134</v>
      </c>
      <c r="F87" s="108" t="s">
        <v>135</v>
      </c>
      <c r="G87" s="109"/>
      <c r="H87" s="107"/>
      <c r="I87" s="96" t="s">
        <v>0</v>
      </c>
      <c r="J87" s="107"/>
      <c r="K87" s="97"/>
      <c r="L87" s="97"/>
      <c r="N87" s="241" t="e">
        <f>SUMPRODUCT(--ISNA(MATCH('Module 41'!#REF!,$F$31:$F$34,0)))-COUNTIF('Module 41'!#REF!,"")</f>
        <v>#REF!</v>
      </c>
    </row>
    <row r="88" spans="2:14" ht="20.149999999999999" hidden="1" customHeight="1" thickTop="1" thickBot="1" x14ac:dyDescent="0.4">
      <c r="B88" s="97"/>
      <c r="C88" s="97"/>
      <c r="D88" s="97"/>
      <c r="E88" s="91" t="s">
        <v>136</v>
      </c>
      <c r="F88" s="108" t="s">
        <v>137</v>
      </c>
      <c r="G88" s="109"/>
      <c r="H88" s="107"/>
      <c r="I88" s="96" t="s">
        <v>0</v>
      </c>
      <c r="J88" s="107"/>
      <c r="K88" s="97"/>
      <c r="L88" s="97"/>
      <c r="N88" s="241" t="e">
        <f>SUMPRODUCT(--ISNA(MATCH('Module 42'!#REF!,$F$31:$F$34,0)))-COUNTIF('Module 42'!#REF!,"")</f>
        <v>#REF!</v>
      </c>
    </row>
    <row r="89" spans="2:14" ht="20.149999999999999" hidden="1" customHeight="1" thickTop="1" thickBot="1" x14ac:dyDescent="0.4">
      <c r="B89" s="97"/>
      <c r="C89" s="97"/>
      <c r="D89" s="97"/>
      <c r="E89" s="91" t="s">
        <v>138</v>
      </c>
      <c r="F89" s="108" t="s">
        <v>139</v>
      </c>
      <c r="G89" s="109"/>
      <c r="H89" s="107"/>
      <c r="I89" s="96" t="s">
        <v>0</v>
      </c>
      <c r="J89" s="107"/>
      <c r="K89" s="97"/>
      <c r="L89" s="97"/>
      <c r="N89" s="241" t="e">
        <f>SUMPRODUCT(--ISNA(MATCH('Module 43'!#REF!,$F$31:$F$34,0)))-COUNTIF('Module 43'!#REF!,"")</f>
        <v>#REF!</v>
      </c>
    </row>
    <row r="90" spans="2:14" ht="20.149999999999999" hidden="1" customHeight="1" thickTop="1" thickBot="1" x14ac:dyDescent="0.4">
      <c r="B90" s="97"/>
      <c r="C90" s="97"/>
      <c r="D90" s="97"/>
      <c r="E90" s="91" t="s">
        <v>140</v>
      </c>
      <c r="F90" s="108" t="s">
        <v>141</v>
      </c>
      <c r="G90" s="109"/>
      <c r="H90" s="107"/>
      <c r="I90" s="96" t="s">
        <v>0</v>
      </c>
      <c r="J90" s="107"/>
      <c r="K90" s="97"/>
      <c r="L90" s="97"/>
      <c r="N90" s="241" t="e">
        <f>SUMPRODUCT(--ISNA(MATCH('Module 44'!#REF!,$F$31:$F$34,0)))-COUNTIF('Module 44'!#REF!,"")</f>
        <v>#REF!</v>
      </c>
    </row>
    <row r="91" spans="2:14" ht="20.149999999999999" hidden="1" customHeight="1" thickTop="1" thickBot="1" x14ac:dyDescent="0.4">
      <c r="B91" s="97"/>
      <c r="C91" s="97"/>
      <c r="D91" s="97"/>
      <c r="E91" s="91" t="s">
        <v>142</v>
      </c>
      <c r="F91" s="108" t="s">
        <v>143</v>
      </c>
      <c r="G91" s="109"/>
      <c r="H91" s="107"/>
      <c r="I91" s="96" t="s">
        <v>0</v>
      </c>
      <c r="J91" s="107"/>
      <c r="K91" s="97"/>
      <c r="L91" s="97"/>
      <c r="N91" s="241" t="e">
        <f>SUMPRODUCT(--ISNA(MATCH('Module 45'!#REF!,$F$31:$F$34,0)))-COUNTIF('Module 45'!#REF!,"")</f>
        <v>#REF!</v>
      </c>
    </row>
    <row r="92" spans="2:14" ht="20.149999999999999" hidden="1" customHeight="1" thickTop="1" thickBot="1" x14ac:dyDescent="0.4">
      <c r="B92" s="97"/>
      <c r="C92" s="97"/>
      <c r="D92" s="97"/>
      <c r="E92" s="91" t="s">
        <v>144</v>
      </c>
      <c r="F92" s="108" t="s">
        <v>145</v>
      </c>
      <c r="G92" s="109"/>
      <c r="H92" s="107"/>
      <c r="I92" s="96" t="s">
        <v>0</v>
      </c>
      <c r="J92" s="107"/>
      <c r="K92" s="97"/>
      <c r="L92" s="97"/>
      <c r="N92" s="241" t="e">
        <f>SUMPRODUCT(--ISNA(MATCH('Module 46'!#REF!,$F$31:$F$34,0)))-COUNTIF('Module 46'!#REF!,"")</f>
        <v>#REF!</v>
      </c>
    </row>
    <row r="93" spans="2:14" ht="20.149999999999999" hidden="1" customHeight="1" thickTop="1" thickBot="1" x14ac:dyDescent="0.4">
      <c r="B93" s="97"/>
      <c r="C93" s="97"/>
      <c r="D93" s="97"/>
      <c r="E93" s="91" t="s">
        <v>146</v>
      </c>
      <c r="F93" s="108" t="s">
        <v>147</v>
      </c>
      <c r="G93" s="109"/>
      <c r="H93" s="107"/>
      <c r="I93" s="96" t="s">
        <v>0</v>
      </c>
      <c r="J93" s="107"/>
      <c r="K93" s="97"/>
      <c r="L93" s="97"/>
      <c r="N93" s="241" t="e">
        <f>SUMPRODUCT(--ISNA(MATCH('Module 47'!#REF!,$F$31:$F$34,0)))-COUNTIF('Module 47'!#REF!,"")</f>
        <v>#REF!</v>
      </c>
    </row>
    <row r="94" spans="2:14" ht="20.149999999999999" hidden="1" customHeight="1" thickTop="1" thickBot="1" x14ac:dyDescent="0.4">
      <c r="B94" s="97"/>
      <c r="C94" s="97"/>
      <c r="D94" s="97"/>
      <c r="E94" s="91" t="s">
        <v>148</v>
      </c>
      <c r="F94" s="108" t="s">
        <v>149</v>
      </c>
      <c r="G94" s="109"/>
      <c r="H94" s="107"/>
      <c r="I94" s="96" t="s">
        <v>0</v>
      </c>
      <c r="J94" s="107"/>
      <c r="K94" s="97"/>
      <c r="L94" s="97"/>
      <c r="N94" s="241" t="e">
        <f>SUMPRODUCT(--ISNA(MATCH('Module 48'!#REF!,$F$31:$F$34,0)))-COUNTIF('Module 48'!#REF!,"")</f>
        <v>#REF!</v>
      </c>
    </row>
    <row r="95" spans="2:14" ht="20.149999999999999" hidden="1" customHeight="1" thickTop="1" thickBot="1" x14ac:dyDescent="0.4">
      <c r="B95" s="97"/>
      <c r="C95" s="97"/>
      <c r="D95" s="97"/>
      <c r="E95" s="91" t="s">
        <v>150</v>
      </c>
      <c r="F95" s="108" t="s">
        <v>151</v>
      </c>
      <c r="G95" s="109"/>
      <c r="H95" s="107"/>
      <c r="I95" s="96" t="s">
        <v>0</v>
      </c>
      <c r="J95" s="107"/>
      <c r="K95" s="97"/>
      <c r="L95" s="97"/>
      <c r="N95" s="241" t="e">
        <f>SUMPRODUCT(--ISNA(MATCH('Module 49'!#REF!,$F$31:$F$34,0)))-COUNTIF('Module 49'!#REF!,"")</f>
        <v>#REF!</v>
      </c>
    </row>
    <row r="96" spans="2:14" ht="20.149999999999999" hidden="1" customHeight="1" thickTop="1" thickBot="1" x14ac:dyDescent="0.4">
      <c r="B96" s="97"/>
      <c r="C96" s="97"/>
      <c r="D96" s="97"/>
      <c r="E96" s="91" t="s">
        <v>152</v>
      </c>
      <c r="F96" s="108" t="s">
        <v>153</v>
      </c>
      <c r="G96" s="109"/>
      <c r="H96" s="107"/>
      <c r="I96" s="96" t="s">
        <v>0</v>
      </c>
      <c r="J96" s="107"/>
      <c r="K96" s="97"/>
      <c r="L96" s="97"/>
      <c r="N96" s="241" t="e">
        <f>SUMPRODUCT(--ISNA(MATCH('Module 50'!#REF!,$F$31:$F$34,0)))-COUNTIF('Module 50'!#REF!,"")</f>
        <v>#REF!</v>
      </c>
    </row>
    <row r="97" spans="2:12" ht="12" customHeight="1" thickTop="1" thickBot="1" x14ac:dyDescent="0.4">
      <c r="B97" s="97"/>
      <c r="C97" s="97"/>
      <c r="D97" s="97"/>
      <c r="E97" s="97"/>
      <c r="F97" s="97"/>
      <c r="G97" s="97"/>
      <c r="H97" s="97"/>
      <c r="I97" s="97"/>
      <c r="J97" s="97"/>
      <c r="K97" s="97"/>
      <c r="L97" s="97"/>
    </row>
    <row r="98" spans="2:12" ht="20.149999999999999" customHeight="1" thickTop="1" thickBot="1" x14ac:dyDescent="0.4"/>
    <row r="99" spans="2:12" ht="20.149999999999999" customHeight="1" thickTop="1" thickBot="1" x14ac:dyDescent="0.4">
      <c r="B99" s="141">
        <v>4</v>
      </c>
      <c r="C99" s="302" t="s">
        <v>154</v>
      </c>
      <c r="D99" s="302"/>
      <c r="E99" s="302"/>
      <c r="F99" s="302"/>
      <c r="G99" s="302"/>
      <c r="H99" s="302"/>
      <c r="I99" s="302"/>
      <c r="J99" s="302"/>
      <c r="K99" s="302"/>
      <c r="L99" s="302"/>
    </row>
    <row r="100" spans="2:12" ht="12" customHeight="1" thickTop="1" thickBot="1" x14ac:dyDescent="0.4">
      <c r="B100" s="124"/>
      <c r="C100" s="90"/>
      <c r="D100" s="90"/>
      <c r="E100" s="90"/>
      <c r="F100" s="90"/>
      <c r="G100" s="90"/>
      <c r="H100" s="90"/>
      <c r="I100" s="90"/>
      <c r="J100" s="90"/>
      <c r="K100" s="90"/>
      <c r="L100" s="125"/>
    </row>
    <row r="101" spans="2:12" ht="20.149999999999999" customHeight="1" thickTop="1" thickBot="1" x14ac:dyDescent="0.4">
      <c r="B101" s="124"/>
      <c r="C101" s="96" t="s">
        <v>0</v>
      </c>
      <c r="D101" s="90"/>
      <c r="E101" s="291" t="s">
        <v>155</v>
      </c>
      <c r="F101" s="292"/>
      <c r="G101" s="292"/>
      <c r="H101" s="293"/>
      <c r="I101" s="96" t="s">
        <v>3</v>
      </c>
      <c r="J101" s="90"/>
      <c r="K101" s="248" t="s">
        <v>23</v>
      </c>
      <c r="L101" s="125"/>
    </row>
    <row r="102" spans="2:12" ht="20.149999999999999" customHeight="1" thickTop="1" thickBot="1" x14ac:dyDescent="0.4">
      <c r="B102" s="124"/>
      <c r="C102" s="97"/>
      <c r="D102" s="90"/>
      <c r="E102" s="245" t="s">
        <v>156</v>
      </c>
      <c r="F102" s="246"/>
      <c r="G102" s="246"/>
      <c r="H102" s="247"/>
      <c r="I102" s="96" t="s">
        <v>3</v>
      </c>
      <c r="J102" s="90"/>
      <c r="K102" s="288"/>
      <c r="L102" s="125"/>
    </row>
    <row r="103" spans="2:12" ht="20.149999999999999" customHeight="1" thickTop="1" thickBot="1" x14ac:dyDescent="0.4">
      <c r="B103" s="124"/>
      <c r="C103" s="105" t="s">
        <v>25</v>
      </c>
      <c r="D103" s="90"/>
      <c r="E103" s="291" t="s">
        <v>157</v>
      </c>
      <c r="F103" s="292"/>
      <c r="G103" s="292"/>
      <c r="H103" s="293"/>
      <c r="I103" s="96" t="s">
        <v>3</v>
      </c>
      <c r="J103" s="90"/>
      <c r="K103" s="290"/>
      <c r="L103" s="125"/>
    </row>
    <row r="104" spans="2:12" ht="20.149999999999999" customHeight="1" thickTop="1" thickBot="1" x14ac:dyDescent="0.4">
      <c r="B104" s="124"/>
      <c r="C104" s="142"/>
      <c r="D104" s="90"/>
      <c r="E104" s="291" t="s">
        <v>158</v>
      </c>
      <c r="F104" s="292"/>
      <c r="G104" s="292"/>
      <c r="H104" s="293"/>
      <c r="I104" s="96" t="s">
        <v>0</v>
      </c>
      <c r="J104" s="90"/>
      <c r="K104" s="290"/>
      <c r="L104" s="125"/>
    </row>
    <row r="105" spans="2:12" ht="20.149999999999999" customHeight="1" thickTop="1" thickBot="1" x14ac:dyDescent="0.4">
      <c r="B105" s="124"/>
      <c r="C105" s="142"/>
      <c r="D105" s="90"/>
      <c r="E105" s="291" t="s">
        <v>159</v>
      </c>
      <c r="F105" s="292"/>
      <c r="G105" s="292"/>
      <c r="H105" s="293"/>
      <c r="I105" s="96" t="s">
        <v>3</v>
      </c>
      <c r="J105" s="90"/>
      <c r="K105" s="290"/>
      <c r="L105" s="125"/>
    </row>
    <row r="106" spans="2:12" ht="20.149999999999999" customHeight="1" thickTop="1" thickBot="1" x14ac:dyDescent="0.4">
      <c r="B106" s="124"/>
      <c r="C106" s="120"/>
      <c r="D106" s="90"/>
      <c r="E106" s="291" t="s">
        <v>160</v>
      </c>
      <c r="F106" s="292"/>
      <c r="G106" s="292"/>
      <c r="H106" s="293"/>
      <c r="I106" s="96" t="s">
        <v>0</v>
      </c>
      <c r="J106" s="90"/>
      <c r="K106" s="290"/>
      <c r="L106" s="125"/>
    </row>
    <row r="107" spans="2:12" ht="20.149999999999999" customHeight="1" thickTop="1" thickBot="1" x14ac:dyDescent="0.4">
      <c r="B107" s="124"/>
      <c r="C107" s="120"/>
      <c r="D107" s="90"/>
      <c r="E107" s="291" t="s">
        <v>161</v>
      </c>
      <c r="F107" s="292"/>
      <c r="G107" s="292"/>
      <c r="H107" s="293"/>
      <c r="I107" s="96" t="s">
        <v>0</v>
      </c>
      <c r="J107" s="90"/>
      <c r="K107" s="289"/>
      <c r="L107" s="125"/>
    </row>
    <row r="108" spans="2:12" ht="12" customHeight="1" thickTop="1" thickBot="1" x14ac:dyDescent="0.4">
      <c r="B108" s="126"/>
      <c r="C108" s="127"/>
      <c r="D108" s="127"/>
      <c r="E108" s="127"/>
      <c r="F108" s="127"/>
      <c r="G108" s="127"/>
      <c r="H108" s="127"/>
      <c r="I108" s="127"/>
      <c r="J108" s="127"/>
      <c r="K108" s="127"/>
      <c r="L108" s="128"/>
    </row>
    <row r="109" spans="2:12" ht="20.149999999999999" customHeight="1" thickTop="1" thickBot="1" x14ac:dyDescent="0.4"/>
    <row r="110" spans="2:12" ht="20.149999999999999" customHeight="1" thickTop="1" thickBot="1" x14ac:dyDescent="0.4">
      <c r="B110" s="141">
        <v>5</v>
      </c>
      <c r="C110" s="302" t="s">
        <v>162</v>
      </c>
      <c r="D110" s="302"/>
      <c r="E110" s="302"/>
      <c r="F110" s="302"/>
      <c r="G110" s="302"/>
      <c r="H110" s="302"/>
      <c r="I110" s="302"/>
      <c r="J110" s="302"/>
      <c r="K110" s="302"/>
      <c r="L110" s="302"/>
    </row>
    <row r="111" spans="2:12" ht="12" customHeight="1" thickTop="1" thickBot="1" x14ac:dyDescent="0.4">
      <c r="B111" s="124"/>
      <c r="C111" s="90"/>
      <c r="D111" s="90"/>
      <c r="E111" s="90"/>
      <c r="F111" s="90"/>
      <c r="G111" s="90"/>
      <c r="H111" s="90"/>
      <c r="I111" s="90"/>
      <c r="J111" s="90"/>
      <c r="K111" s="90"/>
      <c r="L111" s="125"/>
    </row>
    <row r="112" spans="2:12" ht="20.149999999999999" customHeight="1" thickTop="1" thickBot="1" x14ac:dyDescent="0.4">
      <c r="B112" s="124"/>
      <c r="C112" s="96" t="s">
        <v>0</v>
      </c>
      <c r="D112" s="90"/>
      <c r="E112" s="294" t="s">
        <v>163</v>
      </c>
      <c r="F112" s="295"/>
      <c r="G112" s="295"/>
      <c r="H112" s="295"/>
      <c r="I112" s="295"/>
      <c r="J112" s="90"/>
      <c r="K112" s="248" t="s">
        <v>23</v>
      </c>
      <c r="L112" s="125"/>
    </row>
    <row r="113" spans="2:12" ht="20.149999999999999" customHeight="1" thickTop="1" thickBot="1" x14ac:dyDescent="0.4">
      <c r="B113" s="124"/>
      <c r="C113" s="97"/>
      <c r="D113" s="90"/>
      <c r="E113" s="90"/>
      <c r="F113" s="90"/>
      <c r="G113" s="90"/>
      <c r="H113" s="90"/>
      <c r="I113" s="90"/>
      <c r="J113" s="90"/>
      <c r="K113" s="288" t="s">
        <v>164</v>
      </c>
      <c r="L113" s="125"/>
    </row>
    <row r="114" spans="2:12" ht="74.150000000000006" customHeight="1" thickTop="1" thickBot="1" x14ac:dyDescent="0.4">
      <c r="B114" s="124"/>
      <c r="C114" s="105" t="s">
        <v>25</v>
      </c>
      <c r="D114" s="90"/>
      <c r="E114" s="90"/>
      <c r="F114" s="90"/>
      <c r="G114" s="90"/>
      <c r="H114" s="90"/>
      <c r="I114" s="90"/>
      <c r="J114" s="90"/>
      <c r="K114" s="289"/>
      <c r="L114" s="125"/>
    </row>
    <row r="115" spans="2:12" ht="12" customHeight="1" thickTop="1" thickBot="1" x14ac:dyDescent="0.4">
      <c r="B115" s="126"/>
      <c r="C115" s="127"/>
      <c r="D115" s="127"/>
      <c r="E115" s="127"/>
      <c r="F115" s="127"/>
      <c r="G115" s="127"/>
      <c r="H115" s="127"/>
      <c r="I115" s="127"/>
      <c r="J115" s="127"/>
      <c r="K115" s="127"/>
      <c r="L115" s="128"/>
    </row>
    <row r="116" spans="2:12" ht="20.149999999999999" customHeight="1" thickTop="1" x14ac:dyDescent="0.35"/>
    <row r="117" spans="2:12" ht="30" customHeight="1" x14ac:dyDescent="0.35">
      <c r="B117" s="306" t="s">
        <v>165</v>
      </c>
      <c r="C117" s="306"/>
      <c r="D117" s="306"/>
      <c r="E117" s="306"/>
      <c r="F117" s="306"/>
      <c r="G117" s="306"/>
      <c r="H117" s="306"/>
      <c r="I117" s="306"/>
      <c r="J117" s="306"/>
      <c r="K117" s="306"/>
      <c r="L117" s="306"/>
    </row>
    <row r="118" spans="2:12" ht="20.149999999999999" customHeight="1" thickBot="1" x14ac:dyDescent="0.4"/>
    <row r="119" spans="2:12" ht="20.149999999999999" customHeight="1" thickTop="1" thickBot="1" x14ac:dyDescent="0.4">
      <c r="B119" s="141">
        <v>6</v>
      </c>
      <c r="C119" s="302" t="s">
        <v>166</v>
      </c>
      <c r="D119" s="302"/>
      <c r="E119" s="302"/>
      <c r="F119" s="302"/>
      <c r="G119" s="302"/>
      <c r="H119" s="302"/>
      <c r="I119" s="302"/>
      <c r="J119" s="302"/>
      <c r="K119" s="302"/>
      <c r="L119" s="302"/>
    </row>
    <row r="120" spans="2:12" ht="12" customHeight="1" thickTop="1" thickBot="1" x14ac:dyDescent="0.4">
      <c r="B120" s="97"/>
      <c r="C120" s="97"/>
      <c r="D120" s="97"/>
      <c r="E120" s="97"/>
      <c r="F120" s="97"/>
      <c r="G120" s="97"/>
      <c r="H120" s="97"/>
      <c r="I120" s="97"/>
      <c r="J120" s="97"/>
      <c r="K120" s="97"/>
      <c r="L120" s="97"/>
    </row>
    <row r="121" spans="2:12" ht="20.149999999999999" customHeight="1" thickTop="1" thickBot="1" x14ac:dyDescent="0.4">
      <c r="B121" s="97"/>
      <c r="C121" s="96" t="s">
        <v>0</v>
      </c>
      <c r="D121" s="97"/>
      <c r="E121" s="253" t="s">
        <v>167</v>
      </c>
      <c r="F121" s="106"/>
      <c r="G121" s="299" t="s">
        <v>23</v>
      </c>
      <c r="H121" s="300"/>
      <c r="I121" s="300"/>
      <c r="J121" s="300"/>
      <c r="K121" s="301"/>
      <c r="L121" s="97"/>
    </row>
    <row r="122" spans="2:12" ht="20.149999999999999" customHeight="1" thickTop="1" thickBot="1" x14ac:dyDescent="0.4">
      <c r="B122" s="97"/>
      <c r="C122" s="97"/>
      <c r="D122" s="97"/>
      <c r="E122" s="91" t="s">
        <v>168</v>
      </c>
      <c r="F122" s="97"/>
      <c r="G122" s="327"/>
      <c r="H122" s="328"/>
      <c r="I122" s="328"/>
      <c r="J122" s="328"/>
      <c r="K122" s="285"/>
      <c r="L122" s="97"/>
    </row>
    <row r="123" spans="2:12" ht="20.149999999999999" customHeight="1" thickTop="1" thickBot="1" x14ac:dyDescent="0.4">
      <c r="B123" s="97"/>
      <c r="C123" s="105" t="s">
        <v>25</v>
      </c>
      <c r="D123" s="97"/>
      <c r="E123" s="155" t="s">
        <v>169</v>
      </c>
      <c r="F123" s="97"/>
      <c r="G123" s="341"/>
      <c r="H123" s="342"/>
      <c r="I123" s="342"/>
      <c r="J123" s="342"/>
      <c r="K123" s="286"/>
      <c r="L123" s="97"/>
    </row>
    <row r="124" spans="2:12" ht="20.149999999999999" customHeight="1" thickTop="1" thickBot="1" x14ac:dyDescent="0.4">
      <c r="B124" s="97"/>
      <c r="C124" s="96"/>
      <c r="D124" s="97"/>
      <c r="E124" s="92" t="s">
        <v>170</v>
      </c>
      <c r="F124" s="97"/>
      <c r="G124" s="329"/>
      <c r="H124" s="330"/>
      <c r="I124" s="330"/>
      <c r="J124" s="330"/>
      <c r="K124" s="287"/>
      <c r="L124" s="97"/>
    </row>
    <row r="125" spans="2:12" ht="12" customHeight="1" thickTop="1" thickBot="1" x14ac:dyDescent="0.4">
      <c r="B125" s="97"/>
      <c r="C125" s="97"/>
      <c r="D125" s="97"/>
      <c r="E125" s="97"/>
      <c r="F125" s="97"/>
      <c r="G125" s="97"/>
      <c r="H125" s="97"/>
      <c r="I125" s="97"/>
      <c r="J125" s="97"/>
      <c r="K125" s="97"/>
      <c r="L125" s="97"/>
    </row>
    <row r="126" spans="2:12" ht="20.149999999999999" customHeight="1" thickTop="1" thickBot="1" x14ac:dyDescent="0.4"/>
    <row r="127" spans="2:12" ht="20.149999999999999" customHeight="1" thickTop="1" thickBot="1" x14ac:dyDescent="0.4">
      <c r="B127" s="141">
        <v>7</v>
      </c>
      <c r="C127" s="302" t="s">
        <v>171</v>
      </c>
      <c r="D127" s="302"/>
      <c r="E127" s="302"/>
      <c r="F127" s="302"/>
      <c r="G127" s="302"/>
      <c r="H127" s="302"/>
      <c r="I127" s="302"/>
      <c r="J127" s="302"/>
      <c r="K127" s="302"/>
      <c r="L127" s="302"/>
    </row>
    <row r="128" spans="2:12" ht="20.149999999999999" customHeight="1" thickTop="1" thickBot="1" x14ac:dyDescent="0.4">
      <c r="B128" s="97"/>
      <c r="C128" s="97"/>
      <c r="D128" s="97"/>
      <c r="E128" s="97"/>
      <c r="F128" s="97"/>
      <c r="G128" s="97"/>
      <c r="H128" s="97"/>
      <c r="I128" s="97"/>
      <c r="J128" s="97"/>
      <c r="K128" s="97"/>
      <c r="L128" s="97"/>
    </row>
    <row r="129" spans="2:12" ht="20.149999999999999" customHeight="1" thickTop="1" thickBot="1" x14ac:dyDescent="0.4">
      <c r="B129" s="97"/>
      <c r="C129" s="96" t="s">
        <v>0</v>
      </c>
      <c r="D129" s="97"/>
      <c r="E129" s="253" t="s">
        <v>172</v>
      </c>
      <c r="F129" s="106"/>
      <c r="G129" s="299" t="s">
        <v>23</v>
      </c>
      <c r="H129" s="300"/>
      <c r="I129" s="300"/>
      <c r="J129" s="300"/>
      <c r="K129" s="301"/>
      <c r="L129" s="97"/>
    </row>
    <row r="130" spans="2:12" ht="20.149999999999999" customHeight="1" thickTop="1" thickBot="1" x14ac:dyDescent="0.4">
      <c r="B130" s="97"/>
      <c r="C130" s="97"/>
      <c r="D130" s="97"/>
      <c r="E130" s="331" t="str">
        <f>IF(SUM(Summary!B4:B989)&gt;0,"Yes","No")</f>
        <v>No</v>
      </c>
      <c r="F130" s="97"/>
      <c r="G130" s="327"/>
      <c r="H130" s="328"/>
      <c r="I130" s="328"/>
      <c r="J130" s="328"/>
      <c r="K130" s="285"/>
      <c r="L130" s="97"/>
    </row>
    <row r="131" spans="2:12" ht="20.149999999999999" customHeight="1" thickTop="1" thickBot="1" x14ac:dyDescent="0.4">
      <c r="B131" s="97"/>
      <c r="C131" s="105" t="s">
        <v>25</v>
      </c>
      <c r="D131" s="97"/>
      <c r="E131" s="332"/>
      <c r="F131" s="97"/>
      <c r="G131" s="329"/>
      <c r="H131" s="330"/>
      <c r="I131" s="330"/>
      <c r="J131" s="330"/>
      <c r="K131" s="287"/>
      <c r="L131" s="97"/>
    </row>
    <row r="132" spans="2:12" ht="20.149999999999999" customHeight="1" thickTop="1" thickBot="1" x14ac:dyDescent="0.4">
      <c r="B132" s="97"/>
      <c r="C132" s="97"/>
      <c r="D132" s="97"/>
      <c r="E132" s="97"/>
      <c r="F132" s="97"/>
      <c r="G132" s="97"/>
      <c r="H132" s="97"/>
      <c r="I132" s="97"/>
      <c r="J132" s="97"/>
      <c r="K132" s="97"/>
      <c r="L132" s="97"/>
    </row>
    <row r="133" spans="2:12" ht="20.149999999999999" customHeight="1" thickTop="1" thickBot="1" x14ac:dyDescent="0.4"/>
    <row r="134" spans="2:12" ht="20.149999999999999" customHeight="1" thickTop="1" thickBot="1" x14ac:dyDescent="0.4">
      <c r="B134" s="141">
        <v>8</v>
      </c>
      <c r="C134" s="302" t="s">
        <v>173</v>
      </c>
      <c r="D134" s="302"/>
      <c r="E134" s="302"/>
      <c r="F134" s="302"/>
      <c r="G134" s="302"/>
      <c r="H134" s="302"/>
      <c r="I134" s="302"/>
      <c r="J134" s="302"/>
      <c r="K134" s="302"/>
      <c r="L134" s="302"/>
    </row>
    <row r="135" spans="2:12" ht="12" customHeight="1" thickTop="1" thickBot="1" x14ac:dyDescent="0.4">
      <c r="B135" s="124"/>
      <c r="C135" s="90"/>
      <c r="D135" s="90"/>
      <c r="E135" s="90"/>
      <c r="F135" s="90"/>
      <c r="G135" s="90"/>
      <c r="H135" s="90"/>
      <c r="I135" s="90"/>
      <c r="J135" s="90"/>
      <c r="K135" s="90"/>
      <c r="L135" s="125"/>
    </row>
    <row r="136" spans="2:12" ht="20.149999999999999" customHeight="1" thickTop="1" thickBot="1" x14ac:dyDescent="0.4">
      <c r="B136" s="124"/>
      <c r="C136" s="96" t="s">
        <v>0</v>
      </c>
      <c r="D136" s="90"/>
      <c r="E136" s="291" t="s">
        <v>174</v>
      </c>
      <c r="F136" s="292"/>
      <c r="G136" s="292"/>
      <c r="H136" s="293"/>
      <c r="I136" s="96" t="s">
        <v>0</v>
      </c>
      <c r="J136" s="90"/>
      <c r="K136" s="248" t="s">
        <v>23</v>
      </c>
      <c r="L136" s="125"/>
    </row>
    <row r="137" spans="2:12" ht="20.149999999999999" customHeight="1" thickTop="1" thickBot="1" x14ac:dyDescent="0.4">
      <c r="B137" s="124"/>
      <c r="C137" s="97"/>
      <c r="D137" s="90"/>
      <c r="E137" s="291" t="s">
        <v>175</v>
      </c>
      <c r="F137" s="292"/>
      <c r="G137" s="292"/>
      <c r="H137" s="293"/>
      <c r="I137" s="96" t="s">
        <v>0</v>
      </c>
      <c r="J137" s="90"/>
      <c r="K137" s="288" t="s">
        <v>176</v>
      </c>
      <c r="L137" s="125"/>
    </row>
    <row r="138" spans="2:12" ht="20.149999999999999" customHeight="1" thickTop="1" thickBot="1" x14ac:dyDescent="0.4">
      <c r="B138" s="124"/>
      <c r="C138" s="105" t="s">
        <v>25</v>
      </c>
      <c r="D138" s="90"/>
      <c r="E138" s="291" t="s">
        <v>177</v>
      </c>
      <c r="F138" s="292"/>
      <c r="G138" s="292"/>
      <c r="H138" s="293"/>
      <c r="I138" s="96" t="s">
        <v>0</v>
      </c>
      <c r="J138" s="90"/>
      <c r="K138" s="290"/>
      <c r="L138" s="125"/>
    </row>
    <row r="139" spans="2:12" ht="20.149999999999999" customHeight="1" thickTop="1" thickBot="1" x14ac:dyDescent="0.4">
      <c r="B139" s="124"/>
      <c r="C139" s="142"/>
      <c r="D139" s="90"/>
      <c r="E139" s="291" t="s">
        <v>178</v>
      </c>
      <c r="F139" s="292"/>
      <c r="G139" s="292"/>
      <c r="H139" s="293"/>
      <c r="I139" s="96" t="s">
        <v>0</v>
      </c>
      <c r="J139" s="90"/>
      <c r="K139" s="290"/>
      <c r="L139" s="125"/>
    </row>
    <row r="140" spans="2:12" ht="20.149999999999999" customHeight="1" thickTop="1" thickBot="1" x14ac:dyDescent="0.4">
      <c r="B140" s="124"/>
      <c r="C140" s="142"/>
      <c r="D140" s="90"/>
      <c r="E140" s="291" t="s">
        <v>179</v>
      </c>
      <c r="F140" s="292"/>
      <c r="G140" s="292"/>
      <c r="H140" s="293"/>
      <c r="I140" s="96" t="s">
        <v>0</v>
      </c>
      <c r="J140" s="90"/>
      <c r="K140" s="290"/>
      <c r="L140" s="125"/>
    </row>
    <row r="141" spans="2:12" ht="20.149999999999999" customHeight="1" thickTop="1" thickBot="1" x14ac:dyDescent="0.4">
      <c r="B141" s="124"/>
      <c r="C141" s="120"/>
      <c r="D141" s="90"/>
      <c r="E141" s="291" t="s">
        <v>180</v>
      </c>
      <c r="F141" s="292"/>
      <c r="G141" s="292"/>
      <c r="H141" s="293"/>
      <c r="I141" s="96" t="s">
        <v>0</v>
      </c>
      <c r="J141" s="90"/>
      <c r="K141" s="290"/>
      <c r="L141" s="125"/>
    </row>
    <row r="142" spans="2:12" ht="20.149999999999999" customHeight="1" thickTop="1" thickBot="1" x14ac:dyDescent="0.4">
      <c r="B142" s="124"/>
      <c r="C142" s="120"/>
      <c r="D142" s="90"/>
      <c r="E142" s="291" t="s">
        <v>181</v>
      </c>
      <c r="F142" s="292"/>
      <c r="G142" s="292"/>
      <c r="H142" s="293"/>
      <c r="I142" s="96" t="s">
        <v>0</v>
      </c>
      <c r="J142" s="90"/>
      <c r="K142" s="289"/>
      <c r="L142" s="125"/>
    </row>
    <row r="143" spans="2:12" ht="12" customHeight="1" thickTop="1" thickBot="1" x14ac:dyDescent="0.4">
      <c r="B143" s="126"/>
      <c r="C143" s="127"/>
      <c r="D143" s="127"/>
      <c r="E143" s="127"/>
      <c r="F143" s="127"/>
      <c r="G143" s="127"/>
      <c r="H143" s="127"/>
      <c r="I143" s="127"/>
      <c r="J143" s="127"/>
      <c r="K143" s="127"/>
      <c r="L143" s="128"/>
    </row>
    <row r="144" spans="2:12" ht="19.5" customHeight="1" thickTop="1" thickBot="1" x14ac:dyDescent="0.4"/>
    <row r="145" spans="2:12" ht="20.149999999999999" customHeight="1" thickTop="1" thickBot="1" x14ac:dyDescent="0.4">
      <c r="B145" s="141">
        <v>9</v>
      </c>
      <c r="C145" s="302" t="s">
        <v>182</v>
      </c>
      <c r="D145" s="302"/>
      <c r="E145" s="302"/>
      <c r="F145" s="302"/>
      <c r="G145" s="302"/>
      <c r="H145" s="302"/>
      <c r="I145" s="302"/>
      <c r="J145" s="302"/>
      <c r="K145" s="302"/>
      <c r="L145" s="302"/>
    </row>
    <row r="146" spans="2:12" ht="12" customHeight="1" thickTop="1" thickBot="1" x14ac:dyDescent="0.4">
      <c r="B146" s="97"/>
      <c r="C146" s="97"/>
      <c r="D146" s="97"/>
      <c r="E146" s="97"/>
      <c r="F146" s="97"/>
      <c r="G146" s="97"/>
      <c r="H146" s="97"/>
      <c r="I146" s="97"/>
      <c r="J146" s="97"/>
      <c r="K146" s="97"/>
      <c r="L146" s="97"/>
    </row>
    <row r="147" spans="2:12" ht="20.149999999999999" customHeight="1" thickTop="1" thickBot="1" x14ac:dyDescent="0.4">
      <c r="B147" s="97"/>
      <c r="C147" s="96" t="s">
        <v>0</v>
      </c>
      <c r="D147" s="97"/>
      <c r="E147" s="326" t="s">
        <v>183</v>
      </c>
      <c r="F147" s="326"/>
      <c r="G147" s="326"/>
      <c r="H147" s="97"/>
      <c r="I147" s="326" t="s">
        <v>23</v>
      </c>
      <c r="J147" s="326"/>
      <c r="K147" s="326"/>
      <c r="L147" s="97"/>
    </row>
    <row r="148" spans="2:12" ht="20.149999999999999" customHeight="1" thickTop="1" thickBot="1" x14ac:dyDescent="0.4">
      <c r="B148" s="97"/>
      <c r="C148" s="96"/>
      <c r="D148" s="97"/>
      <c r="E148" s="167" t="s">
        <v>184</v>
      </c>
      <c r="F148" s="163"/>
      <c r="G148" s="194"/>
      <c r="H148" s="97"/>
      <c r="I148" s="335"/>
      <c r="J148" s="336"/>
      <c r="K148" s="337"/>
      <c r="L148" s="97"/>
    </row>
    <row r="149" spans="2:12" ht="20.149999999999999" customHeight="1" thickTop="1" thickBot="1" x14ac:dyDescent="0.4">
      <c r="B149" s="97"/>
      <c r="C149" s="105" t="s">
        <v>25</v>
      </c>
      <c r="D149" s="97"/>
      <c r="E149" s="158" t="str">
        <f>E21</f>
        <v>Albuquerque Public Schools</v>
      </c>
      <c r="F149" s="159"/>
      <c r="G149" s="156"/>
      <c r="H149" s="97"/>
      <c r="I149" s="338"/>
      <c r="J149" s="339"/>
      <c r="K149" s="340"/>
      <c r="L149" s="97"/>
    </row>
    <row r="150" spans="2:12" ht="20.149999999999999" hidden="1" customHeight="1" thickTop="1" thickBot="1" x14ac:dyDescent="0.4">
      <c r="B150" s="97"/>
      <c r="C150" s="90"/>
      <c r="D150" s="97"/>
      <c r="E150" s="158" t="str">
        <f t="shared" ref="E150:E153" si="0">E22</f>
        <v>APS</v>
      </c>
      <c r="F150" s="159">
        <f>I31</f>
        <v>0.9</v>
      </c>
      <c r="G150" s="156" t="str">
        <f>G21</f>
        <v>State (MI)</v>
      </c>
      <c r="H150" s="97"/>
      <c r="I150" s="169"/>
      <c r="J150" s="170"/>
      <c r="K150" s="171"/>
      <c r="L150" s="97"/>
    </row>
    <row r="151" spans="2:12" ht="20.149999999999999" hidden="1" customHeight="1" thickTop="1" thickBot="1" x14ac:dyDescent="0.4">
      <c r="B151" s="97"/>
      <c r="C151" s="97"/>
      <c r="D151" s="97"/>
      <c r="E151" s="158" t="str">
        <f t="shared" si="0"/>
        <v>ERP Software Selection</v>
      </c>
      <c r="F151" s="159">
        <f>I32</f>
        <v>0.8</v>
      </c>
      <c r="G151" s="156" t="str">
        <f>G22</f>
        <v>City/Cnty</v>
      </c>
      <c r="H151" s="97"/>
      <c r="I151" s="160"/>
      <c r="J151" s="161"/>
      <c r="K151" s="162"/>
      <c r="L151" s="97"/>
    </row>
    <row r="152" spans="2:12" ht="20.149999999999999" hidden="1" customHeight="1" thickTop="1" thickBot="1" x14ac:dyDescent="0.4">
      <c r="B152" s="97"/>
      <c r="C152" s="97"/>
      <c r="D152" s="97"/>
      <c r="E152" s="158" t="str">
        <f t="shared" si="0"/>
        <v>Due Date</v>
      </c>
      <c r="F152" s="156"/>
      <c r="G152" s="156"/>
      <c r="H152" s="97"/>
      <c r="I152" s="157"/>
      <c r="J152" s="157"/>
      <c r="K152" s="157"/>
      <c r="L152" s="97"/>
    </row>
    <row r="153" spans="2:12" ht="20.149999999999999" hidden="1" customHeight="1" thickTop="1" thickBot="1" x14ac:dyDescent="0.4">
      <c r="B153" s="97"/>
      <c r="C153" s="97"/>
      <c r="D153" s="97"/>
      <c r="E153" s="158" t="str">
        <f t="shared" si="0"/>
        <v>Selection Committee</v>
      </c>
      <c r="F153" s="156"/>
      <c r="G153" s="156"/>
      <c r="H153" s="97"/>
      <c r="I153" s="157"/>
      <c r="J153" s="157"/>
      <c r="K153" s="157"/>
      <c r="L153" s="97"/>
    </row>
    <row r="154" spans="2:12" ht="20.149999999999999" hidden="1" customHeight="1" thickTop="1" thickBot="1" x14ac:dyDescent="0.4">
      <c r="B154" s="97"/>
      <c r="C154" s="97"/>
      <c r="D154" s="97"/>
      <c r="E154" s="158" t="str">
        <f>E47</f>
        <v>General Technical</v>
      </c>
      <c r="F154" s="158" t="str">
        <f t="shared" ref="F154:G154" si="1">F47</f>
        <v>4.2</v>
      </c>
      <c r="G154" s="156">
        <f t="shared" si="1"/>
        <v>0</v>
      </c>
      <c r="H154" s="97"/>
      <c r="I154" s="157"/>
      <c r="J154" s="157"/>
      <c r="K154" s="157"/>
      <c r="L154" s="97"/>
    </row>
    <row r="155" spans="2:12" ht="20.149999999999999" hidden="1" customHeight="1" thickTop="1" thickBot="1" x14ac:dyDescent="0.4">
      <c r="B155" s="97"/>
      <c r="C155" s="97"/>
      <c r="D155" s="97"/>
      <c r="E155" s="158" t="str">
        <f t="shared" ref="E155:G155" si="2">E48</f>
        <v>Reporting &amp; Analytics</v>
      </c>
      <c r="F155" s="158" t="str">
        <f t="shared" si="2"/>
        <v>4.3</v>
      </c>
      <c r="G155" s="156">
        <f t="shared" si="2"/>
        <v>0</v>
      </c>
      <c r="H155" s="97"/>
      <c r="I155" s="157"/>
      <c r="J155" s="157"/>
      <c r="K155" s="157"/>
      <c r="L155" s="97"/>
    </row>
    <row r="156" spans="2:12" ht="20.149999999999999" hidden="1" customHeight="1" thickTop="1" thickBot="1" x14ac:dyDescent="0.4">
      <c r="B156" s="97"/>
      <c r="C156" s="97"/>
      <c r="D156" s="97"/>
      <c r="E156" s="158" t="str">
        <f t="shared" ref="E156:G156" si="3">E49</f>
        <v>General Ledger</v>
      </c>
      <c r="F156" s="158" t="str">
        <f t="shared" si="3"/>
        <v>4.4</v>
      </c>
      <c r="G156" s="156">
        <f t="shared" si="3"/>
        <v>0</v>
      </c>
      <c r="H156" s="97"/>
      <c r="I156" s="157"/>
      <c r="J156" s="157"/>
      <c r="K156" s="157"/>
      <c r="L156" s="97"/>
    </row>
    <row r="157" spans="2:12" ht="20.149999999999999" hidden="1" customHeight="1" thickTop="1" thickBot="1" x14ac:dyDescent="0.4">
      <c r="B157" s="97"/>
      <c r="C157" s="97"/>
      <c r="D157" s="97"/>
      <c r="E157" s="158" t="str">
        <f t="shared" ref="E157:G157" si="4">E50</f>
        <v>Project &amp; Grant Accounting</v>
      </c>
      <c r="F157" s="158" t="str">
        <f t="shared" si="4"/>
        <v>4.5</v>
      </c>
      <c r="G157" s="156">
        <f t="shared" si="4"/>
        <v>0</v>
      </c>
      <c r="H157" s="97"/>
      <c r="I157" s="157"/>
      <c r="J157" s="157"/>
      <c r="K157" s="157"/>
      <c r="L157" s="97"/>
    </row>
    <row r="158" spans="2:12" ht="20.149999999999999" hidden="1" customHeight="1" thickTop="1" thickBot="1" x14ac:dyDescent="0.4">
      <c r="B158" s="97"/>
      <c r="C158" s="97"/>
      <c r="D158" s="97"/>
      <c r="E158" s="158" t="str">
        <f t="shared" ref="E158:G158" si="5">E51</f>
        <v>Accounts Payable</v>
      </c>
      <c r="F158" s="158" t="str">
        <f t="shared" si="5"/>
        <v>4.6</v>
      </c>
      <c r="G158" s="156">
        <f t="shared" si="5"/>
        <v>0</v>
      </c>
      <c r="H158" s="97"/>
      <c r="I158" s="157"/>
      <c r="J158" s="157"/>
      <c r="K158" s="157"/>
      <c r="L158" s="97"/>
    </row>
    <row r="159" spans="2:12" ht="20.149999999999999" hidden="1" customHeight="1" thickTop="1" thickBot="1" x14ac:dyDescent="0.4">
      <c r="B159" s="97"/>
      <c r="C159" s="97"/>
      <c r="D159" s="97"/>
      <c r="E159" s="158" t="str">
        <f t="shared" ref="E159:G159" si="6">E52</f>
        <v>Accounts Receivable &amp; Invoicing</v>
      </c>
      <c r="F159" s="158" t="str">
        <f t="shared" si="6"/>
        <v>4.7</v>
      </c>
      <c r="G159" s="156">
        <f t="shared" si="6"/>
        <v>0</v>
      </c>
      <c r="H159" s="97"/>
      <c r="I159" s="157"/>
      <c r="J159" s="157"/>
      <c r="K159" s="157"/>
      <c r="L159" s="97"/>
    </row>
    <row r="160" spans="2:12" ht="20.149999999999999" hidden="1" customHeight="1" thickTop="1" thickBot="1" x14ac:dyDescent="0.4">
      <c r="B160" s="97"/>
      <c r="C160" s="97"/>
      <c r="D160" s="97"/>
      <c r="E160" s="158" t="str">
        <f t="shared" ref="E160:G160" si="7">E53</f>
        <v>Cash Receipts</v>
      </c>
      <c r="F160" s="158" t="str">
        <f t="shared" si="7"/>
        <v>4.8</v>
      </c>
      <c r="G160" s="156">
        <f t="shared" si="7"/>
        <v>0</v>
      </c>
      <c r="H160" s="97"/>
      <c r="I160" s="157"/>
      <c r="J160" s="157"/>
      <c r="K160" s="157"/>
      <c r="L160" s="97"/>
    </row>
    <row r="161" spans="2:12" ht="20.149999999999999" hidden="1" customHeight="1" thickTop="1" thickBot="1" x14ac:dyDescent="0.4">
      <c r="B161" s="97"/>
      <c r="C161" s="97"/>
      <c r="D161" s="97"/>
      <c r="E161" s="158" t="str">
        <f t="shared" ref="E161:G161" si="8">E54</f>
        <v>Procurement</v>
      </c>
      <c r="F161" s="158" t="str">
        <f t="shared" si="8"/>
        <v>4.9</v>
      </c>
      <c r="G161" s="156">
        <f t="shared" si="8"/>
        <v>0</v>
      </c>
      <c r="H161" s="97"/>
      <c r="I161" s="157"/>
      <c r="J161" s="157"/>
      <c r="K161" s="157"/>
      <c r="L161" s="97"/>
    </row>
    <row r="162" spans="2:12" ht="20.149999999999999" hidden="1" customHeight="1" thickTop="1" thickBot="1" x14ac:dyDescent="0.4">
      <c r="B162" s="97"/>
      <c r="C162" s="97"/>
      <c r="D162" s="97"/>
      <c r="E162" s="158" t="str">
        <f t="shared" ref="E162:G162" si="9">E55</f>
        <v>Inventory</v>
      </c>
      <c r="F162" s="158" t="str">
        <f t="shared" si="9"/>
        <v>4.10</v>
      </c>
      <c r="G162" s="156">
        <f t="shared" si="9"/>
        <v>0</v>
      </c>
      <c r="H162" s="97"/>
      <c r="I162" s="157"/>
      <c r="J162" s="157"/>
      <c r="K162" s="157"/>
      <c r="L162" s="97"/>
    </row>
    <row r="163" spans="2:12" ht="20.149999999999999" hidden="1" customHeight="1" thickTop="1" thickBot="1" x14ac:dyDescent="0.4">
      <c r="B163" s="97"/>
      <c r="C163" s="97"/>
      <c r="D163" s="97"/>
      <c r="E163" s="158" t="str">
        <f t="shared" ref="E163:G163" si="10">E56</f>
        <v>Budgeting</v>
      </c>
      <c r="F163" s="158" t="str">
        <f t="shared" si="10"/>
        <v>4.11</v>
      </c>
      <c r="G163" s="156">
        <f t="shared" si="10"/>
        <v>0</v>
      </c>
      <c r="H163" s="97"/>
      <c r="I163" s="157"/>
      <c r="J163" s="157"/>
      <c r="K163" s="157"/>
      <c r="L163" s="97"/>
    </row>
    <row r="164" spans="2:12" ht="20.149999999999999" hidden="1" customHeight="1" thickTop="1" thickBot="1" x14ac:dyDescent="0.4">
      <c r="B164" s="97"/>
      <c r="C164" s="97"/>
      <c r="D164" s="97"/>
      <c r="E164" s="158" t="str">
        <f t="shared" ref="E164:G164" si="11">E57</f>
        <v>Fixed Assets</v>
      </c>
      <c r="F164" s="158" t="str">
        <f t="shared" si="11"/>
        <v>4.12</v>
      </c>
      <c r="G164" s="156">
        <f t="shared" si="11"/>
        <v>0</v>
      </c>
      <c r="H164" s="97"/>
      <c r="I164" s="157"/>
      <c r="J164" s="157"/>
      <c r="K164" s="157"/>
      <c r="L164" s="97"/>
    </row>
    <row r="165" spans="2:12" ht="20.149999999999999" hidden="1" customHeight="1" thickTop="1" thickBot="1" x14ac:dyDescent="0.4">
      <c r="B165" s="97"/>
      <c r="C165" s="97"/>
      <c r="D165" s="97"/>
      <c r="E165" s="158" t="str">
        <f t="shared" ref="E165:G165" si="12">E58</f>
        <v>Employee Expense Reimbursement</v>
      </c>
      <c r="F165" s="158" t="str">
        <f t="shared" si="12"/>
        <v>4.13</v>
      </c>
      <c r="G165" s="156">
        <f t="shared" si="12"/>
        <v>0</v>
      </c>
      <c r="H165" s="97"/>
      <c r="I165" s="157"/>
      <c r="J165" s="157"/>
      <c r="K165" s="157"/>
      <c r="L165" s="97"/>
    </row>
    <row r="166" spans="2:12" ht="20.149999999999999" hidden="1" customHeight="1" thickTop="1" thickBot="1" x14ac:dyDescent="0.4">
      <c r="B166" s="97"/>
      <c r="C166" s="97"/>
      <c r="D166" s="97"/>
      <c r="E166" s="158" t="str">
        <f t="shared" ref="E166:G166" si="13">E59</f>
        <v>Human Resources</v>
      </c>
      <c r="F166" s="158" t="str">
        <f t="shared" si="13"/>
        <v>4.14</v>
      </c>
      <c r="G166" s="156">
        <f t="shared" si="13"/>
        <v>0</v>
      </c>
      <c r="H166" s="97"/>
      <c r="I166" s="157"/>
      <c r="J166" s="157"/>
      <c r="K166" s="157"/>
      <c r="L166" s="97"/>
    </row>
    <row r="167" spans="2:12" ht="20.149999999999999" hidden="1" customHeight="1" thickTop="1" thickBot="1" x14ac:dyDescent="0.4">
      <c r="B167" s="97"/>
      <c r="C167" s="97"/>
      <c r="D167" s="97"/>
      <c r="E167" s="158" t="str">
        <f t="shared" ref="E167:G167" si="14">E60</f>
        <v>Position Control</v>
      </c>
      <c r="F167" s="158" t="str">
        <f t="shared" si="14"/>
        <v>4.15</v>
      </c>
      <c r="G167" s="156">
        <f t="shared" si="14"/>
        <v>0</v>
      </c>
      <c r="H167" s="97"/>
      <c r="I167" s="157"/>
      <c r="J167" s="157"/>
      <c r="K167" s="157"/>
      <c r="L167" s="97"/>
    </row>
    <row r="168" spans="2:12" ht="20.149999999999999" hidden="1" customHeight="1" thickTop="1" thickBot="1" x14ac:dyDescent="0.4">
      <c r="B168" s="97"/>
      <c r="C168" s="97"/>
      <c r="D168" s="97"/>
      <c r="E168" s="158" t="str">
        <f t="shared" ref="E168:G168" si="15">E61</f>
        <v>Payroll</v>
      </c>
      <c r="F168" s="158" t="str">
        <f t="shared" si="15"/>
        <v>4.16</v>
      </c>
      <c r="G168" s="156">
        <f t="shared" si="15"/>
        <v>0</v>
      </c>
      <c r="H168" s="97"/>
      <c r="I168" s="157"/>
      <c r="J168" s="157"/>
      <c r="K168" s="157"/>
      <c r="L168" s="97"/>
    </row>
    <row r="169" spans="2:12" ht="20.149999999999999" hidden="1" customHeight="1" thickTop="1" thickBot="1" x14ac:dyDescent="0.4">
      <c r="B169" s="97"/>
      <c r="C169" s="97"/>
      <c r="D169" s="97"/>
      <c r="E169" s="158" t="str">
        <f t="shared" ref="E169:G169" si="16">E62</f>
        <v>Benefits</v>
      </c>
      <c r="F169" s="158" t="str">
        <f t="shared" si="16"/>
        <v>4.17</v>
      </c>
      <c r="G169" s="156">
        <f t="shared" si="16"/>
        <v>0</v>
      </c>
      <c r="H169" s="97"/>
      <c r="I169" s="157"/>
      <c r="J169" s="157"/>
      <c r="K169" s="157"/>
      <c r="L169" s="97"/>
    </row>
    <row r="170" spans="2:12" ht="20.149999999999999" hidden="1" customHeight="1" thickTop="1" thickBot="1" x14ac:dyDescent="0.4">
      <c r="B170" s="97"/>
      <c r="C170" s="97"/>
      <c r="D170" s="97"/>
      <c r="E170" s="158" t="str">
        <f t="shared" ref="E170:G170" si="17">E63</f>
        <v>Employee Self-Service</v>
      </c>
      <c r="F170" s="158" t="str">
        <f t="shared" si="17"/>
        <v>4.18</v>
      </c>
      <c r="G170" s="156">
        <f t="shared" si="17"/>
        <v>0</v>
      </c>
      <c r="H170" s="97"/>
      <c r="I170" s="157"/>
      <c r="J170" s="157"/>
      <c r="K170" s="157"/>
      <c r="L170" s="97"/>
    </row>
    <row r="171" spans="2:12" ht="20.149999999999999" hidden="1" customHeight="1" thickTop="1" thickBot="1" x14ac:dyDescent="0.4">
      <c r="B171" s="97"/>
      <c r="C171" s="97"/>
      <c r="D171" s="97"/>
      <c r="E171" s="158" t="str">
        <f t="shared" ref="E171:G171" si="18">E64</f>
        <v>Time &amp; Attendance</v>
      </c>
      <c r="F171" s="158" t="str">
        <f t="shared" si="18"/>
        <v>4.19</v>
      </c>
      <c r="G171" s="156">
        <f t="shared" si="18"/>
        <v>0</v>
      </c>
      <c r="H171" s="97"/>
      <c r="I171" s="157"/>
      <c r="J171" s="157"/>
      <c r="K171" s="157"/>
      <c r="L171" s="97"/>
    </row>
    <row r="172" spans="2:12" ht="20.149999999999999" hidden="1" customHeight="1" thickTop="1" thickBot="1" x14ac:dyDescent="0.4">
      <c r="B172" s="97"/>
      <c r="C172" s="97"/>
      <c r="D172" s="97"/>
      <c r="E172" s="158" t="str">
        <f t="shared" ref="E172:G172" si="19">E65</f>
        <v>Module 19</v>
      </c>
      <c r="F172" s="158" t="str">
        <f t="shared" si="19"/>
        <v>4.20</v>
      </c>
      <c r="G172" s="156">
        <f t="shared" si="19"/>
        <v>0</v>
      </c>
      <c r="H172" s="97"/>
      <c r="I172" s="157"/>
      <c r="J172" s="157"/>
      <c r="K172" s="157"/>
      <c r="L172" s="97"/>
    </row>
    <row r="173" spans="2:12" ht="20.149999999999999" hidden="1" customHeight="1" thickTop="1" thickBot="1" x14ac:dyDescent="0.4">
      <c r="B173" s="97"/>
      <c r="C173" s="97"/>
      <c r="D173" s="97"/>
      <c r="E173" s="158" t="str">
        <f t="shared" ref="E173:G173" si="20">E66</f>
        <v>Module 20</v>
      </c>
      <c r="F173" s="158" t="str">
        <f t="shared" si="20"/>
        <v>4.21</v>
      </c>
      <c r="G173" s="156">
        <f t="shared" si="20"/>
        <v>0</v>
      </c>
      <c r="H173" s="97"/>
      <c r="I173" s="157"/>
      <c r="J173" s="157"/>
      <c r="K173" s="157"/>
      <c r="L173" s="97"/>
    </row>
    <row r="174" spans="2:12" ht="20.149999999999999" hidden="1" customHeight="1" thickTop="1" thickBot="1" x14ac:dyDescent="0.4">
      <c r="B174" s="97"/>
      <c r="C174" s="97"/>
      <c r="D174" s="97"/>
      <c r="E174" s="158" t="str">
        <f t="shared" ref="E174:G174" si="21">E67</f>
        <v>Module 21</v>
      </c>
      <c r="F174" s="158" t="str">
        <f t="shared" si="21"/>
        <v>4.22</v>
      </c>
      <c r="G174" s="156">
        <f t="shared" si="21"/>
        <v>0</v>
      </c>
      <c r="H174" s="97"/>
      <c r="I174" s="157"/>
      <c r="J174" s="157"/>
      <c r="K174" s="157"/>
      <c r="L174" s="97"/>
    </row>
    <row r="175" spans="2:12" ht="20.149999999999999" hidden="1" customHeight="1" thickTop="1" thickBot="1" x14ac:dyDescent="0.4">
      <c r="B175" s="97"/>
      <c r="C175" s="97"/>
      <c r="D175" s="97"/>
      <c r="E175" s="158" t="str">
        <f t="shared" ref="E175:G175" si="22">E68</f>
        <v>Module 22</v>
      </c>
      <c r="F175" s="158" t="str">
        <f t="shared" si="22"/>
        <v>4.23</v>
      </c>
      <c r="G175" s="156">
        <f t="shared" si="22"/>
        <v>0</v>
      </c>
      <c r="H175" s="97"/>
      <c r="I175" s="157"/>
      <c r="J175" s="157"/>
      <c r="K175" s="157"/>
      <c r="L175" s="97"/>
    </row>
    <row r="176" spans="2:12" ht="20.149999999999999" hidden="1" customHeight="1" thickTop="1" thickBot="1" x14ac:dyDescent="0.4">
      <c r="B176" s="97"/>
      <c r="C176" s="97"/>
      <c r="D176" s="97"/>
      <c r="E176" s="158" t="str">
        <f t="shared" ref="E176:G176" si="23">E69</f>
        <v>Module 23</v>
      </c>
      <c r="F176" s="158" t="str">
        <f t="shared" si="23"/>
        <v>4.24</v>
      </c>
      <c r="G176" s="156">
        <f t="shared" si="23"/>
        <v>0</v>
      </c>
      <c r="H176" s="97"/>
      <c r="I176" s="157"/>
      <c r="J176" s="157"/>
      <c r="K176" s="157"/>
      <c r="L176" s="97"/>
    </row>
    <row r="177" spans="2:12" ht="20.149999999999999" hidden="1" customHeight="1" thickTop="1" thickBot="1" x14ac:dyDescent="0.4">
      <c r="B177" s="97"/>
      <c r="C177" s="97"/>
      <c r="D177" s="97"/>
      <c r="E177" s="158" t="str">
        <f t="shared" ref="E177:G177" si="24">E70</f>
        <v>Module 24</v>
      </c>
      <c r="F177" s="158" t="str">
        <f t="shared" si="24"/>
        <v>4.25</v>
      </c>
      <c r="G177" s="156">
        <f t="shared" si="24"/>
        <v>0</v>
      </c>
      <c r="H177" s="97"/>
      <c r="I177" s="157"/>
      <c r="J177" s="157"/>
      <c r="K177" s="157"/>
      <c r="L177" s="97"/>
    </row>
    <row r="178" spans="2:12" ht="20.149999999999999" hidden="1" customHeight="1" thickTop="1" thickBot="1" x14ac:dyDescent="0.4">
      <c r="B178" s="97"/>
      <c r="C178" s="97"/>
      <c r="D178" s="97"/>
      <c r="E178" s="158" t="str">
        <f t="shared" ref="E178:G178" si="25">E71</f>
        <v>Module 25</v>
      </c>
      <c r="F178" s="158" t="str">
        <f t="shared" si="25"/>
        <v>4.26</v>
      </c>
      <c r="G178" s="156">
        <f t="shared" si="25"/>
        <v>0</v>
      </c>
      <c r="H178" s="97"/>
      <c r="I178" s="157"/>
      <c r="J178" s="157"/>
      <c r="K178" s="157"/>
      <c r="L178" s="97"/>
    </row>
    <row r="179" spans="2:12" ht="20.149999999999999" hidden="1" customHeight="1" thickTop="1" thickBot="1" x14ac:dyDescent="0.4">
      <c r="B179" s="97"/>
      <c r="C179" s="97"/>
      <c r="D179" s="97"/>
      <c r="E179" s="158" t="str">
        <f t="shared" ref="E179:G179" si="26">E72</f>
        <v>Module 26</v>
      </c>
      <c r="F179" s="158" t="str">
        <f t="shared" si="26"/>
        <v>4.27</v>
      </c>
      <c r="G179" s="156">
        <f t="shared" si="26"/>
        <v>0</v>
      </c>
      <c r="H179" s="97"/>
      <c r="I179" s="157"/>
      <c r="J179" s="157"/>
      <c r="K179" s="157"/>
      <c r="L179" s="97"/>
    </row>
    <row r="180" spans="2:12" ht="20.149999999999999" hidden="1" customHeight="1" thickTop="1" thickBot="1" x14ac:dyDescent="0.4">
      <c r="B180" s="97"/>
      <c r="C180" s="97"/>
      <c r="D180" s="97"/>
      <c r="E180" s="158" t="str">
        <f t="shared" ref="E180:G180" si="27">E73</f>
        <v>Module 27</v>
      </c>
      <c r="F180" s="158" t="str">
        <f t="shared" si="27"/>
        <v>4.28</v>
      </c>
      <c r="G180" s="156">
        <f t="shared" si="27"/>
        <v>0</v>
      </c>
      <c r="H180" s="97"/>
      <c r="I180" s="157"/>
      <c r="J180" s="157"/>
      <c r="K180" s="157"/>
      <c r="L180" s="97"/>
    </row>
    <row r="181" spans="2:12" ht="20.149999999999999" hidden="1" customHeight="1" thickTop="1" thickBot="1" x14ac:dyDescent="0.4">
      <c r="B181" s="97"/>
      <c r="C181" s="97"/>
      <c r="D181" s="97"/>
      <c r="E181" s="158" t="str">
        <f t="shared" ref="E181:G181" si="28">E74</f>
        <v>Module 28</v>
      </c>
      <c r="F181" s="158" t="str">
        <f t="shared" si="28"/>
        <v>4.29</v>
      </c>
      <c r="G181" s="156">
        <f t="shared" si="28"/>
        <v>0</v>
      </c>
      <c r="H181" s="97"/>
      <c r="I181" s="157"/>
      <c r="J181" s="157"/>
      <c r="K181" s="157"/>
      <c r="L181" s="97"/>
    </row>
    <row r="182" spans="2:12" ht="20.149999999999999" hidden="1" customHeight="1" thickTop="1" thickBot="1" x14ac:dyDescent="0.4">
      <c r="B182" s="97"/>
      <c r="C182" s="97"/>
      <c r="D182" s="97"/>
      <c r="E182" s="158" t="str">
        <f t="shared" ref="E182:G182" si="29">E75</f>
        <v>Module 29</v>
      </c>
      <c r="F182" s="158" t="str">
        <f t="shared" si="29"/>
        <v>4.30</v>
      </c>
      <c r="G182" s="156">
        <f t="shared" si="29"/>
        <v>0</v>
      </c>
      <c r="H182" s="97"/>
      <c r="I182" s="157"/>
      <c r="J182" s="157"/>
      <c r="K182" s="157"/>
      <c r="L182" s="97"/>
    </row>
    <row r="183" spans="2:12" ht="20.149999999999999" hidden="1" customHeight="1" thickTop="1" thickBot="1" x14ac:dyDescent="0.4">
      <c r="B183" s="97"/>
      <c r="C183" s="97"/>
      <c r="D183" s="97"/>
      <c r="E183" s="158" t="str">
        <f t="shared" ref="E183:G183" si="30">E76</f>
        <v>Module 30</v>
      </c>
      <c r="F183" s="158" t="str">
        <f t="shared" si="30"/>
        <v>4.31</v>
      </c>
      <c r="G183" s="156">
        <f t="shared" si="30"/>
        <v>0</v>
      </c>
      <c r="H183" s="97"/>
      <c r="I183" s="157"/>
      <c r="J183" s="157"/>
      <c r="K183" s="157"/>
      <c r="L183" s="97"/>
    </row>
    <row r="184" spans="2:12" ht="20.149999999999999" hidden="1" customHeight="1" thickTop="1" thickBot="1" x14ac:dyDescent="0.4">
      <c r="B184" s="97"/>
      <c r="C184" s="97"/>
      <c r="D184" s="97"/>
      <c r="E184" s="158" t="str">
        <f t="shared" ref="E184:G184" si="31">E77</f>
        <v>Module 31</v>
      </c>
      <c r="F184" s="158" t="str">
        <f t="shared" si="31"/>
        <v>4.32</v>
      </c>
      <c r="G184" s="156">
        <f t="shared" si="31"/>
        <v>0</v>
      </c>
      <c r="H184" s="97"/>
      <c r="I184" s="157"/>
      <c r="J184" s="157"/>
      <c r="K184" s="157"/>
      <c r="L184" s="97"/>
    </row>
    <row r="185" spans="2:12" ht="20.149999999999999" hidden="1" customHeight="1" thickTop="1" thickBot="1" x14ac:dyDescent="0.4">
      <c r="B185" s="97"/>
      <c r="C185" s="97"/>
      <c r="D185" s="97"/>
      <c r="E185" s="158" t="str">
        <f t="shared" ref="E185:G185" si="32">E78</f>
        <v>Module 32</v>
      </c>
      <c r="F185" s="158" t="str">
        <f t="shared" si="32"/>
        <v>4.33</v>
      </c>
      <c r="G185" s="156">
        <f t="shared" si="32"/>
        <v>0</v>
      </c>
      <c r="H185" s="97"/>
      <c r="I185" s="157"/>
      <c r="J185" s="157"/>
      <c r="K185" s="157"/>
      <c r="L185" s="97"/>
    </row>
    <row r="186" spans="2:12" ht="20.149999999999999" hidden="1" customHeight="1" thickTop="1" thickBot="1" x14ac:dyDescent="0.4">
      <c r="B186" s="97"/>
      <c r="C186" s="97"/>
      <c r="D186" s="97"/>
      <c r="E186" s="158" t="str">
        <f t="shared" ref="E186:G186" si="33">E79</f>
        <v>Module 33</v>
      </c>
      <c r="F186" s="158" t="str">
        <f t="shared" si="33"/>
        <v>4.34</v>
      </c>
      <c r="G186" s="156">
        <f t="shared" si="33"/>
        <v>0</v>
      </c>
      <c r="H186" s="97"/>
      <c r="I186" s="157"/>
      <c r="J186" s="157"/>
      <c r="K186" s="157"/>
      <c r="L186" s="97"/>
    </row>
    <row r="187" spans="2:12" ht="20.149999999999999" hidden="1" customHeight="1" thickTop="1" thickBot="1" x14ac:dyDescent="0.4">
      <c r="B187" s="97"/>
      <c r="C187" s="97"/>
      <c r="D187" s="97"/>
      <c r="E187" s="158" t="str">
        <f t="shared" ref="E187:G187" si="34">E80</f>
        <v>Module 34</v>
      </c>
      <c r="F187" s="158" t="str">
        <f t="shared" si="34"/>
        <v>4.35</v>
      </c>
      <c r="G187" s="156">
        <f t="shared" si="34"/>
        <v>0</v>
      </c>
      <c r="H187" s="97"/>
      <c r="I187" s="157"/>
      <c r="J187" s="157"/>
      <c r="K187" s="157"/>
      <c r="L187" s="97"/>
    </row>
    <row r="188" spans="2:12" ht="20.149999999999999" hidden="1" customHeight="1" thickTop="1" thickBot="1" x14ac:dyDescent="0.4">
      <c r="B188" s="97"/>
      <c r="C188" s="97"/>
      <c r="D188" s="97"/>
      <c r="E188" s="158" t="str">
        <f t="shared" ref="E188:G188" si="35">E81</f>
        <v>Module 35</v>
      </c>
      <c r="F188" s="158" t="str">
        <f t="shared" si="35"/>
        <v>4.36</v>
      </c>
      <c r="G188" s="156">
        <f t="shared" si="35"/>
        <v>0</v>
      </c>
      <c r="H188" s="97"/>
      <c r="I188" s="157"/>
      <c r="J188" s="157"/>
      <c r="K188" s="157"/>
      <c r="L188" s="97"/>
    </row>
    <row r="189" spans="2:12" ht="20.149999999999999" hidden="1" customHeight="1" thickTop="1" thickBot="1" x14ac:dyDescent="0.4">
      <c r="B189" s="97"/>
      <c r="C189" s="97"/>
      <c r="D189" s="97"/>
      <c r="E189" s="158" t="str">
        <f t="shared" ref="E189:G189" si="36">E82</f>
        <v>Module 36</v>
      </c>
      <c r="F189" s="158" t="str">
        <f t="shared" si="36"/>
        <v>4.37</v>
      </c>
      <c r="G189" s="156">
        <f t="shared" si="36"/>
        <v>0</v>
      </c>
      <c r="H189" s="97"/>
      <c r="I189" s="157"/>
      <c r="J189" s="157"/>
      <c r="K189" s="157"/>
      <c r="L189" s="97"/>
    </row>
    <row r="190" spans="2:12" ht="20.149999999999999" hidden="1" customHeight="1" thickTop="1" thickBot="1" x14ac:dyDescent="0.4">
      <c r="B190" s="97"/>
      <c r="C190" s="97"/>
      <c r="D190" s="97"/>
      <c r="E190" s="158" t="str">
        <f t="shared" ref="E190:G190" si="37">E83</f>
        <v>Module 37</v>
      </c>
      <c r="F190" s="158" t="str">
        <f t="shared" si="37"/>
        <v>4.38</v>
      </c>
      <c r="G190" s="156">
        <f t="shared" si="37"/>
        <v>0</v>
      </c>
      <c r="H190" s="97"/>
      <c r="I190" s="157"/>
      <c r="J190" s="157"/>
      <c r="K190" s="157"/>
      <c r="L190" s="97"/>
    </row>
    <row r="191" spans="2:12" ht="20.149999999999999" hidden="1" customHeight="1" thickTop="1" thickBot="1" x14ac:dyDescent="0.4">
      <c r="B191" s="97"/>
      <c r="C191" s="97"/>
      <c r="D191" s="97"/>
      <c r="E191" s="158" t="str">
        <f t="shared" ref="E191:G191" si="38">E84</f>
        <v>Module 38</v>
      </c>
      <c r="F191" s="158" t="str">
        <f t="shared" si="38"/>
        <v>4.39</v>
      </c>
      <c r="G191" s="156">
        <f t="shared" si="38"/>
        <v>0</v>
      </c>
      <c r="H191" s="97"/>
      <c r="I191" s="157"/>
      <c r="J191" s="157"/>
      <c r="K191" s="157"/>
      <c r="L191" s="97"/>
    </row>
    <row r="192" spans="2:12" ht="20.149999999999999" hidden="1" customHeight="1" thickTop="1" thickBot="1" x14ac:dyDescent="0.4">
      <c r="B192" s="97"/>
      <c r="C192" s="97"/>
      <c r="D192" s="97"/>
      <c r="E192" s="158" t="str">
        <f t="shared" ref="E192:G192" si="39">E85</f>
        <v>Module 39</v>
      </c>
      <c r="F192" s="158" t="str">
        <f t="shared" si="39"/>
        <v>4.40</v>
      </c>
      <c r="G192" s="156">
        <f t="shared" si="39"/>
        <v>0</v>
      </c>
      <c r="H192" s="97"/>
      <c r="I192" s="157"/>
      <c r="J192" s="157"/>
      <c r="K192" s="157"/>
      <c r="L192" s="97"/>
    </row>
    <row r="193" spans="2:12" ht="20.149999999999999" hidden="1" customHeight="1" thickTop="1" thickBot="1" x14ac:dyDescent="0.4">
      <c r="B193" s="97"/>
      <c r="C193" s="97"/>
      <c r="D193" s="97"/>
      <c r="E193" s="158" t="str">
        <f t="shared" ref="E193:G193" si="40">E86</f>
        <v>Module 40</v>
      </c>
      <c r="F193" s="158" t="str">
        <f t="shared" si="40"/>
        <v>4.41</v>
      </c>
      <c r="G193" s="156">
        <f t="shared" si="40"/>
        <v>0</v>
      </c>
      <c r="H193" s="97"/>
      <c r="I193" s="157"/>
      <c r="J193" s="157"/>
      <c r="K193" s="157"/>
      <c r="L193" s="97"/>
    </row>
    <row r="194" spans="2:12" ht="20.149999999999999" hidden="1" customHeight="1" thickTop="1" thickBot="1" x14ac:dyDescent="0.4">
      <c r="B194" s="97"/>
      <c r="C194" s="97"/>
      <c r="D194" s="97"/>
      <c r="E194" s="158" t="str">
        <f t="shared" ref="E194:G194" si="41">E87</f>
        <v>Module 41</v>
      </c>
      <c r="F194" s="158" t="str">
        <f t="shared" si="41"/>
        <v>4.42</v>
      </c>
      <c r="G194" s="156">
        <f t="shared" si="41"/>
        <v>0</v>
      </c>
      <c r="H194" s="97"/>
      <c r="I194" s="157"/>
      <c r="J194" s="157"/>
      <c r="K194" s="157"/>
      <c r="L194" s="97"/>
    </row>
    <row r="195" spans="2:12" ht="20.149999999999999" hidden="1" customHeight="1" thickTop="1" thickBot="1" x14ac:dyDescent="0.4">
      <c r="B195" s="97"/>
      <c r="C195" s="97"/>
      <c r="D195" s="97"/>
      <c r="E195" s="158" t="str">
        <f t="shared" ref="E195:G195" si="42">E88</f>
        <v>Module 42</v>
      </c>
      <c r="F195" s="158" t="str">
        <f t="shared" si="42"/>
        <v>4.43</v>
      </c>
      <c r="G195" s="156">
        <f t="shared" si="42"/>
        <v>0</v>
      </c>
      <c r="H195" s="97"/>
      <c r="I195" s="157"/>
      <c r="J195" s="157"/>
      <c r="K195" s="157"/>
      <c r="L195" s="97"/>
    </row>
    <row r="196" spans="2:12" ht="20.149999999999999" hidden="1" customHeight="1" thickTop="1" thickBot="1" x14ac:dyDescent="0.4">
      <c r="B196" s="97"/>
      <c r="C196" s="97"/>
      <c r="D196" s="97"/>
      <c r="E196" s="158" t="str">
        <f t="shared" ref="E196:G196" si="43">E89</f>
        <v>Module 43</v>
      </c>
      <c r="F196" s="158" t="str">
        <f t="shared" si="43"/>
        <v>4.44</v>
      </c>
      <c r="G196" s="156">
        <f t="shared" si="43"/>
        <v>0</v>
      </c>
      <c r="H196" s="97"/>
      <c r="I196" s="157"/>
      <c r="J196" s="157"/>
      <c r="K196" s="157"/>
      <c r="L196" s="97"/>
    </row>
    <row r="197" spans="2:12" ht="20.149999999999999" hidden="1" customHeight="1" thickTop="1" thickBot="1" x14ac:dyDescent="0.4">
      <c r="B197" s="97"/>
      <c r="C197" s="97"/>
      <c r="D197" s="97"/>
      <c r="E197" s="158" t="str">
        <f t="shared" ref="E197:G197" si="44">E90</f>
        <v>Module 44</v>
      </c>
      <c r="F197" s="158" t="str">
        <f t="shared" si="44"/>
        <v>4.45</v>
      </c>
      <c r="G197" s="156">
        <f t="shared" si="44"/>
        <v>0</v>
      </c>
      <c r="H197" s="97"/>
      <c r="I197" s="157"/>
      <c r="J197" s="157"/>
      <c r="K197" s="157"/>
      <c r="L197" s="97"/>
    </row>
    <row r="198" spans="2:12" ht="20.149999999999999" hidden="1" customHeight="1" thickTop="1" thickBot="1" x14ac:dyDescent="0.4">
      <c r="B198" s="97"/>
      <c r="C198" s="97"/>
      <c r="D198" s="97"/>
      <c r="E198" s="158" t="str">
        <f t="shared" ref="E198:G198" si="45">E91</f>
        <v>Module 45</v>
      </c>
      <c r="F198" s="158" t="str">
        <f t="shared" si="45"/>
        <v>4.46</v>
      </c>
      <c r="G198" s="156">
        <f t="shared" si="45"/>
        <v>0</v>
      </c>
      <c r="H198" s="97"/>
      <c r="I198" s="157"/>
      <c r="J198" s="157"/>
      <c r="K198" s="157"/>
      <c r="L198" s="97"/>
    </row>
    <row r="199" spans="2:12" ht="20.149999999999999" hidden="1" customHeight="1" thickTop="1" thickBot="1" x14ac:dyDescent="0.4">
      <c r="B199" s="97"/>
      <c r="C199" s="97"/>
      <c r="D199" s="97"/>
      <c r="E199" s="158" t="str">
        <f t="shared" ref="E199:G199" si="46">E92</f>
        <v>Module 46</v>
      </c>
      <c r="F199" s="158" t="str">
        <f t="shared" si="46"/>
        <v>4.47</v>
      </c>
      <c r="G199" s="156">
        <f t="shared" si="46"/>
        <v>0</v>
      </c>
      <c r="H199" s="97"/>
      <c r="I199" s="157"/>
      <c r="J199" s="157"/>
      <c r="K199" s="157"/>
      <c r="L199" s="97"/>
    </row>
    <row r="200" spans="2:12" ht="20.149999999999999" hidden="1" customHeight="1" thickTop="1" thickBot="1" x14ac:dyDescent="0.4">
      <c r="B200" s="97"/>
      <c r="C200" s="97"/>
      <c r="D200" s="97"/>
      <c r="E200" s="158" t="str">
        <f t="shared" ref="E200:G200" si="47">E93</f>
        <v>Module 47</v>
      </c>
      <c r="F200" s="158" t="str">
        <f t="shared" si="47"/>
        <v>4.48</v>
      </c>
      <c r="G200" s="156">
        <f t="shared" si="47"/>
        <v>0</v>
      </c>
      <c r="H200" s="97"/>
      <c r="I200" s="157"/>
      <c r="J200" s="157"/>
      <c r="K200" s="157"/>
      <c r="L200" s="97"/>
    </row>
    <row r="201" spans="2:12" ht="20.149999999999999" hidden="1" customHeight="1" thickTop="1" thickBot="1" x14ac:dyDescent="0.4">
      <c r="B201" s="97"/>
      <c r="C201" s="97"/>
      <c r="D201" s="97"/>
      <c r="E201" s="158" t="str">
        <f t="shared" ref="E201:G201" si="48">E94</f>
        <v>Module 48</v>
      </c>
      <c r="F201" s="158" t="str">
        <f t="shared" si="48"/>
        <v>4.49</v>
      </c>
      <c r="G201" s="156">
        <f t="shared" si="48"/>
        <v>0</v>
      </c>
      <c r="H201" s="97"/>
      <c r="I201" s="157"/>
      <c r="J201" s="157"/>
      <c r="K201" s="157"/>
      <c r="L201" s="97"/>
    </row>
    <row r="202" spans="2:12" ht="20.149999999999999" hidden="1" customHeight="1" thickTop="1" thickBot="1" x14ac:dyDescent="0.4">
      <c r="B202" s="97"/>
      <c r="C202" s="97"/>
      <c r="D202" s="97"/>
      <c r="E202" s="158" t="str">
        <f t="shared" ref="E202:G202" si="49">E95</f>
        <v>Module 49</v>
      </c>
      <c r="F202" s="158" t="str">
        <f t="shared" si="49"/>
        <v>4.50</v>
      </c>
      <c r="G202" s="156">
        <f t="shared" si="49"/>
        <v>0</v>
      </c>
      <c r="H202" s="97"/>
      <c r="I202" s="157"/>
      <c r="J202" s="157"/>
      <c r="K202" s="157"/>
      <c r="L202" s="97"/>
    </row>
    <row r="203" spans="2:12" ht="20.149999999999999" hidden="1" customHeight="1" thickTop="1" thickBot="1" x14ac:dyDescent="0.4">
      <c r="B203" s="97"/>
      <c r="C203" s="97"/>
      <c r="D203" s="97"/>
      <c r="E203" s="158" t="str">
        <f t="shared" ref="E203:G203" si="50">E96</f>
        <v>Module 50</v>
      </c>
      <c r="F203" s="158" t="str">
        <f t="shared" si="50"/>
        <v>4.51</v>
      </c>
      <c r="G203" s="156">
        <f t="shared" si="50"/>
        <v>0</v>
      </c>
      <c r="H203" s="97"/>
      <c r="I203" s="157"/>
      <c r="J203" s="157"/>
      <c r="K203" s="157"/>
      <c r="L203" s="97"/>
    </row>
    <row r="204" spans="2:12" ht="20.149999999999999" hidden="1" customHeight="1" thickTop="1" thickBot="1" x14ac:dyDescent="0.4">
      <c r="B204" s="97"/>
      <c r="C204" s="97"/>
      <c r="D204" s="97"/>
      <c r="E204" s="158" t="str">
        <f>E31</f>
        <v>High</v>
      </c>
      <c r="F204" s="156" t="str">
        <f t="shared" ref="F204:G204" si="51">F31</f>
        <v>H</v>
      </c>
      <c r="G204" s="156">
        <f t="shared" si="51"/>
        <v>4</v>
      </c>
      <c r="H204" s="97"/>
      <c r="I204" s="157"/>
      <c r="J204" s="157"/>
      <c r="K204" s="157"/>
      <c r="L204" s="97"/>
    </row>
    <row r="205" spans="2:12" ht="20.149999999999999" hidden="1" customHeight="1" thickTop="1" thickBot="1" x14ac:dyDescent="0.4">
      <c r="B205" s="97"/>
      <c r="C205" s="97"/>
      <c r="D205" s="97"/>
      <c r="E205" s="158" t="str">
        <f t="shared" ref="E205:G205" si="52">E32</f>
        <v>Medium</v>
      </c>
      <c r="F205" s="156" t="str">
        <f t="shared" si="52"/>
        <v>M</v>
      </c>
      <c r="G205" s="156">
        <f t="shared" si="52"/>
        <v>2</v>
      </c>
      <c r="H205" s="97"/>
      <c r="I205" s="157"/>
      <c r="J205" s="157"/>
      <c r="K205" s="157"/>
      <c r="L205" s="97"/>
    </row>
    <row r="206" spans="2:12" ht="20.149999999999999" hidden="1" customHeight="1" thickTop="1" thickBot="1" x14ac:dyDescent="0.4">
      <c r="B206" s="97"/>
      <c r="C206" s="97"/>
      <c r="D206" s="97"/>
      <c r="E206" s="158" t="str">
        <f t="shared" ref="E206:G206" si="53">E33</f>
        <v>Low</v>
      </c>
      <c r="F206" s="156" t="str">
        <f t="shared" si="53"/>
        <v>L</v>
      </c>
      <c r="G206" s="156">
        <f t="shared" si="53"/>
        <v>1</v>
      </c>
      <c r="H206" s="97"/>
      <c r="I206" s="157"/>
      <c r="J206" s="157"/>
      <c r="K206" s="157"/>
      <c r="L206" s="97"/>
    </row>
    <row r="207" spans="2:12" ht="20.149999999999999" hidden="1" customHeight="1" thickTop="1" thickBot="1" x14ac:dyDescent="0.4">
      <c r="B207" s="97"/>
      <c r="C207" s="97"/>
      <c r="D207" s="97"/>
      <c r="E207" s="158" t="str">
        <f>E36</f>
        <v>Yes</v>
      </c>
      <c r="F207" s="156" t="str">
        <f t="shared" ref="F207:G207" si="54">F36</f>
        <v>Y</v>
      </c>
      <c r="G207" s="156">
        <f t="shared" si="54"/>
        <v>1</v>
      </c>
      <c r="H207" s="97"/>
      <c r="I207" s="157"/>
      <c r="J207" s="157"/>
      <c r="K207" s="157"/>
      <c r="L207" s="97"/>
    </row>
    <row r="208" spans="2:12" ht="20.149999999999999" hidden="1" customHeight="1" thickTop="1" thickBot="1" x14ac:dyDescent="0.4">
      <c r="B208" s="97"/>
      <c r="C208" s="97"/>
      <c r="D208" s="97"/>
      <c r="E208" s="158" t="str">
        <f t="shared" ref="E208:G208" si="55">E37</f>
        <v>Reporting</v>
      </c>
      <c r="F208" s="156" t="str">
        <f t="shared" si="55"/>
        <v>R</v>
      </c>
      <c r="G208" s="156">
        <f t="shared" si="55"/>
        <v>1</v>
      </c>
      <c r="H208" s="97"/>
      <c r="I208" s="157"/>
      <c r="J208" s="157"/>
      <c r="K208" s="157"/>
      <c r="L208" s="97"/>
    </row>
    <row r="209" spans="2:12" ht="20.149999999999999" hidden="1" customHeight="1" thickTop="1" thickBot="1" x14ac:dyDescent="0.4">
      <c r="B209" s="97"/>
      <c r="C209" s="97"/>
      <c r="D209" s="97"/>
      <c r="E209" s="158" t="str">
        <f t="shared" ref="E209:G209" si="56">E38</f>
        <v>Third Party</v>
      </c>
      <c r="F209" s="156" t="str">
        <f t="shared" si="56"/>
        <v>T</v>
      </c>
      <c r="G209" s="156">
        <f t="shared" si="56"/>
        <v>0.5</v>
      </c>
      <c r="H209" s="97"/>
      <c r="I209" s="157"/>
      <c r="J209" s="157"/>
      <c r="K209" s="157"/>
      <c r="L209" s="97"/>
    </row>
    <row r="210" spans="2:12" ht="20.149999999999999" hidden="1" customHeight="1" thickTop="1" thickBot="1" x14ac:dyDescent="0.4">
      <c r="B210" s="97"/>
      <c r="C210" s="97"/>
      <c r="D210" s="97"/>
      <c r="E210" s="158" t="str">
        <f t="shared" ref="E210:G210" si="57">E39</f>
        <v>Modification</v>
      </c>
      <c r="F210" s="156" t="str">
        <f t="shared" si="57"/>
        <v>M</v>
      </c>
      <c r="G210" s="156">
        <f t="shared" si="57"/>
        <v>0.25</v>
      </c>
      <c r="H210" s="97"/>
      <c r="I210" s="157"/>
      <c r="J210" s="157"/>
      <c r="K210" s="157"/>
      <c r="L210" s="97"/>
    </row>
    <row r="211" spans="2:12" ht="20.149999999999999" hidden="1" customHeight="1" thickTop="1" thickBot="1" x14ac:dyDescent="0.4">
      <c r="B211" s="97"/>
      <c r="C211" s="97"/>
      <c r="D211" s="97"/>
      <c r="E211" s="158" t="str">
        <f t="shared" ref="E211:G211" si="58">E40</f>
        <v>Future</v>
      </c>
      <c r="F211" s="156" t="str">
        <f t="shared" si="58"/>
        <v>F</v>
      </c>
      <c r="G211" s="156">
        <f t="shared" si="58"/>
        <v>0.25</v>
      </c>
      <c r="H211" s="97"/>
      <c r="I211" s="157"/>
      <c r="J211" s="157"/>
      <c r="K211" s="157"/>
      <c r="L211" s="97"/>
    </row>
    <row r="212" spans="2:12" ht="20.149999999999999" hidden="1" customHeight="1" thickTop="1" thickBot="1" x14ac:dyDescent="0.4">
      <c r="B212" s="97"/>
      <c r="C212" s="97"/>
      <c r="D212" s="97"/>
      <c r="E212" s="158" t="str">
        <f t="shared" ref="E212:G212" si="59">E41</f>
        <v>Not Available</v>
      </c>
      <c r="F212" s="156" t="str">
        <f t="shared" si="59"/>
        <v>N</v>
      </c>
      <c r="G212" s="156">
        <f t="shared" si="59"/>
        <v>0</v>
      </c>
      <c r="H212" s="97"/>
      <c r="I212" s="157"/>
      <c r="J212" s="157"/>
      <c r="K212" s="157"/>
      <c r="L212" s="97"/>
    </row>
    <row r="213" spans="2:12" ht="20.149999999999999" customHeight="1" thickTop="1" thickBot="1" x14ac:dyDescent="0.4">
      <c r="B213" s="97"/>
      <c r="C213" s="97"/>
      <c r="D213" s="97"/>
      <c r="E213" s="165"/>
      <c r="F213" s="164"/>
      <c r="G213" s="168" t="s">
        <v>185</v>
      </c>
      <c r="H213" s="97"/>
      <c r="I213" s="157"/>
      <c r="J213" s="157"/>
      <c r="K213" s="157"/>
      <c r="L213" s="97"/>
    </row>
    <row r="214" spans="2:12" ht="12" customHeight="1" thickTop="1" thickBot="1" x14ac:dyDescent="0.4">
      <c r="B214" s="97"/>
      <c r="C214" s="97"/>
      <c r="D214" s="97"/>
      <c r="E214" s="97"/>
      <c r="F214" s="97"/>
      <c r="G214" s="97"/>
      <c r="H214" s="97"/>
      <c r="I214" s="97"/>
      <c r="J214" s="97"/>
      <c r="K214" s="97"/>
      <c r="L214" s="97"/>
    </row>
    <row r="215" spans="2:12" ht="20.149999999999999" customHeight="1" thickTop="1" thickBot="1" x14ac:dyDescent="0.4"/>
    <row r="216" spans="2:12" ht="20.149999999999999" customHeight="1" thickTop="1" thickBot="1" x14ac:dyDescent="0.4">
      <c r="B216" s="141">
        <v>10</v>
      </c>
      <c r="C216" s="302" t="s">
        <v>186</v>
      </c>
      <c r="D216" s="302"/>
      <c r="E216" s="302"/>
      <c r="F216" s="302"/>
      <c r="G216" s="302"/>
      <c r="H216" s="302"/>
      <c r="I216" s="302"/>
      <c r="J216" s="302"/>
      <c r="K216" s="302"/>
      <c r="L216" s="302"/>
    </row>
    <row r="217" spans="2:12" ht="12" customHeight="1" thickTop="1" thickBot="1" x14ac:dyDescent="0.4">
      <c r="B217" s="97"/>
      <c r="C217" s="97"/>
      <c r="D217" s="97"/>
      <c r="E217" s="97"/>
      <c r="F217" s="97"/>
      <c r="G217" s="97"/>
      <c r="H217" s="97"/>
      <c r="I217" s="97"/>
      <c r="J217" s="97"/>
      <c r="K217" s="97"/>
      <c r="L217" s="97"/>
    </row>
    <row r="218" spans="2:12" ht="20.149999999999999" customHeight="1" thickTop="1" thickBot="1" x14ac:dyDescent="0.4">
      <c r="B218" s="97"/>
      <c r="C218" s="96" t="s">
        <v>0</v>
      </c>
      <c r="D218" s="97"/>
      <c r="E218" s="326" t="s">
        <v>187</v>
      </c>
      <c r="F218" s="326"/>
      <c r="G218" s="326"/>
      <c r="H218" s="97"/>
      <c r="I218" s="326" t="s">
        <v>23</v>
      </c>
      <c r="J218" s="326"/>
      <c r="K218" s="326"/>
      <c r="L218" s="97"/>
    </row>
    <row r="219" spans="2:12" ht="20.149999999999999" customHeight="1" thickTop="1" thickBot="1" x14ac:dyDescent="0.4">
      <c r="B219" s="97"/>
      <c r="C219" s="97"/>
      <c r="D219" s="97"/>
      <c r="E219" s="167" t="s">
        <v>184</v>
      </c>
      <c r="F219" s="163"/>
      <c r="G219" s="197"/>
      <c r="H219" s="97"/>
      <c r="I219" s="320"/>
      <c r="J219" s="321"/>
      <c r="K219" s="322"/>
      <c r="L219" s="97"/>
    </row>
    <row r="220" spans="2:12" ht="20.149999999999999" customHeight="1" thickTop="1" thickBot="1" x14ac:dyDescent="0.4">
      <c r="B220" s="97"/>
      <c r="C220" s="105" t="s">
        <v>25</v>
      </c>
      <c r="D220" s="97"/>
      <c r="E220" s="166" t="str">
        <f>E122</f>
        <v>Vendor Long Name</v>
      </c>
      <c r="F220" s="172"/>
      <c r="G220" s="198"/>
      <c r="H220" s="97"/>
      <c r="I220" s="323"/>
      <c r="J220" s="324"/>
      <c r="K220" s="325"/>
      <c r="L220" s="97"/>
    </row>
    <row r="221" spans="2:12" ht="20.149999999999999" hidden="1" customHeight="1" thickTop="1" thickBot="1" x14ac:dyDescent="0.4">
      <c r="B221" s="97"/>
      <c r="C221" s="97"/>
      <c r="D221" s="97"/>
      <c r="E221" s="166" t="str">
        <f>E123</f>
        <v>Vendor Short Name</v>
      </c>
      <c r="F221" s="172">
        <f>Summary!H64</f>
        <v>0</v>
      </c>
      <c r="G221" s="198"/>
      <c r="H221" s="97"/>
      <c r="I221" s="160"/>
      <c r="J221" s="161"/>
      <c r="K221" s="162"/>
      <c r="L221" s="97"/>
    </row>
    <row r="222" spans="2:12" ht="20.149999999999999" hidden="1" customHeight="1" thickTop="1" thickBot="1" x14ac:dyDescent="0.4">
      <c r="B222" s="97"/>
      <c r="C222" s="97"/>
      <c r="D222" s="97"/>
      <c r="E222" s="166" t="str">
        <f>E124</f>
        <v>Date Received</v>
      </c>
      <c r="F222" s="172">
        <f>Summary!H65</f>
        <v>0</v>
      </c>
      <c r="G222" s="198"/>
      <c r="H222" s="97"/>
      <c r="I222" s="157"/>
      <c r="J222" s="157"/>
      <c r="K222" s="157"/>
      <c r="L222" s="97"/>
    </row>
    <row r="223" spans="2:12" ht="20.149999999999999" hidden="1" customHeight="1" thickTop="1" thickBot="1" x14ac:dyDescent="0.4">
      <c r="B223" s="97"/>
      <c r="C223" s="97"/>
      <c r="D223" s="97"/>
      <c r="E223" s="166" t="str">
        <f>Summary!E14</f>
        <v>General Technical</v>
      </c>
      <c r="F223" s="172" t="str">
        <f>Summary!H14</f>
        <v>N/A</v>
      </c>
      <c r="G223" s="199" t="str">
        <f>IF('General Technical'!$D$10="Replace this text with primary module name that satisfies requirements.","",'General Technical'!$D$10)</f>
        <v>Replace this text with the primary product name(s) which satisfy requirements.</v>
      </c>
      <c r="H223" s="97" t="s">
        <v>188</v>
      </c>
      <c r="I223" s="157"/>
      <c r="J223" s="157"/>
      <c r="K223" s="157"/>
      <c r="L223" s="97"/>
    </row>
    <row r="224" spans="2:12" ht="20.149999999999999" hidden="1" customHeight="1" thickTop="1" thickBot="1" x14ac:dyDescent="0.4">
      <c r="B224" s="97"/>
      <c r="C224" s="97"/>
      <c r="D224" s="97"/>
      <c r="E224" s="166" t="str">
        <f>Summary!E15</f>
        <v>Reporting &amp; Analytics</v>
      </c>
      <c r="F224" s="172" t="str">
        <f>Summary!H15</f>
        <v>N/A</v>
      </c>
      <c r="G224" s="198" t="str">
        <f>IF('Reporting &amp; Analytics'!$D$10="Replace this text with primary module name that satisfies requirements.","",'Reporting &amp; Analytics'!$D$10)</f>
        <v>Replace this text with the primary product name(s) which satisfy requirements.</v>
      </c>
      <c r="H224" s="97" t="s">
        <v>188</v>
      </c>
      <c r="I224" s="157"/>
      <c r="J224" s="157"/>
      <c r="K224" s="157"/>
      <c r="L224" s="97"/>
    </row>
    <row r="225" spans="2:12" ht="20.149999999999999" hidden="1" customHeight="1" thickTop="1" thickBot="1" x14ac:dyDescent="0.4">
      <c r="B225" s="97"/>
      <c r="C225" s="97"/>
      <c r="D225" s="97"/>
      <c r="E225" s="166" t="str">
        <f>Summary!E16</f>
        <v>General Ledger</v>
      </c>
      <c r="F225" s="172" t="str">
        <f>Summary!H16</f>
        <v>N/A</v>
      </c>
      <c r="G225" s="198" t="str">
        <f>IF('General Ledger'!$D$10="Replace this text with primary module name that satisfies requirements.","",'General Ledger'!$D$10)</f>
        <v>Replace this text with the primary product name(s) which satisfy requirements.</v>
      </c>
      <c r="H225" s="97" t="s">
        <v>188</v>
      </c>
      <c r="I225" s="157"/>
      <c r="J225" s="157"/>
      <c r="K225" s="157"/>
      <c r="L225" s="97"/>
    </row>
    <row r="226" spans="2:12" ht="20.149999999999999" hidden="1" customHeight="1" thickTop="1" thickBot="1" x14ac:dyDescent="0.4">
      <c r="B226" s="97"/>
      <c r="C226" s="97"/>
      <c r="D226" s="97"/>
      <c r="E226" s="166" t="str">
        <f>Summary!E17</f>
        <v>Project &amp; Grant Accounting</v>
      </c>
      <c r="F226" s="172" t="str">
        <f>Summary!H17</f>
        <v>N/A</v>
      </c>
      <c r="G226" s="198" t="str">
        <f>IF('Project &amp; Grant Accounting'!$D$10="Replace this text with primary module name that satisfies requirements.","",'Project &amp; Grant Accounting'!$D$10)</f>
        <v>Replace this text with the primary product name(s) which satisfy requirements.</v>
      </c>
      <c r="H226" s="97" t="s">
        <v>188</v>
      </c>
      <c r="I226" s="157"/>
      <c r="J226" s="157"/>
      <c r="K226" s="157"/>
      <c r="L226" s="97"/>
    </row>
    <row r="227" spans="2:12" ht="20.149999999999999" hidden="1" customHeight="1" thickTop="1" thickBot="1" x14ac:dyDescent="0.4">
      <c r="B227" s="97"/>
      <c r="C227" s="97"/>
      <c r="D227" s="97"/>
      <c r="E227" s="166" t="str">
        <f>Summary!E18</f>
        <v>Accounts Payable</v>
      </c>
      <c r="F227" s="172" t="str">
        <f>Summary!H18</f>
        <v>N/A</v>
      </c>
      <c r="G227" s="198" t="str">
        <f>IF('Accounts Payable'!$D$10="Replace this text with primary module name that satisfies requirements.","",'Accounts Payable'!$D$10)</f>
        <v>Replace this text with the primary product name(s) which satisfy requirements.</v>
      </c>
      <c r="H227" s="97" t="s">
        <v>188</v>
      </c>
      <c r="I227" s="157"/>
      <c r="J227" s="157"/>
      <c r="K227" s="157"/>
      <c r="L227" s="97"/>
    </row>
    <row r="228" spans="2:12" ht="20.149999999999999" hidden="1" customHeight="1" thickTop="1" thickBot="1" x14ac:dyDescent="0.4">
      <c r="B228" s="97"/>
      <c r="C228" s="97"/>
      <c r="D228" s="97"/>
      <c r="E228" s="166" t="str">
        <f>Summary!E19</f>
        <v>Accounts Receivable &amp; Invoicing</v>
      </c>
      <c r="F228" s="172" t="str">
        <f>Summary!H19</f>
        <v>N/A</v>
      </c>
      <c r="G228" s="198" t="str">
        <f>IF('Accounts Receivable &amp; Invoicing'!$D$10="Replace this text with primary module name that satisfies requirements.","",'Accounts Receivable &amp; Invoicing'!$D$10)</f>
        <v>Replace this text with the primary product name(s) which satisfy requirements.</v>
      </c>
      <c r="H228" s="97" t="s">
        <v>188</v>
      </c>
      <c r="I228" s="157"/>
      <c r="J228" s="157"/>
      <c r="K228" s="157"/>
      <c r="L228" s="97"/>
    </row>
    <row r="229" spans="2:12" ht="20.149999999999999" hidden="1" customHeight="1" thickTop="1" thickBot="1" x14ac:dyDescent="0.4">
      <c r="B229" s="97"/>
      <c r="C229" s="97"/>
      <c r="D229" s="97"/>
      <c r="E229" s="166" t="str">
        <f>Summary!E20</f>
        <v>Cash Receipts</v>
      </c>
      <c r="F229" s="172" t="str">
        <f>Summary!H20</f>
        <v>N/A</v>
      </c>
      <c r="G229" s="198" t="str">
        <f>IF('Cash Receipts'!$D$10="Replace this text with primary module name that satisfies requirements.","",'Cash Receipts'!$D$10)</f>
        <v>Replace this text with the primary product name(s) which satisfy requirements.</v>
      </c>
      <c r="H229" s="97" t="s">
        <v>188</v>
      </c>
      <c r="I229" s="157"/>
      <c r="J229" s="157"/>
      <c r="K229" s="157"/>
      <c r="L229" s="97"/>
    </row>
    <row r="230" spans="2:12" ht="20.149999999999999" hidden="1" customHeight="1" thickTop="1" thickBot="1" x14ac:dyDescent="0.4">
      <c r="B230" s="97"/>
      <c r="C230" s="97"/>
      <c r="D230" s="97"/>
      <c r="E230" s="166" t="str">
        <f>Summary!E21</f>
        <v>Procurement</v>
      </c>
      <c r="F230" s="172" t="str">
        <f>Summary!H21</f>
        <v>N/A</v>
      </c>
      <c r="G230" s="198" t="str">
        <f>IF(Procurement!$D$10="Replace this text with primary module name that satisfies requirements.","",Procurement!$D$10)</f>
        <v>Replace this text with the primary product name(s) which satisfy requirements.</v>
      </c>
      <c r="H230" s="97" t="s">
        <v>188</v>
      </c>
      <c r="I230" s="157"/>
      <c r="J230" s="157"/>
      <c r="K230" s="157"/>
      <c r="L230" s="97"/>
    </row>
    <row r="231" spans="2:12" ht="20.149999999999999" hidden="1" customHeight="1" thickTop="1" thickBot="1" x14ac:dyDescent="0.4">
      <c r="B231" s="97"/>
      <c r="C231" s="97"/>
      <c r="D231" s="97"/>
      <c r="E231" s="166" t="str">
        <f>Summary!E22</f>
        <v>Inventory</v>
      </c>
      <c r="F231" s="172" t="str">
        <f>Summary!H22</f>
        <v>N/A</v>
      </c>
      <c r="G231" s="198" t="str">
        <f>IF(Inventory!$D$10="Replace this text with primary module name that satisfies requirements.","",Inventory!$D$10)</f>
        <v>Replace this text with the primary product name(s) which satisfy requirements.</v>
      </c>
      <c r="H231" s="97" t="s">
        <v>188</v>
      </c>
      <c r="I231" s="157"/>
      <c r="J231" s="157"/>
      <c r="K231" s="157"/>
      <c r="L231" s="97"/>
    </row>
    <row r="232" spans="2:12" ht="20.149999999999999" hidden="1" customHeight="1" thickTop="1" thickBot="1" x14ac:dyDescent="0.4">
      <c r="B232" s="97"/>
      <c r="C232" s="97"/>
      <c r="D232" s="97"/>
      <c r="E232" s="166" t="str">
        <f>Summary!E23</f>
        <v>Budgeting</v>
      </c>
      <c r="F232" s="172" t="str">
        <f>Summary!H23</f>
        <v>N/A</v>
      </c>
      <c r="G232" s="198" t="str">
        <f>IF(Budgeting!$D$10="Replace this text with primary module name that satisfies requirements.","",Budgeting!$D$10)</f>
        <v>Replace this text with the primary product name(s) which satisfy requirements.</v>
      </c>
      <c r="H232" s="97" t="s">
        <v>188</v>
      </c>
      <c r="I232" s="157"/>
      <c r="J232" s="157"/>
      <c r="K232" s="157"/>
      <c r="L232" s="97"/>
    </row>
    <row r="233" spans="2:12" ht="20.149999999999999" hidden="1" customHeight="1" thickTop="1" thickBot="1" x14ac:dyDescent="0.4">
      <c r="B233" s="97"/>
      <c r="C233" s="97"/>
      <c r="D233" s="97"/>
      <c r="E233" s="166" t="str">
        <f>Summary!E24</f>
        <v>Fixed Assets</v>
      </c>
      <c r="F233" s="172" t="str">
        <f>Summary!H24</f>
        <v>N/A</v>
      </c>
      <c r="G233" s="198" t="str">
        <f>IF('Fixed Assets'!$D$10="Replace this text with primary module name that satisfies requirements.","",'Fixed Assets'!$D$10)</f>
        <v>Replace this text with the primary product name(s) which satisfy requirements.</v>
      </c>
      <c r="H233" s="97" t="s">
        <v>188</v>
      </c>
      <c r="I233" s="157"/>
      <c r="J233" s="157"/>
      <c r="K233" s="157"/>
      <c r="L233" s="97"/>
    </row>
    <row r="234" spans="2:12" ht="20.149999999999999" hidden="1" customHeight="1" thickTop="1" thickBot="1" x14ac:dyDescent="0.4">
      <c r="B234" s="97"/>
      <c r="C234" s="97"/>
      <c r="D234" s="97"/>
      <c r="E234" s="166" t="str">
        <f>Summary!E25</f>
        <v>Employee Expense Reimbursement</v>
      </c>
      <c r="F234" s="172" t="str">
        <f>Summary!H25</f>
        <v>N/A</v>
      </c>
      <c r="G234" s="198" t="str">
        <f>IF('Employee Expense Reimbursement'!$D$10="Replace this text with primary module name that satisfies requirements.","",'Employee Expense Reimbursement'!$D$10)</f>
        <v>Replace this text with the primary product name(s) which satisfy requirements.</v>
      </c>
      <c r="H234" s="97" t="s">
        <v>188</v>
      </c>
      <c r="I234" s="157"/>
      <c r="J234" s="157"/>
      <c r="K234" s="157"/>
      <c r="L234" s="97"/>
    </row>
    <row r="235" spans="2:12" ht="20.149999999999999" hidden="1" customHeight="1" thickTop="1" thickBot="1" x14ac:dyDescent="0.4">
      <c r="B235" s="97"/>
      <c r="C235" s="97"/>
      <c r="D235" s="97"/>
      <c r="E235" s="166" t="str">
        <f>Summary!E26</f>
        <v>Human Resources</v>
      </c>
      <c r="F235" s="172" t="str">
        <f>Summary!H26</f>
        <v>N/A</v>
      </c>
      <c r="G235" s="198" t="str">
        <f>IF('Human Resources'!$D$10="Replace this text with primary module name that satisfies requirements.","",'Human Resources'!$D$10)</f>
        <v>Replace this text with the primary product name(s) which satisfy requirements.</v>
      </c>
      <c r="H235" s="97" t="s">
        <v>188</v>
      </c>
      <c r="I235" s="157"/>
      <c r="J235" s="157"/>
      <c r="K235" s="157"/>
      <c r="L235" s="97"/>
    </row>
    <row r="236" spans="2:12" ht="20.149999999999999" hidden="1" customHeight="1" thickTop="1" thickBot="1" x14ac:dyDescent="0.4">
      <c r="B236" s="97"/>
      <c r="C236" s="97"/>
      <c r="D236" s="97"/>
      <c r="E236" s="166" t="str">
        <f>Summary!E27</f>
        <v>Position Control</v>
      </c>
      <c r="F236" s="172" t="str">
        <f>Summary!H27</f>
        <v>N/A</v>
      </c>
      <c r="G236" s="198" t="str">
        <f>IF('Position Control'!$D$10="Replace this text with primary module name that satisfies requirements.","",'Position Control'!$D$10)</f>
        <v>Replace this text with the primary product name(s) which satisfy requirements.</v>
      </c>
      <c r="H236" s="97" t="s">
        <v>188</v>
      </c>
      <c r="I236" s="157"/>
      <c r="J236" s="157"/>
      <c r="K236" s="157"/>
      <c r="L236" s="97"/>
    </row>
    <row r="237" spans="2:12" ht="20.149999999999999" hidden="1" customHeight="1" thickTop="1" thickBot="1" x14ac:dyDescent="0.4">
      <c r="B237" s="97"/>
      <c r="C237" s="97"/>
      <c r="D237" s="97"/>
      <c r="E237" s="166" t="str">
        <f>Summary!E28</f>
        <v>Payroll</v>
      </c>
      <c r="F237" s="172" t="str">
        <f>Summary!H28</f>
        <v>N/A</v>
      </c>
      <c r="G237" s="198" t="str">
        <f>IF(Payroll!$D$10="Replace this text with primary module name that satisfies requirements.","",Payroll!$D$10)</f>
        <v>Replace this text with the primary product name(s) which satisfy requirements.</v>
      </c>
      <c r="H237" s="97" t="s">
        <v>188</v>
      </c>
      <c r="I237" s="157"/>
      <c r="J237" s="157"/>
      <c r="K237" s="157"/>
      <c r="L237" s="97"/>
    </row>
    <row r="238" spans="2:12" ht="20.149999999999999" hidden="1" customHeight="1" thickTop="1" thickBot="1" x14ac:dyDescent="0.4">
      <c r="B238" s="97"/>
      <c r="C238" s="97"/>
      <c r="D238" s="97"/>
      <c r="E238" s="166" t="str">
        <f>Summary!E29</f>
        <v>Benefits</v>
      </c>
      <c r="F238" s="172" t="str">
        <f>Summary!H29</f>
        <v>N/A</v>
      </c>
      <c r="G238" s="198" t="str">
        <f>IF(Benefits!$D$10="Replace this text with primary module name that satisfies requirements.","",Benefits!$D$10)</f>
        <v>Replace this text with the primary product name(s) which satisfy requirements.</v>
      </c>
      <c r="H238" s="97" t="s">
        <v>188</v>
      </c>
      <c r="I238" s="157"/>
      <c r="J238" s="157"/>
      <c r="K238" s="157"/>
      <c r="L238" s="97"/>
    </row>
    <row r="239" spans="2:12" ht="20.149999999999999" hidden="1" customHeight="1" thickTop="1" thickBot="1" x14ac:dyDescent="0.4">
      <c r="B239" s="97"/>
      <c r="C239" s="97"/>
      <c r="D239" s="97"/>
      <c r="E239" s="166" t="str">
        <f>Summary!E30</f>
        <v>Employee Self-Service</v>
      </c>
      <c r="F239" s="172" t="str">
        <f>Summary!H30</f>
        <v>N/A</v>
      </c>
      <c r="G239" s="198" t="str">
        <f>IF('Employee Self-Service'!$D$10="Replace this text with primary module name that satisfies requirements.","",'Employee Self-Service'!$D$10)</f>
        <v>Replace this text with the primary product name(s) which satisfy requirements.</v>
      </c>
      <c r="H239" s="97" t="s">
        <v>188</v>
      </c>
      <c r="I239" s="157"/>
      <c r="J239" s="157"/>
      <c r="K239" s="157"/>
      <c r="L239" s="97"/>
    </row>
    <row r="240" spans="2:12" ht="20.149999999999999" hidden="1" customHeight="1" thickTop="1" thickBot="1" x14ac:dyDescent="0.4">
      <c r="B240" s="97"/>
      <c r="C240" s="97"/>
      <c r="D240" s="97"/>
      <c r="E240" s="166" t="str">
        <f>Summary!E31</f>
        <v>Time &amp; Attendance</v>
      </c>
      <c r="F240" s="172" t="str">
        <f>Summary!H31</f>
        <v>N/A</v>
      </c>
      <c r="G240" s="198" t="str">
        <f>IF('Time &amp; Attendance'!$D$10="Replace this text with primary module name that satisfies requirements.","",'Time &amp; Attendance'!$D$10)</f>
        <v>Replace this text with the primary product name(s) which satisfy requirements.</v>
      </c>
      <c r="H240" s="97" t="s">
        <v>188</v>
      </c>
      <c r="I240" s="157"/>
      <c r="J240" s="157"/>
      <c r="K240" s="157"/>
      <c r="L240" s="97"/>
    </row>
    <row r="241" spans="2:12" ht="20.149999999999999" hidden="1" customHeight="1" thickTop="1" thickBot="1" x14ac:dyDescent="0.4">
      <c r="B241" s="97"/>
      <c r="C241" s="97"/>
      <c r="D241" s="97"/>
      <c r="E241" s="166" t="str">
        <f>Summary!E32</f>
        <v>Module 19</v>
      </c>
      <c r="F241" s="172" t="str">
        <f>Summary!H32</f>
        <v>N/A</v>
      </c>
      <c r="G241" s="198" t="str">
        <f>IF('Module 19'!$D$10="Replace this text with primary module name that satisfies requirements.","",'Module 19'!$D$10)</f>
        <v>Replace this text with the primary product name(s) which satisfy requirements.</v>
      </c>
      <c r="H241" s="97" t="s">
        <v>188</v>
      </c>
      <c r="I241" s="157"/>
      <c r="J241" s="157"/>
      <c r="K241" s="157"/>
      <c r="L241" s="97"/>
    </row>
    <row r="242" spans="2:12" ht="20.149999999999999" hidden="1" customHeight="1" thickTop="1" thickBot="1" x14ac:dyDescent="0.4">
      <c r="B242" s="97"/>
      <c r="C242" s="97"/>
      <c r="D242" s="97"/>
      <c r="E242" s="166" t="str">
        <f>Summary!E33</f>
        <v>Module 20</v>
      </c>
      <c r="F242" s="172" t="str">
        <f>Summary!H33</f>
        <v>N/A</v>
      </c>
      <c r="G242" s="198" t="str">
        <f>IF('Module 20'!$D$10="Replace this text with primary module name that satisfies requirements.","",'Module 20'!$D$10)</f>
        <v>Replace this text with the primary product name(s) which satisfy requirements.</v>
      </c>
      <c r="H242" s="97" t="s">
        <v>188</v>
      </c>
      <c r="I242" s="157"/>
      <c r="J242" s="157"/>
      <c r="K242" s="157"/>
      <c r="L242" s="97"/>
    </row>
    <row r="243" spans="2:12" ht="20.149999999999999" hidden="1" customHeight="1" thickTop="1" thickBot="1" x14ac:dyDescent="0.4">
      <c r="B243" s="97"/>
      <c r="C243" s="97"/>
      <c r="D243" s="97"/>
      <c r="E243" s="166" t="str">
        <f>Summary!E34</f>
        <v>Module 21</v>
      </c>
      <c r="F243" s="172" t="str">
        <f>Summary!H34</f>
        <v>N/A</v>
      </c>
      <c r="G243" s="198" t="str">
        <f>IF('Module 21'!$D$10="Replace this text with primary module name that satisfies requirements.","",'Module 21'!$D$10)</f>
        <v>Replace this text with the primary product name(s) which satisfy requirements.</v>
      </c>
      <c r="H243" s="97" t="s">
        <v>188</v>
      </c>
      <c r="I243" s="157"/>
      <c r="J243" s="157"/>
      <c r="K243" s="157"/>
      <c r="L243" s="97"/>
    </row>
    <row r="244" spans="2:12" ht="20.149999999999999" hidden="1" customHeight="1" thickTop="1" thickBot="1" x14ac:dyDescent="0.4">
      <c r="B244" s="97"/>
      <c r="C244" s="97"/>
      <c r="D244" s="97"/>
      <c r="E244" s="166" t="str">
        <f>Summary!E35</f>
        <v>Module 22</v>
      </c>
      <c r="F244" s="172" t="str">
        <f>Summary!H35</f>
        <v>N/A</v>
      </c>
      <c r="G244" s="198" t="str">
        <f>IF('Module 22'!$D$10="Replace this text with primary module name that satisfies requirements.","",'Module 22'!$D$10)</f>
        <v>Replace this text with the primary product name(s) which satisfy requirements.</v>
      </c>
      <c r="H244" s="97" t="s">
        <v>188</v>
      </c>
      <c r="I244" s="157"/>
      <c r="J244" s="157"/>
      <c r="K244" s="157"/>
      <c r="L244" s="97"/>
    </row>
    <row r="245" spans="2:12" ht="20.149999999999999" hidden="1" customHeight="1" thickTop="1" thickBot="1" x14ac:dyDescent="0.4">
      <c r="B245" s="97"/>
      <c r="C245" s="97"/>
      <c r="D245" s="97"/>
      <c r="E245" s="166" t="str">
        <f>Summary!E36</f>
        <v>Module 23</v>
      </c>
      <c r="F245" s="172" t="str">
        <f>Summary!H36</f>
        <v>N/A</v>
      </c>
      <c r="G245" s="198" t="str">
        <f>IF('Module 23'!$D$10="Replace this text with primary module name that satisfies requirements.","",'Module 23'!$D$10)</f>
        <v>Replace this text with the primary product name(s) which satisfy requirements.</v>
      </c>
      <c r="H245" s="97" t="s">
        <v>188</v>
      </c>
      <c r="I245" s="157"/>
      <c r="J245" s="157"/>
      <c r="K245" s="157"/>
      <c r="L245" s="97"/>
    </row>
    <row r="246" spans="2:12" ht="20.149999999999999" hidden="1" customHeight="1" thickTop="1" thickBot="1" x14ac:dyDescent="0.4">
      <c r="B246" s="97"/>
      <c r="C246" s="97"/>
      <c r="D246" s="97"/>
      <c r="E246" s="166" t="str">
        <f>Summary!E37</f>
        <v>Module 24</v>
      </c>
      <c r="F246" s="172" t="str">
        <f>Summary!H37</f>
        <v>N/A</v>
      </c>
      <c r="G246" s="198" t="str">
        <f>IF('Module 24'!$D$10="Replace this text with primary module name that satisfies requirements.","",'Module 24'!$D$10)</f>
        <v>Replace this text with the primary product name(s) which satisfy requirements.</v>
      </c>
      <c r="H246" s="97" t="s">
        <v>188</v>
      </c>
      <c r="I246" s="157"/>
      <c r="J246" s="157"/>
      <c r="K246" s="157"/>
      <c r="L246" s="97"/>
    </row>
    <row r="247" spans="2:12" ht="20.149999999999999" hidden="1" customHeight="1" thickTop="1" thickBot="1" x14ac:dyDescent="0.4">
      <c r="B247" s="97"/>
      <c r="C247" s="97"/>
      <c r="D247" s="97"/>
      <c r="E247" s="166" t="str">
        <f>Summary!E38</f>
        <v>Module 25</v>
      </c>
      <c r="F247" s="172" t="str">
        <f>Summary!H38</f>
        <v>N/A</v>
      </c>
      <c r="G247" s="198" t="str">
        <f>IF('Module 25'!$D$10="Replace this text with primary module name that satisfies requirements.","",'Module 25'!$D$10)</f>
        <v>Replace this text with the primary product name(s) which satisfy requirements.</v>
      </c>
      <c r="H247" s="97" t="s">
        <v>188</v>
      </c>
      <c r="I247" s="157"/>
      <c r="J247" s="157"/>
      <c r="K247" s="157"/>
      <c r="L247" s="97"/>
    </row>
    <row r="248" spans="2:12" ht="20.149999999999999" hidden="1" customHeight="1" thickTop="1" thickBot="1" x14ac:dyDescent="0.4">
      <c r="B248" s="97"/>
      <c r="C248" s="97"/>
      <c r="D248" s="97"/>
      <c r="E248" s="166" t="str">
        <f>Summary!E39</f>
        <v>Module 26</v>
      </c>
      <c r="F248" s="172" t="str">
        <f>Summary!H39</f>
        <v>N/A</v>
      </c>
      <c r="G248" s="198" t="str">
        <f>IF('Module 26'!$D$10="Replace this text with primary module name that satisfies requirements.","",'Module 26'!$D$10)</f>
        <v>Replace this text with the primary product name(s) which satisfy requirements.</v>
      </c>
      <c r="H248" s="97" t="s">
        <v>188</v>
      </c>
      <c r="I248" s="157"/>
      <c r="J248" s="157"/>
      <c r="K248" s="157"/>
      <c r="L248" s="97"/>
    </row>
    <row r="249" spans="2:12" ht="20.149999999999999" hidden="1" customHeight="1" thickTop="1" thickBot="1" x14ac:dyDescent="0.4">
      <c r="B249" s="97"/>
      <c r="C249" s="97"/>
      <c r="D249" s="97"/>
      <c r="E249" s="166" t="str">
        <f>Summary!E40</f>
        <v>Module 27</v>
      </c>
      <c r="F249" s="172" t="str">
        <f>Summary!H40</f>
        <v>N/A</v>
      </c>
      <c r="G249" s="198" t="str">
        <f>IF('Module 27'!$D$10="Replace this text with primary module name that satisfies requirements.","",'Module 27'!$D$10)</f>
        <v>Replace this text with the primary product name(s) which satisfy requirements.</v>
      </c>
      <c r="H249" s="97" t="s">
        <v>188</v>
      </c>
      <c r="I249" s="157"/>
      <c r="J249" s="157"/>
      <c r="K249" s="157"/>
      <c r="L249" s="97"/>
    </row>
    <row r="250" spans="2:12" ht="20.149999999999999" hidden="1" customHeight="1" thickTop="1" thickBot="1" x14ac:dyDescent="0.4">
      <c r="B250" s="97"/>
      <c r="C250" s="97"/>
      <c r="D250" s="97"/>
      <c r="E250" s="166" t="str">
        <f>Summary!E41</f>
        <v>Module 28</v>
      </c>
      <c r="F250" s="172" t="str">
        <f>Summary!H41</f>
        <v>N/A</v>
      </c>
      <c r="G250" s="198" t="str">
        <f>IF('Module 28'!$D$10="Replace this text with primary module name that satisfies requirements.","",'Module 28'!$D$10)</f>
        <v>Replace this text with the primary product name(s) which satisfy requirements.</v>
      </c>
      <c r="H250" s="97" t="s">
        <v>188</v>
      </c>
      <c r="I250" s="157"/>
      <c r="J250" s="157"/>
      <c r="K250" s="157"/>
      <c r="L250" s="97"/>
    </row>
    <row r="251" spans="2:12" ht="20.149999999999999" hidden="1" customHeight="1" thickTop="1" thickBot="1" x14ac:dyDescent="0.4">
      <c r="B251" s="97"/>
      <c r="C251" s="97"/>
      <c r="D251" s="97"/>
      <c r="E251" s="166" t="str">
        <f>Summary!E42</f>
        <v>Module 29</v>
      </c>
      <c r="F251" s="172" t="str">
        <f>Summary!H42</f>
        <v>N/A</v>
      </c>
      <c r="G251" s="198" t="str">
        <f>IF('Module 29'!$D$10="Replace this text with primary module name that satisfies requirements.","",'Module 29'!$D$10)</f>
        <v>Replace this text with the primary product name(s) which satisfy requirements.</v>
      </c>
      <c r="H251" s="97" t="s">
        <v>188</v>
      </c>
      <c r="I251" s="157"/>
      <c r="J251" s="157"/>
      <c r="K251" s="157"/>
      <c r="L251" s="97"/>
    </row>
    <row r="252" spans="2:12" ht="20.149999999999999" hidden="1" customHeight="1" thickTop="1" thickBot="1" x14ac:dyDescent="0.4">
      <c r="B252" s="97"/>
      <c r="C252" s="97"/>
      <c r="D252" s="97"/>
      <c r="E252" s="166" t="str">
        <f>Summary!E43</f>
        <v>Module 30</v>
      </c>
      <c r="F252" s="172" t="str">
        <f>Summary!H43</f>
        <v>N/A</v>
      </c>
      <c r="G252" s="198" t="str">
        <f>IF('Module 30'!$D$10="Replace this text with primary module name that satisfies requirements.","",'Module 30'!$D$10)</f>
        <v>Replace this text with the primary product name(s) which satisfy requirements.</v>
      </c>
      <c r="H252" s="97" t="s">
        <v>188</v>
      </c>
      <c r="I252" s="157"/>
      <c r="J252" s="157"/>
      <c r="K252" s="157"/>
      <c r="L252" s="97"/>
    </row>
    <row r="253" spans="2:12" ht="20.149999999999999" hidden="1" customHeight="1" thickTop="1" thickBot="1" x14ac:dyDescent="0.4">
      <c r="B253" s="97"/>
      <c r="C253" s="97"/>
      <c r="D253" s="97"/>
      <c r="E253" s="166" t="str">
        <f>Summary!E44</f>
        <v>Module 31</v>
      </c>
      <c r="F253" s="172" t="str">
        <f>Summary!H44</f>
        <v>N/A</v>
      </c>
      <c r="G253" s="198" t="str">
        <f>IF('Module 31'!$D$10="Replace this text with primary module name that satisfies requirements.","",'Module 31'!$D$10)</f>
        <v>Replace this text with the primary product name(s) which satisfy requirements.</v>
      </c>
      <c r="H253" s="97" t="s">
        <v>188</v>
      </c>
      <c r="I253" s="157"/>
      <c r="J253" s="157"/>
      <c r="K253" s="157"/>
      <c r="L253" s="97"/>
    </row>
    <row r="254" spans="2:12" ht="20.149999999999999" hidden="1" customHeight="1" thickTop="1" thickBot="1" x14ac:dyDescent="0.4">
      <c r="B254" s="97"/>
      <c r="C254" s="97"/>
      <c r="D254" s="97"/>
      <c r="E254" s="166" t="str">
        <f>Summary!E45</f>
        <v>Module 32</v>
      </c>
      <c r="F254" s="172" t="str">
        <f>Summary!H45</f>
        <v>N/A</v>
      </c>
      <c r="G254" s="198" t="str">
        <f>IF('Module 32'!$D$10="Replace this text with primary module name that satisfies requirements.","",'Module 32'!$D$10)</f>
        <v>Replace this text with the primary product name(s) which satisfy requirements.</v>
      </c>
      <c r="H254" s="97" t="s">
        <v>188</v>
      </c>
      <c r="I254" s="157"/>
      <c r="J254" s="157"/>
      <c r="K254" s="157"/>
      <c r="L254" s="97"/>
    </row>
    <row r="255" spans="2:12" ht="20.149999999999999" hidden="1" customHeight="1" thickTop="1" thickBot="1" x14ac:dyDescent="0.4">
      <c r="B255" s="97"/>
      <c r="C255" s="97"/>
      <c r="D255" s="97"/>
      <c r="E255" s="166" t="str">
        <f>Summary!E46</f>
        <v>Module 33</v>
      </c>
      <c r="F255" s="172" t="str">
        <f>Summary!H46</f>
        <v>N/A</v>
      </c>
      <c r="G255" s="198" t="str">
        <f>IF('Module 33'!$D$10="Replace this text with primary module name that satisfies requirements.","",'Module 33'!$D$10)</f>
        <v>Replace this text with the primary product name(s) which satisfy requirements.</v>
      </c>
      <c r="H255" s="97" t="s">
        <v>188</v>
      </c>
      <c r="I255" s="157"/>
      <c r="J255" s="157"/>
      <c r="K255" s="157"/>
      <c r="L255" s="97"/>
    </row>
    <row r="256" spans="2:12" ht="20.149999999999999" hidden="1" customHeight="1" thickTop="1" thickBot="1" x14ac:dyDescent="0.4">
      <c r="B256" s="97"/>
      <c r="C256" s="97"/>
      <c r="D256" s="97"/>
      <c r="E256" s="166" t="str">
        <f>Summary!E47</f>
        <v>Module 34</v>
      </c>
      <c r="F256" s="172" t="str">
        <f>Summary!H47</f>
        <v>N/A</v>
      </c>
      <c r="G256" s="198" t="str">
        <f>IF('Module 34'!$D$10="Replace this text with primary module name that satisfies requirements.","",'Module 34'!$D$10)</f>
        <v>Replace this text with the primary product name(s) which satisfy requirements.</v>
      </c>
      <c r="H256" s="97" t="s">
        <v>188</v>
      </c>
      <c r="I256" s="157"/>
      <c r="J256" s="157"/>
      <c r="K256" s="157"/>
      <c r="L256" s="97"/>
    </row>
    <row r="257" spans="2:12" ht="20.149999999999999" hidden="1" customHeight="1" thickTop="1" thickBot="1" x14ac:dyDescent="0.4">
      <c r="B257" s="97"/>
      <c r="C257" s="97"/>
      <c r="D257" s="97"/>
      <c r="E257" s="166" t="str">
        <f>Summary!E48</f>
        <v>Module 35</v>
      </c>
      <c r="F257" s="172" t="str">
        <f>Summary!H48</f>
        <v>N/A</v>
      </c>
      <c r="G257" s="198" t="str">
        <f>IF('Module 35'!$D$10="Replace this text with primary module name that satisfies requirements.","",'Module 35'!$D$10)</f>
        <v>Replace this text with the primary product name(s) which satisfy requirements.</v>
      </c>
      <c r="H257" s="97" t="s">
        <v>188</v>
      </c>
      <c r="I257" s="157"/>
      <c r="J257" s="157"/>
      <c r="K257" s="157"/>
      <c r="L257" s="97"/>
    </row>
    <row r="258" spans="2:12" ht="20.149999999999999" hidden="1" customHeight="1" thickTop="1" thickBot="1" x14ac:dyDescent="0.4">
      <c r="B258" s="97"/>
      <c r="C258" s="97"/>
      <c r="D258" s="97"/>
      <c r="E258" s="166" t="str">
        <f>Summary!E49</f>
        <v>Module 36</v>
      </c>
      <c r="F258" s="172" t="str">
        <f>Summary!H49</f>
        <v>N/A</v>
      </c>
      <c r="G258" s="198" t="str">
        <f>IF('Module 36'!$D$10="Replace this text with primary module name that satisfies requirements.","",'Module 36'!$D$10)</f>
        <v>Replace this text with the primary product name(s) which satisfy requirements.</v>
      </c>
      <c r="H258" s="97" t="s">
        <v>188</v>
      </c>
      <c r="I258" s="157"/>
      <c r="J258" s="157"/>
      <c r="K258" s="157"/>
      <c r="L258" s="97"/>
    </row>
    <row r="259" spans="2:12" ht="20.149999999999999" hidden="1" customHeight="1" thickTop="1" thickBot="1" x14ac:dyDescent="0.4">
      <c r="B259" s="97"/>
      <c r="C259" s="97"/>
      <c r="D259" s="97"/>
      <c r="E259" s="166" t="str">
        <f>Summary!E50</f>
        <v>Module 37</v>
      </c>
      <c r="F259" s="172" t="str">
        <f>Summary!H50</f>
        <v>N/A</v>
      </c>
      <c r="G259" s="198" t="str">
        <f>IF('Module 37'!$D$10="Replace this text with primary module name that satisfies requirements.","",'Module 37'!$D$10)</f>
        <v>Replace this text with the primary product name(s) which satisfy requirements.</v>
      </c>
      <c r="H259" s="97" t="s">
        <v>188</v>
      </c>
      <c r="I259" s="157"/>
      <c r="J259" s="157"/>
      <c r="K259" s="157"/>
      <c r="L259" s="97"/>
    </row>
    <row r="260" spans="2:12" ht="20.149999999999999" hidden="1" customHeight="1" thickTop="1" thickBot="1" x14ac:dyDescent="0.4">
      <c r="B260" s="97"/>
      <c r="C260" s="97"/>
      <c r="D260" s="97"/>
      <c r="E260" s="166" t="str">
        <f>Summary!E51</f>
        <v>Module 38</v>
      </c>
      <c r="F260" s="172" t="str">
        <f>Summary!H51</f>
        <v>N/A</v>
      </c>
      <c r="G260" s="198" t="str">
        <f>IF('Module 38'!$D$10="Replace this text with primary module name that satisfies requirements.","",'Module 38'!$D$10)</f>
        <v>Replace this text with the primary product name(s) which satisfy requirements.</v>
      </c>
      <c r="H260" s="97" t="s">
        <v>188</v>
      </c>
      <c r="I260" s="157"/>
      <c r="J260" s="157"/>
      <c r="K260" s="157"/>
      <c r="L260" s="97"/>
    </row>
    <row r="261" spans="2:12" ht="20.149999999999999" hidden="1" customHeight="1" thickTop="1" thickBot="1" x14ac:dyDescent="0.4">
      <c r="B261" s="97"/>
      <c r="C261" s="97"/>
      <c r="D261" s="97"/>
      <c r="E261" s="166" t="str">
        <f>Summary!E52</f>
        <v>Module 39</v>
      </c>
      <c r="F261" s="172" t="str">
        <f>Summary!H52</f>
        <v>N/A</v>
      </c>
      <c r="G261" s="198" t="str">
        <f>IF('Module 39'!$D$10="Replace this text with primary module name that satisfies requirements.","",'Module 39'!$D$10)</f>
        <v>Replace this text with the primary product name(s) which satisfy requirements.</v>
      </c>
      <c r="H261" s="97" t="s">
        <v>188</v>
      </c>
      <c r="I261" s="157"/>
      <c r="J261" s="157"/>
      <c r="K261" s="157"/>
      <c r="L261" s="97"/>
    </row>
    <row r="262" spans="2:12" ht="20.149999999999999" hidden="1" customHeight="1" thickTop="1" thickBot="1" x14ac:dyDescent="0.4">
      <c r="B262" s="97"/>
      <c r="C262" s="97"/>
      <c r="D262" s="97"/>
      <c r="E262" s="166" t="str">
        <f>Summary!E53</f>
        <v>Module 40</v>
      </c>
      <c r="F262" s="172" t="str">
        <f>Summary!H53</f>
        <v>N/A</v>
      </c>
      <c r="G262" s="198" t="str">
        <f>IF('Module 40'!$D$10="Replace this text with primary module name that satisfies requirements.","",'Module 40'!$D$10)</f>
        <v>Replace this text with the primary product name(s) which satisfy requirements.</v>
      </c>
      <c r="H262" s="97" t="s">
        <v>188</v>
      </c>
      <c r="I262" s="157"/>
      <c r="J262" s="157"/>
      <c r="K262" s="157"/>
      <c r="L262" s="97"/>
    </row>
    <row r="263" spans="2:12" ht="20.149999999999999" hidden="1" customHeight="1" thickTop="1" thickBot="1" x14ac:dyDescent="0.4">
      <c r="B263" s="97"/>
      <c r="C263" s="97"/>
      <c r="D263" s="97"/>
      <c r="E263" s="166" t="str">
        <f>Summary!E54</f>
        <v>Module 41</v>
      </c>
      <c r="F263" s="172" t="str">
        <f>Summary!H54</f>
        <v>N/A</v>
      </c>
      <c r="G263" s="198" t="str">
        <f>IF('Module 41'!$D$10="Replace this text with primary module name that satisfies requirements.","",'Module 41'!$D$10)</f>
        <v>Replace this text with the primary product name(s) which satisfy requirements.</v>
      </c>
      <c r="H263" s="97" t="s">
        <v>188</v>
      </c>
      <c r="I263" s="157"/>
      <c r="J263" s="157"/>
      <c r="K263" s="157"/>
      <c r="L263" s="97"/>
    </row>
    <row r="264" spans="2:12" ht="20.149999999999999" hidden="1" customHeight="1" thickTop="1" thickBot="1" x14ac:dyDescent="0.4">
      <c r="B264" s="97"/>
      <c r="C264" s="97"/>
      <c r="D264" s="97"/>
      <c r="E264" s="166" t="str">
        <f>Summary!E55</f>
        <v>Module 42</v>
      </c>
      <c r="F264" s="172" t="str">
        <f>Summary!H55</f>
        <v>N/A</v>
      </c>
      <c r="G264" s="198" t="str">
        <f>IF('Module 42'!$D$10="Replace this text with primary module name that satisfies requirements.","",'Module 42'!$D$10)</f>
        <v>Replace this text with the primary product name(s) which satisfy requirements.</v>
      </c>
      <c r="H264" s="97" t="s">
        <v>188</v>
      </c>
      <c r="I264" s="157"/>
      <c r="J264" s="157"/>
      <c r="K264" s="157"/>
      <c r="L264" s="97"/>
    </row>
    <row r="265" spans="2:12" ht="20.149999999999999" hidden="1" customHeight="1" thickTop="1" thickBot="1" x14ac:dyDescent="0.4">
      <c r="B265" s="97"/>
      <c r="C265" s="97"/>
      <c r="D265" s="97"/>
      <c r="E265" s="166" t="str">
        <f>Summary!E56</f>
        <v>Module 43</v>
      </c>
      <c r="F265" s="172" t="str">
        <f>Summary!H56</f>
        <v>N/A</v>
      </c>
      <c r="G265" s="198" t="str">
        <f>IF('Module 43'!$D$10="Replace this text with primary module name that satisfies requirements.","",'Module 43'!$D$10)</f>
        <v>Replace this text with the primary product name(s) which satisfy requirements.</v>
      </c>
      <c r="H265" s="97" t="s">
        <v>188</v>
      </c>
      <c r="I265" s="157"/>
      <c r="J265" s="157"/>
      <c r="K265" s="157"/>
      <c r="L265" s="97"/>
    </row>
    <row r="266" spans="2:12" ht="20.149999999999999" hidden="1" customHeight="1" thickTop="1" thickBot="1" x14ac:dyDescent="0.4">
      <c r="B266" s="97"/>
      <c r="C266" s="97"/>
      <c r="D266" s="97"/>
      <c r="E266" s="166" t="str">
        <f>Summary!E57</f>
        <v>Module 44</v>
      </c>
      <c r="F266" s="172" t="str">
        <f>Summary!H57</f>
        <v>N/A</v>
      </c>
      <c r="G266" s="198" t="str">
        <f>IF('Module 44'!$D$10="Replace this text with primary module name that satisfies requirements.","",'Module 44'!$D$10)</f>
        <v>Replace this text with the primary product name(s) which satisfy requirements.</v>
      </c>
      <c r="H266" s="97" t="s">
        <v>188</v>
      </c>
      <c r="I266" s="157"/>
      <c r="J266" s="157"/>
      <c r="K266" s="157"/>
      <c r="L266" s="97"/>
    </row>
    <row r="267" spans="2:12" ht="20.149999999999999" hidden="1" customHeight="1" thickTop="1" thickBot="1" x14ac:dyDescent="0.4">
      <c r="B267" s="97"/>
      <c r="C267" s="97"/>
      <c r="D267" s="97"/>
      <c r="E267" s="166" t="str">
        <f>Summary!E58</f>
        <v>Module 45</v>
      </c>
      <c r="F267" s="172" t="str">
        <f>Summary!H58</f>
        <v>N/A</v>
      </c>
      <c r="G267" s="198" t="str">
        <f>IF('Module 45'!$D$10="Replace this text with primary module name that satisfies requirements.","",'Module 45'!$D$10)</f>
        <v>Replace this text with the primary product name(s) which satisfy requirements.</v>
      </c>
      <c r="H267" s="97" t="s">
        <v>188</v>
      </c>
      <c r="I267" s="157"/>
      <c r="J267" s="157"/>
      <c r="K267" s="157"/>
      <c r="L267" s="97"/>
    </row>
    <row r="268" spans="2:12" ht="20.149999999999999" hidden="1" customHeight="1" thickTop="1" thickBot="1" x14ac:dyDescent="0.4">
      <c r="B268" s="97"/>
      <c r="C268" s="97"/>
      <c r="D268" s="97"/>
      <c r="E268" s="166" t="str">
        <f>Summary!E59</f>
        <v>Module 46</v>
      </c>
      <c r="F268" s="172" t="str">
        <f>Summary!H59</f>
        <v>N/A</v>
      </c>
      <c r="G268" s="198" t="str">
        <f>IF('Module 46'!$D$10="Replace this text with primary module name that satisfies requirements.","",'Module 46'!$D$10)</f>
        <v>Replace this text with the primary product name(s) which satisfy requirements.</v>
      </c>
      <c r="H268" s="97" t="s">
        <v>188</v>
      </c>
      <c r="I268" s="157"/>
      <c r="J268" s="157"/>
      <c r="K268" s="157"/>
      <c r="L268" s="97"/>
    </row>
    <row r="269" spans="2:12" ht="20.149999999999999" hidden="1" customHeight="1" thickTop="1" thickBot="1" x14ac:dyDescent="0.4">
      <c r="B269" s="97"/>
      <c r="C269" s="97"/>
      <c r="D269" s="97"/>
      <c r="E269" s="166" t="str">
        <f>Summary!E60</f>
        <v>Module 47</v>
      </c>
      <c r="F269" s="172" t="str">
        <f>Summary!H60</f>
        <v>N/A</v>
      </c>
      <c r="G269" s="198" t="str">
        <f>IF('Module 47'!$D$10="Replace this text with primary module name that satisfies requirements.","",'Module 47'!$D$10)</f>
        <v>Replace this text with the primary product name(s) which satisfy requirements.</v>
      </c>
      <c r="H269" s="97" t="s">
        <v>188</v>
      </c>
      <c r="I269" s="157"/>
      <c r="J269" s="157"/>
      <c r="K269" s="157"/>
      <c r="L269" s="97"/>
    </row>
    <row r="270" spans="2:12" ht="20.149999999999999" hidden="1" customHeight="1" thickTop="1" thickBot="1" x14ac:dyDescent="0.4">
      <c r="B270" s="97"/>
      <c r="C270" s="97"/>
      <c r="D270" s="97"/>
      <c r="E270" s="166" t="str">
        <f>Summary!E61</f>
        <v>Module 48</v>
      </c>
      <c r="F270" s="172" t="str">
        <f>Summary!H61</f>
        <v>N/A</v>
      </c>
      <c r="G270" s="198" t="str">
        <f>IF('Module 48'!$D$10="Replace this text with primary module name that satisfies requirements.","",'Module 48'!$D$10)</f>
        <v>Replace this text with the primary product name(s) which satisfy requirements.</v>
      </c>
      <c r="H270" s="97" t="s">
        <v>188</v>
      </c>
      <c r="I270" s="157"/>
      <c r="J270" s="157"/>
      <c r="K270" s="157"/>
      <c r="L270" s="97"/>
    </row>
    <row r="271" spans="2:12" ht="20.149999999999999" hidden="1" customHeight="1" thickTop="1" thickBot="1" x14ac:dyDescent="0.4">
      <c r="B271" s="97"/>
      <c r="C271" s="97"/>
      <c r="D271" s="97"/>
      <c r="E271" s="166" t="str">
        <f>Summary!E62</f>
        <v>Module 49</v>
      </c>
      <c r="F271" s="172" t="str">
        <f>Summary!H62</f>
        <v>N/A</v>
      </c>
      <c r="G271" s="198" t="str">
        <f>IF('Module 49'!$D$10="Replace this text with primary module name that satisfies requirements.","",'Module 49'!$D$10)</f>
        <v>Replace this text with the primary product name(s) which satisfy requirements.</v>
      </c>
      <c r="H271" s="97" t="s">
        <v>188</v>
      </c>
      <c r="I271" s="157"/>
      <c r="J271" s="157"/>
      <c r="K271" s="157"/>
      <c r="L271" s="97"/>
    </row>
    <row r="272" spans="2:12" ht="20.149999999999999" hidden="1" customHeight="1" thickTop="1" thickBot="1" x14ac:dyDescent="0.4">
      <c r="B272" s="97"/>
      <c r="C272" s="97"/>
      <c r="D272" s="97"/>
      <c r="E272" s="166" t="str">
        <f>Summary!E63</f>
        <v>Module 50</v>
      </c>
      <c r="F272" s="172" t="str">
        <f>Summary!H63</f>
        <v>N/A</v>
      </c>
      <c r="G272" s="198" t="str">
        <f>IF('Module 50'!$D$10="Replace this text with primary module name that satisfies requirements.","",'Module 50'!$D$10)</f>
        <v>Replace this text with the primary product name(s) which satisfy requirements.</v>
      </c>
      <c r="H272" s="97" t="s">
        <v>188</v>
      </c>
      <c r="I272" s="157"/>
      <c r="J272" s="157"/>
      <c r="K272" s="157"/>
      <c r="L272" s="97"/>
    </row>
    <row r="273" spans="2:12" ht="20.149999999999999" hidden="1" customHeight="1" thickTop="1" thickBot="1" x14ac:dyDescent="0.4">
      <c r="B273" s="97"/>
      <c r="C273" s="97"/>
      <c r="D273" s="97"/>
      <c r="E273" s="156">
        <f>Summary!E637</f>
        <v>0</v>
      </c>
      <c r="F273" s="156">
        <f>Summary!F637</f>
        <v>0</v>
      </c>
      <c r="G273" s="156">
        <f>Summary!G637</f>
        <v>0</v>
      </c>
      <c r="H273" s="97" t="s">
        <v>188</v>
      </c>
      <c r="I273" s="157"/>
      <c r="J273" s="157"/>
      <c r="K273" s="157"/>
      <c r="L273" s="97"/>
    </row>
    <row r="274" spans="2:12" ht="20.149999999999999" hidden="1" customHeight="1" thickTop="1" thickBot="1" x14ac:dyDescent="0.4">
      <c r="B274" s="97"/>
      <c r="C274" s="97"/>
      <c r="D274" s="97"/>
      <c r="E274" s="156">
        <f>Summary!E638</f>
        <v>0</v>
      </c>
      <c r="F274" s="156">
        <f>Summary!F638</f>
        <v>0</v>
      </c>
      <c r="G274" s="156">
        <f>Summary!G638</f>
        <v>0</v>
      </c>
      <c r="H274" s="97" t="s">
        <v>188</v>
      </c>
      <c r="I274" s="157"/>
      <c r="J274" s="97"/>
      <c r="K274" s="97"/>
      <c r="L274" s="97"/>
    </row>
    <row r="275" spans="2:12" ht="20.149999999999999" hidden="1" customHeight="1" thickTop="1" thickBot="1" x14ac:dyDescent="0.4">
      <c r="B275" s="97"/>
      <c r="C275" s="97"/>
      <c r="D275" s="97"/>
      <c r="E275" s="156">
        <f>Summary!E639</f>
        <v>0</v>
      </c>
      <c r="F275" s="156">
        <f>Summary!F639</f>
        <v>0</v>
      </c>
      <c r="G275" s="156">
        <f>Summary!G639</f>
        <v>0</v>
      </c>
      <c r="H275" s="97" t="s">
        <v>188</v>
      </c>
      <c r="I275" s="97"/>
      <c r="J275" s="97"/>
      <c r="K275" s="97"/>
      <c r="L275" s="97"/>
    </row>
    <row r="276" spans="2:12" ht="20.149999999999999" hidden="1" customHeight="1" thickTop="1" thickBot="1" x14ac:dyDescent="0.4">
      <c r="B276" s="97"/>
      <c r="C276" s="97"/>
      <c r="D276" s="97"/>
      <c r="E276" s="156">
        <f>Summary!E640</f>
        <v>0</v>
      </c>
      <c r="F276" s="156">
        <f>Summary!F640</f>
        <v>0</v>
      </c>
      <c r="G276" s="156">
        <f>Summary!G640</f>
        <v>0</v>
      </c>
      <c r="H276" s="97" t="s">
        <v>188</v>
      </c>
      <c r="I276" s="97"/>
      <c r="J276" s="97"/>
      <c r="K276" s="97"/>
      <c r="L276" s="97"/>
    </row>
    <row r="277" spans="2:12" ht="20.149999999999999" hidden="1" customHeight="1" thickTop="1" thickBot="1" x14ac:dyDescent="0.4">
      <c r="B277" s="97"/>
      <c r="C277" s="97"/>
      <c r="D277" s="97"/>
      <c r="E277" s="156">
        <f>Summary!E641</f>
        <v>0</v>
      </c>
      <c r="F277" s="156">
        <f>Summary!F641</f>
        <v>0</v>
      </c>
      <c r="G277" s="156">
        <f>Summary!G641</f>
        <v>0</v>
      </c>
      <c r="H277" s="97" t="s">
        <v>188</v>
      </c>
      <c r="I277" s="97"/>
      <c r="J277" s="97"/>
      <c r="K277" s="97"/>
      <c r="L277" s="97"/>
    </row>
    <row r="278" spans="2:12" ht="20.149999999999999" hidden="1" customHeight="1" thickTop="1" thickBot="1" x14ac:dyDescent="0.4">
      <c r="B278" s="97"/>
      <c r="C278" s="97"/>
      <c r="D278" s="97"/>
      <c r="E278" s="156">
        <f>Summary!E642</f>
        <v>964</v>
      </c>
      <c r="F278" s="156">
        <f>Summary!F642</f>
        <v>128</v>
      </c>
      <c r="G278" s="156">
        <f>Summary!G642</f>
        <v>96</v>
      </c>
      <c r="H278" s="97" t="s">
        <v>188</v>
      </c>
      <c r="I278" s="97"/>
      <c r="J278" s="97"/>
      <c r="K278" s="97"/>
      <c r="L278" s="97"/>
    </row>
    <row r="279" spans="2:12" ht="20.149999999999999" customHeight="1" thickTop="1" thickBot="1" x14ac:dyDescent="0.4">
      <c r="B279" s="97"/>
      <c r="C279" s="97"/>
      <c r="D279" s="97"/>
      <c r="E279" s="165"/>
      <c r="F279" s="164"/>
      <c r="G279" s="168" t="s">
        <v>185</v>
      </c>
      <c r="H279" s="97" t="s">
        <v>188</v>
      </c>
      <c r="I279" s="97"/>
      <c r="J279" s="97"/>
      <c r="K279" s="97"/>
      <c r="L279" s="97"/>
    </row>
    <row r="280" spans="2:12" ht="20.149999999999999" customHeight="1" thickTop="1" thickBot="1" x14ac:dyDescent="0.4">
      <c r="B280" s="97"/>
      <c r="C280" s="97"/>
      <c r="D280" s="97"/>
      <c r="E280" s="97"/>
      <c r="F280" s="97"/>
      <c r="G280" s="97"/>
      <c r="H280" s="97"/>
      <c r="I280" s="97"/>
      <c r="J280" s="97"/>
      <c r="K280" s="97"/>
      <c r="L280" s="97"/>
    </row>
    <row r="281" spans="2:12" ht="20.149999999999999" customHeight="1" thickTop="1" x14ac:dyDescent="0.35"/>
  </sheetData>
  <mergeCells count="96">
    <mergeCell ref="F14:G14"/>
    <mergeCell ref="H14:I14"/>
    <mergeCell ref="E20:G20"/>
    <mergeCell ref="I148:K149"/>
    <mergeCell ref="C15:E15"/>
    <mergeCell ref="C14:E14"/>
    <mergeCell ref="F15:G15"/>
    <mergeCell ref="H15:I15"/>
    <mergeCell ref="J15:K15"/>
    <mergeCell ref="C18:L18"/>
    <mergeCell ref="C28:L28"/>
    <mergeCell ref="G122:K124"/>
    <mergeCell ref="C127:L127"/>
    <mergeCell ref="G129:K129"/>
    <mergeCell ref="K31:K33"/>
    <mergeCell ref="J14:K14"/>
    <mergeCell ref="I219:K220"/>
    <mergeCell ref="C216:L216"/>
    <mergeCell ref="E218:G218"/>
    <mergeCell ref="I218:K218"/>
    <mergeCell ref="G130:K131"/>
    <mergeCell ref="E130:E131"/>
    <mergeCell ref="E137:H137"/>
    <mergeCell ref="E138:H138"/>
    <mergeCell ref="E140:H140"/>
    <mergeCell ref="E141:H141"/>
    <mergeCell ref="E142:H142"/>
    <mergeCell ref="I147:K147"/>
    <mergeCell ref="E139:H139"/>
    <mergeCell ref="E147:G147"/>
    <mergeCell ref="C145:L145"/>
    <mergeCell ref="K137:K142"/>
    <mergeCell ref="C13:E13"/>
    <mergeCell ref="F13:G13"/>
    <mergeCell ref="H13:I13"/>
    <mergeCell ref="J13:K13"/>
    <mergeCell ref="F12:G12"/>
    <mergeCell ref="H12:I12"/>
    <mergeCell ref="J12:K12"/>
    <mergeCell ref="C12:E12"/>
    <mergeCell ref="C2:L2"/>
    <mergeCell ref="F5:G5"/>
    <mergeCell ref="C5:E5"/>
    <mergeCell ref="H5:I5"/>
    <mergeCell ref="C6:E6"/>
    <mergeCell ref="F6:G6"/>
    <mergeCell ref="H6:I6"/>
    <mergeCell ref="C4:E4"/>
    <mergeCell ref="F4:G4"/>
    <mergeCell ref="J6:K6"/>
    <mergeCell ref="J4:K4"/>
    <mergeCell ref="H4:I4"/>
    <mergeCell ref="J5:K5"/>
    <mergeCell ref="J7:K7"/>
    <mergeCell ref="H7:I7"/>
    <mergeCell ref="F7:G7"/>
    <mergeCell ref="F11:G11"/>
    <mergeCell ref="H11:I11"/>
    <mergeCell ref="J11:K11"/>
    <mergeCell ref="C10:K10"/>
    <mergeCell ref="C7:E7"/>
    <mergeCell ref="C8:E8"/>
    <mergeCell ref="F8:G8"/>
    <mergeCell ref="H8:I8"/>
    <mergeCell ref="J8:K8"/>
    <mergeCell ref="C9:E9"/>
    <mergeCell ref="J9:K9"/>
    <mergeCell ref="F9:G9"/>
    <mergeCell ref="H9:I9"/>
    <mergeCell ref="H40:K40"/>
    <mergeCell ref="H41:K41"/>
    <mergeCell ref="C44:L44"/>
    <mergeCell ref="E107:H107"/>
    <mergeCell ref="E104:H104"/>
    <mergeCell ref="K52:K65"/>
    <mergeCell ref="G121:K121"/>
    <mergeCell ref="C134:L134"/>
    <mergeCell ref="E136:H136"/>
    <mergeCell ref="B117:L117"/>
    <mergeCell ref="C119:L119"/>
    <mergeCell ref="K21:K25"/>
    <mergeCell ref="K113:K114"/>
    <mergeCell ref="K102:K107"/>
    <mergeCell ref="E105:H105"/>
    <mergeCell ref="E106:H106"/>
    <mergeCell ref="E103:H103"/>
    <mergeCell ref="E112:I112"/>
    <mergeCell ref="E101:H101"/>
    <mergeCell ref="H36:K36"/>
    <mergeCell ref="H37:K37"/>
    <mergeCell ref="H35:K35"/>
    <mergeCell ref="C99:L99"/>
    <mergeCell ref="K68:K73"/>
    <mergeCell ref="C110:L110"/>
    <mergeCell ref="H38:K38"/>
    <mergeCell ref="H39:K39"/>
  </mergeCells>
  <conditionalFormatting sqref="C20">
    <cfRule type="cellIs" dxfId="547" priority="93" operator="equal">
      <formula>"Complete"</formula>
    </cfRule>
    <cfRule type="cellIs" dxfId="546" priority="94" operator="equal">
      <formula>"In Progress"</formula>
    </cfRule>
    <cfRule type="cellIs" dxfId="545" priority="95" operator="equal">
      <formula>"Not Started"</formula>
    </cfRule>
  </conditionalFormatting>
  <conditionalFormatting sqref="C30">
    <cfRule type="cellIs" dxfId="544" priority="90" operator="equal">
      <formula>"Complete"</formula>
    </cfRule>
    <cfRule type="cellIs" dxfId="543" priority="91" operator="equal">
      <formula>"In Progress"</formula>
    </cfRule>
    <cfRule type="cellIs" dxfId="542" priority="92" operator="equal">
      <formula>"Not Started"</formula>
    </cfRule>
  </conditionalFormatting>
  <conditionalFormatting sqref="C46">
    <cfRule type="cellIs" dxfId="541" priority="81" operator="equal">
      <formula>"Complete"</formula>
    </cfRule>
    <cfRule type="cellIs" dxfId="540" priority="82" operator="equal">
      <formula>"In Progress"</formula>
    </cfRule>
    <cfRule type="cellIs" dxfId="539" priority="83" operator="equal">
      <formula>"Not Started"</formula>
    </cfRule>
  </conditionalFormatting>
  <conditionalFormatting sqref="F5">
    <cfRule type="cellIs" dxfId="538" priority="78" operator="equal">
      <formula>"Complete"</formula>
    </cfRule>
    <cfRule type="cellIs" dxfId="537" priority="79" operator="equal">
      <formula>"In Progress"</formula>
    </cfRule>
    <cfRule type="cellIs" dxfId="536" priority="80" operator="equal">
      <formula>"Not Started"</formula>
    </cfRule>
  </conditionalFormatting>
  <conditionalFormatting sqref="F6">
    <cfRule type="cellIs" dxfId="535" priority="74" operator="equal">
      <formula>"Complete"</formula>
    </cfRule>
    <cfRule type="cellIs" dxfId="534" priority="75" operator="equal">
      <formula>"In Progress"</formula>
    </cfRule>
    <cfRule type="cellIs" dxfId="533" priority="76" operator="equal">
      <formula>"Not Started"</formula>
    </cfRule>
  </conditionalFormatting>
  <conditionalFormatting sqref="F7">
    <cfRule type="cellIs" dxfId="532" priority="70" operator="equal">
      <formula>"Complete"</formula>
    </cfRule>
    <cfRule type="cellIs" dxfId="531" priority="71" operator="equal">
      <formula>"In Progress"</formula>
    </cfRule>
    <cfRule type="cellIs" dxfId="530" priority="72" operator="equal">
      <formula>"Not Started"</formula>
    </cfRule>
  </conditionalFormatting>
  <conditionalFormatting sqref="I47:I96">
    <cfRule type="cellIs" dxfId="529" priority="67" operator="equal">
      <formula>"Complete"</formula>
    </cfRule>
    <cfRule type="cellIs" dxfId="528" priority="68" operator="equal">
      <formula>"In Progress"</formula>
    </cfRule>
    <cfRule type="cellIs" dxfId="527" priority="69" operator="equal">
      <formula>"Not Started"</formula>
    </cfRule>
  </conditionalFormatting>
  <conditionalFormatting sqref="C112">
    <cfRule type="cellIs" dxfId="526" priority="64" operator="equal">
      <formula>"Complete"</formula>
    </cfRule>
    <cfRule type="cellIs" dxfId="525" priority="65" operator="equal">
      <formula>"In Progress"</formula>
    </cfRule>
    <cfRule type="cellIs" dxfId="524" priority="66" operator="equal">
      <formula>"Not Started"</formula>
    </cfRule>
  </conditionalFormatting>
  <conditionalFormatting sqref="F9">
    <cfRule type="cellIs" dxfId="523" priority="61" operator="equal">
      <formula>"Complete"</formula>
    </cfRule>
    <cfRule type="cellIs" dxfId="522" priority="62" operator="equal">
      <formula>"In Progress"</formula>
    </cfRule>
    <cfRule type="cellIs" dxfId="521" priority="63" operator="equal">
      <formula>"Not Started"</formula>
    </cfRule>
  </conditionalFormatting>
  <conditionalFormatting sqref="F11">
    <cfRule type="cellIs" dxfId="520" priority="52" operator="equal">
      <formula>"Complete"</formula>
    </cfRule>
    <cfRule type="cellIs" dxfId="519" priority="53" operator="equal">
      <formula>"In Progress"</formula>
    </cfRule>
    <cfRule type="cellIs" dxfId="518" priority="54" operator="equal">
      <formula>"Not Started"</formula>
    </cfRule>
  </conditionalFormatting>
  <conditionalFormatting sqref="C121">
    <cfRule type="cellIs" dxfId="517" priority="55" operator="equal">
      <formula>"Complete"</formula>
    </cfRule>
    <cfRule type="cellIs" dxfId="516" priority="56" operator="equal">
      <formula>"In Progress"</formula>
    </cfRule>
    <cfRule type="cellIs" dxfId="515" priority="57" operator="equal">
      <formula>"Not Started"</formula>
    </cfRule>
  </conditionalFormatting>
  <conditionalFormatting sqref="C101">
    <cfRule type="cellIs" dxfId="514" priority="49" operator="equal">
      <formula>"Complete"</formula>
    </cfRule>
    <cfRule type="cellIs" dxfId="513" priority="50" operator="equal">
      <formula>"In Progress"</formula>
    </cfRule>
    <cfRule type="cellIs" dxfId="512" priority="51" operator="equal">
      <formula>"Not Started"</formula>
    </cfRule>
  </conditionalFormatting>
  <conditionalFormatting sqref="F8">
    <cfRule type="cellIs" dxfId="511" priority="46" operator="equal">
      <formula>"Complete"</formula>
    </cfRule>
    <cfRule type="cellIs" dxfId="510" priority="47" operator="equal">
      <formula>"In Progress"</formula>
    </cfRule>
    <cfRule type="cellIs" dxfId="509" priority="48" operator="equal">
      <formula>"Not Started"</formula>
    </cfRule>
  </conditionalFormatting>
  <conditionalFormatting sqref="C129">
    <cfRule type="cellIs" dxfId="508" priority="43" operator="equal">
      <formula>"Complete"</formula>
    </cfRule>
    <cfRule type="cellIs" dxfId="507" priority="44" operator="equal">
      <formula>"In Progress"</formula>
    </cfRule>
    <cfRule type="cellIs" dxfId="506" priority="45" operator="equal">
      <formula>"Not Started"</formula>
    </cfRule>
  </conditionalFormatting>
  <conditionalFormatting sqref="E130">
    <cfRule type="cellIs" dxfId="505" priority="41" operator="equal">
      <formula>"No"</formula>
    </cfRule>
    <cfRule type="cellIs" dxfId="504" priority="42" operator="equal">
      <formula>"Yes"</formula>
    </cfRule>
  </conditionalFormatting>
  <conditionalFormatting sqref="F12">
    <cfRule type="cellIs" dxfId="503" priority="38" operator="equal">
      <formula>"Complete"</formula>
    </cfRule>
    <cfRule type="cellIs" dxfId="502" priority="39" operator="equal">
      <formula>"In Progress"</formula>
    </cfRule>
    <cfRule type="cellIs" dxfId="501" priority="40" operator="equal">
      <formula>"Not Started"</formula>
    </cfRule>
  </conditionalFormatting>
  <conditionalFormatting sqref="I101:I102">
    <cfRule type="cellIs" dxfId="500" priority="34" operator="equal">
      <formula>"Complete"</formula>
    </cfRule>
    <cfRule type="cellIs" dxfId="499" priority="35" operator="equal">
      <formula>"In Progress"</formula>
    </cfRule>
    <cfRule type="cellIs" dxfId="498" priority="36" operator="equal">
      <formula>"Not Started"</formula>
    </cfRule>
  </conditionalFormatting>
  <conditionalFormatting sqref="I103:I107">
    <cfRule type="cellIs" dxfId="497" priority="31" operator="equal">
      <formula>"Complete"</formula>
    </cfRule>
    <cfRule type="cellIs" dxfId="496" priority="32" operator="equal">
      <formula>"In Progress"</formula>
    </cfRule>
    <cfRule type="cellIs" dxfId="495" priority="33" operator="equal">
      <formula>"Not Started"</formula>
    </cfRule>
  </conditionalFormatting>
  <conditionalFormatting sqref="C136">
    <cfRule type="cellIs" dxfId="494" priority="23" operator="equal">
      <formula>"Complete"</formula>
    </cfRule>
    <cfRule type="cellIs" dxfId="493" priority="24" operator="equal">
      <formula>"In Progress"</formula>
    </cfRule>
    <cfRule type="cellIs" dxfId="492" priority="25" operator="equal">
      <formula>"Not Started"</formula>
    </cfRule>
  </conditionalFormatting>
  <conditionalFormatting sqref="I136:I137">
    <cfRule type="cellIs" dxfId="491" priority="20" operator="equal">
      <formula>"Complete"</formula>
    </cfRule>
    <cfRule type="cellIs" dxfId="490" priority="21" operator="equal">
      <formula>"In Progress"</formula>
    </cfRule>
    <cfRule type="cellIs" dxfId="489" priority="22" operator="equal">
      <formula>"Not Started"</formula>
    </cfRule>
  </conditionalFormatting>
  <conditionalFormatting sqref="I138:I142">
    <cfRule type="cellIs" dxfId="488" priority="17" operator="equal">
      <formula>"Complete"</formula>
    </cfRule>
    <cfRule type="cellIs" dxfId="487" priority="18" operator="equal">
      <formula>"In Progress"</formula>
    </cfRule>
    <cfRule type="cellIs" dxfId="486" priority="19" operator="equal">
      <formula>"Not Started"</formula>
    </cfRule>
  </conditionalFormatting>
  <conditionalFormatting sqref="F13">
    <cfRule type="cellIs" dxfId="485" priority="14" operator="equal">
      <formula>"Complete"</formula>
    </cfRule>
    <cfRule type="cellIs" dxfId="484" priority="15" operator="equal">
      <formula>"In Progress"</formula>
    </cfRule>
    <cfRule type="cellIs" dxfId="483" priority="16" operator="equal">
      <formula>"Not Started"</formula>
    </cfRule>
  </conditionalFormatting>
  <conditionalFormatting sqref="C147:C148">
    <cfRule type="cellIs" dxfId="482" priority="11" operator="equal">
      <formula>"Complete"</formula>
    </cfRule>
    <cfRule type="cellIs" dxfId="481" priority="12" operator="equal">
      <formula>"In Progress"</formula>
    </cfRule>
    <cfRule type="cellIs" dxfId="480" priority="13" operator="equal">
      <formula>"Not Started"</formula>
    </cfRule>
  </conditionalFormatting>
  <conditionalFormatting sqref="F14">
    <cfRule type="cellIs" dxfId="479" priority="8" operator="equal">
      <formula>"Complete"</formula>
    </cfRule>
    <cfRule type="cellIs" dxfId="478" priority="9" operator="equal">
      <formula>"In Progress"</formula>
    </cfRule>
    <cfRule type="cellIs" dxfId="477" priority="10" operator="equal">
      <formula>"Not Started"</formula>
    </cfRule>
  </conditionalFormatting>
  <conditionalFormatting sqref="C218">
    <cfRule type="cellIs" dxfId="476" priority="5" operator="equal">
      <formula>"Complete"</formula>
    </cfRule>
    <cfRule type="cellIs" dxfId="475" priority="6" operator="equal">
      <formula>"In Progress"</formula>
    </cfRule>
    <cfRule type="cellIs" dxfId="474" priority="7" operator="equal">
      <formula>"Not Started"</formula>
    </cfRule>
  </conditionalFormatting>
  <conditionalFormatting sqref="F15">
    <cfRule type="cellIs" dxfId="473" priority="2" operator="equal">
      <formula>"Complete"</formula>
    </cfRule>
    <cfRule type="cellIs" dxfId="472" priority="3" operator="equal">
      <formula>"In Progress"</formula>
    </cfRule>
    <cfRule type="cellIs" dxfId="471" priority="4" operator="equal">
      <formula>"Not Started"</formula>
    </cfRule>
  </conditionalFormatting>
  <conditionalFormatting sqref="N47:N96">
    <cfRule type="cellIs" dxfId="470" priority="1" operator="greaterThan">
      <formula>0</formula>
    </cfRule>
  </conditionalFormatting>
  <dataValidations count="2">
    <dataValidation type="list" allowBlank="1" showInputMessage="1" showErrorMessage="1" sqref="C20 C46 C30 I47:I96 C112 C121 C101 C129 I101:I107 C136 I136:I142 C147:C148 C218" xr:uid="{00000000-0002-0000-0000-000000000000}">
      <formula1>$AA$1:$AA$3</formula1>
    </dataValidation>
    <dataValidation type="list" allowBlank="1" showInputMessage="1" showErrorMessage="1" sqref="I21 I24" xr:uid="{00000000-0002-0000-0000-000001000000}">
      <formula1>$AA$5:$AA$6</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4275" r:id="rId4" name="Button 3">
              <controlPr defaultSize="0" print="0" autoFill="0" autoPict="0" macro="[0]!Protect" altText="Protect All Sheets and Workbook">
                <anchor moveWithCells="1" sizeWithCells="1">
                  <from>
                    <xdr:col>4</xdr:col>
                    <xdr:colOff>203200</xdr:colOff>
                    <xdr:row>112</xdr:row>
                    <xdr:rowOff>114300</xdr:rowOff>
                  </from>
                  <to>
                    <xdr:col>8</xdr:col>
                    <xdr:colOff>1136650</xdr:colOff>
                    <xdr:row>113</xdr:row>
                    <xdr:rowOff>228600</xdr:rowOff>
                  </to>
                </anchor>
              </controlPr>
            </control>
          </mc:Choice>
        </mc:AlternateContent>
        <mc:AlternateContent xmlns:mc="http://schemas.openxmlformats.org/markup-compatibility/2006">
          <mc:Choice Requires="x14">
            <control shapeId="54276" r:id="rId5" name="Button 4">
              <controlPr defaultSize="0" print="0" autoFill="0" autoPict="0" macro="[0]!RenameHideTabs">
                <anchor moveWithCells="1" sizeWithCells="1">
                  <from>
                    <xdr:col>10</xdr:col>
                    <xdr:colOff>260350</xdr:colOff>
                    <xdr:row>46</xdr:row>
                    <xdr:rowOff>184150</xdr:rowOff>
                  </from>
                  <to>
                    <xdr:col>10</xdr:col>
                    <xdr:colOff>3860800</xdr:colOff>
                    <xdr:row>49</xdr:row>
                    <xdr:rowOff>107950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I337"/>
  <sheetViews>
    <sheetView workbookViewId="0">
      <pane ySplit="12" topLeftCell="A285" activePane="bottomLeft" state="frozen"/>
      <selection activeCell="B14" sqref="B14"/>
      <selection pane="bottomLeft" activeCell="B14" sqref="B14"/>
    </sheetView>
  </sheetViews>
  <sheetFormatPr defaultColWidth="9.1796875" defaultRowHeight="14.5" x14ac:dyDescent="0.35"/>
  <cols>
    <col min="1" max="1" width="8.7265625" style="207" customWidth="1"/>
    <col min="2" max="2" width="65.7265625" style="208" customWidth="1"/>
    <col min="3" max="3" width="12.7265625" style="209" customWidth="1"/>
    <col min="4" max="4" width="12.7265625" style="210" customWidth="1"/>
    <col min="5" max="5" width="12.7265625" style="209" customWidth="1"/>
    <col min="6" max="6" width="27.7265625" style="211" customWidth="1"/>
    <col min="7" max="7" width="35.7265625" style="208" customWidth="1"/>
    <col min="8" max="8" width="3.7265625" style="2" customWidth="1"/>
    <col min="9" max="33" width="9.1796875" style="2"/>
    <col min="34" max="34" width="9.1796875" style="2" customWidth="1"/>
    <col min="35" max="35" width="4.1796875" style="2" customWidth="1"/>
    <col min="36" max="16384" width="9.1796875" style="2"/>
  </cols>
  <sheetData>
    <row r="1" spans="1:35" ht="15" customHeight="1" x14ac:dyDescent="0.35">
      <c r="A1" s="422" t="str">
        <f>'General Technical'!A1</f>
        <v>Replace this text with vendor name in the first module.</v>
      </c>
      <c r="B1" s="422"/>
      <c r="C1" s="422"/>
      <c r="D1" s="422"/>
      <c r="E1" s="422"/>
      <c r="F1" s="422"/>
      <c r="G1" s="422"/>
    </row>
    <row r="2" spans="1:35" x14ac:dyDescent="0.35">
      <c r="A2" s="200" t="s">
        <v>33</v>
      </c>
      <c r="B2" s="421" t="s">
        <v>221</v>
      </c>
      <c r="C2" s="421"/>
      <c r="D2" s="421"/>
      <c r="E2" s="421"/>
      <c r="F2" s="421"/>
      <c r="G2" s="421"/>
      <c r="AB2" s="2" t="s">
        <v>222</v>
      </c>
      <c r="AC2" s="2">
        <f>SUBTOTAL(3,A13:A337)</f>
        <v>325</v>
      </c>
    </row>
    <row r="3" spans="1:35" ht="45" customHeight="1" x14ac:dyDescent="0.35">
      <c r="A3" s="221" t="str">
        <f>'Control Panel'!F36</f>
        <v>Y</v>
      </c>
      <c r="B3" s="426"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26"/>
      <c r="D3" s="426"/>
      <c r="E3" s="426"/>
      <c r="F3" s="426"/>
      <c r="G3" s="426"/>
    </row>
    <row r="4" spans="1:35" x14ac:dyDescent="0.35">
      <c r="A4" s="222" t="str">
        <f>'Control Panel'!F37</f>
        <v>R</v>
      </c>
      <c r="B4" s="427" t="str">
        <f>'Control Panel'!H37</f>
        <v>Functionality is provided through reports generated using proposed Reporting Tools.</v>
      </c>
      <c r="C4" s="427"/>
      <c r="D4" s="427"/>
      <c r="E4" s="427"/>
      <c r="F4" s="427"/>
      <c r="G4" s="427"/>
    </row>
    <row r="5" spans="1:35" ht="30" customHeight="1" x14ac:dyDescent="0.35">
      <c r="A5" s="221" t="str">
        <f>'Control Panel'!F38</f>
        <v>T</v>
      </c>
      <c r="B5" s="426"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26"/>
      <c r="D5" s="426"/>
      <c r="E5" s="426"/>
      <c r="F5" s="426"/>
      <c r="G5" s="426"/>
    </row>
    <row r="6" spans="1:35" x14ac:dyDescent="0.35">
      <c r="A6" s="222" t="str">
        <f>'Control Panel'!F39</f>
        <v>M</v>
      </c>
      <c r="B6" s="427" t="str">
        <f>'Control Panel'!H39</f>
        <v>Functionality is provided through customization to the application, including creation of a new workflow or development of a custom interface, that may have an impact on future upgradability.</v>
      </c>
      <c r="C6" s="427"/>
      <c r="D6" s="427"/>
      <c r="E6" s="427"/>
      <c r="F6" s="427"/>
      <c r="G6" s="427"/>
    </row>
    <row r="7" spans="1:35" ht="16.5" customHeight="1" x14ac:dyDescent="0.35">
      <c r="A7" s="221" t="str">
        <f>'Control Panel'!F40</f>
        <v>F</v>
      </c>
      <c r="B7" s="426" t="str">
        <f>'Control Panel'!H40</f>
        <v>Functionality is provided through a future general availability (GA) release that is scheduled to occur within 1 year of the proposal response.</v>
      </c>
      <c r="C7" s="426"/>
      <c r="D7" s="426"/>
      <c r="E7" s="426"/>
      <c r="F7" s="426"/>
      <c r="G7" s="426"/>
    </row>
    <row r="8" spans="1:35" x14ac:dyDescent="0.35">
      <c r="A8" s="222" t="str">
        <f>'Control Panel'!F41</f>
        <v>N</v>
      </c>
      <c r="B8" s="427" t="str">
        <f>'Control Panel'!H41</f>
        <v>Functionality is not provided.</v>
      </c>
      <c r="C8" s="427"/>
      <c r="D8" s="427"/>
      <c r="E8" s="427"/>
      <c r="F8" s="427"/>
      <c r="G8" s="427"/>
    </row>
    <row r="9" spans="1:35" x14ac:dyDescent="0.35">
      <c r="A9" s="428" t="str">
        <f>'Control Panel'!I25</f>
        <v>Replace this text with the primary product name(s) which satisfy requirements.</v>
      </c>
      <c r="B9" s="429"/>
      <c r="C9" s="429"/>
      <c r="D9" s="429"/>
      <c r="E9" s="429"/>
      <c r="F9" s="429"/>
      <c r="G9" s="430"/>
    </row>
    <row r="10" spans="1:35" ht="15" customHeight="1" x14ac:dyDescent="0.35">
      <c r="A10" s="424" t="str">
        <f>'Control Panel'!F54&amp;" - "&amp;'Control Panel'!E54</f>
        <v>4.9 - Procurement</v>
      </c>
      <c r="B10" s="424"/>
      <c r="C10" s="424"/>
      <c r="D10" s="425" t="str">
        <f>A9</f>
        <v>Replace this text with the primary product name(s) which satisfy requirements.</v>
      </c>
      <c r="E10" s="425"/>
      <c r="F10" s="425"/>
      <c r="G10" s="425"/>
    </row>
    <row r="11" spans="1:35" x14ac:dyDescent="0.35">
      <c r="A11" s="423" t="s">
        <v>223</v>
      </c>
      <c r="B11" s="423"/>
      <c r="C11" s="423"/>
      <c r="D11" s="423"/>
      <c r="E11" s="423"/>
      <c r="F11" s="423"/>
      <c r="G11" s="423"/>
      <c r="AA11" s="2" t="s">
        <v>224</v>
      </c>
      <c r="AI11" s="3"/>
    </row>
    <row r="12" spans="1:35" ht="15" customHeight="1" x14ac:dyDescent="0.35">
      <c r="A12" s="262" t="str">
        <f>'General Technical'!A12</f>
        <v>Number</v>
      </c>
      <c r="B12" s="263" t="str">
        <f>'General Technical'!B12</f>
        <v>Application Requirements</v>
      </c>
      <c r="C12" s="264" t="str">
        <f>'General Technical'!C12</f>
        <v>Priority</v>
      </c>
      <c r="D12" s="262" t="str">
        <f>'General Technical'!D12</f>
        <v>Availability</v>
      </c>
      <c r="E12" s="264" t="str">
        <f>'General Technical'!E12</f>
        <v>Cost</v>
      </c>
      <c r="F12" s="263" t="str">
        <f>'General Technical'!F12</f>
        <v>Required Product(s)</v>
      </c>
      <c r="G12" s="263" t="str">
        <f>'General Technical'!G12</f>
        <v>Comments</v>
      </c>
      <c r="AA12" s="4" t="s">
        <v>229</v>
      </c>
      <c r="AC12" s="5">
        <f>COUNTIF(AB:AB,"Error -- Availability entered in an incorrect format")</f>
        <v>0</v>
      </c>
    </row>
    <row r="13" spans="1:35" s="14" customFormat="1" x14ac:dyDescent="0.35">
      <c r="A13" s="7">
        <v>1</v>
      </c>
      <c r="B13" s="265" t="s">
        <v>248</v>
      </c>
      <c r="C13" s="13"/>
      <c r="D13" s="7"/>
      <c r="E13" s="260"/>
      <c r="F13" s="204" t="str">
        <f>IF($D$10=$A$9,"N/A",$D$10)</f>
        <v>N/A</v>
      </c>
      <c r="G13" s="9"/>
      <c r="AA13" s="14" t="str">
        <f>TRIM($D13)</f>
        <v/>
      </c>
      <c r="AB13" s="14" t="str">
        <f>IF(LEN($AA13)=0,"N",IF(LEN($AA13)&gt;1,"Error -- Availability entered in an incorrect format",IF($AA13='Control Panel'!$F$36,$AA13,IF($AA13='Control Panel'!$F$37,$AA13,IF($AA13='Control Panel'!$F$38,$AA13,IF($AA13='Control Panel'!$F$39,$AA13,IF($AA13='Control Panel'!$F$40,$AA13,IF($AA13='Control Panel'!$F$41,$AA13,"Error -- Availability entered in an incorrect format"))))))))</f>
        <v>N</v>
      </c>
    </row>
    <row r="14" spans="1:35" s="14" customFormat="1" x14ac:dyDescent="0.35">
      <c r="A14" s="7">
        <v>2</v>
      </c>
      <c r="B14" s="204" t="s">
        <v>800</v>
      </c>
      <c r="C14" s="13" t="s">
        <v>37</v>
      </c>
      <c r="D14" s="7"/>
      <c r="E14" s="260"/>
      <c r="F14" s="204" t="str">
        <f t="shared" ref="F14:F77" si="0">IF($D$10=$A$9,"N/A",$D$10)</f>
        <v>N/A</v>
      </c>
      <c r="G14" s="9"/>
      <c r="AA14" s="14" t="str">
        <f t="shared" ref="AA14:AA77" si="1">TRIM($D14)</f>
        <v/>
      </c>
      <c r="AB14" s="14" t="str">
        <f>IF(LEN($AA14)=0,"N",IF(LEN($AA14)&gt;1,"Error -- Availability entered in an incorrect format",IF($AA14='Control Panel'!$F$36,$AA14,IF($AA14='Control Panel'!$F$37,$AA14,IF($AA14='Control Panel'!$F$38,$AA14,IF($AA14='Control Panel'!$F$39,$AA14,IF($AA14='Control Panel'!$F$40,$AA14,IF($AA14='Control Panel'!$F$41,$AA14,"Error -- Availability entered in an incorrect format"))))))))</f>
        <v>N</v>
      </c>
    </row>
    <row r="15" spans="1:35" s="12" customFormat="1" x14ac:dyDescent="0.35">
      <c r="A15" s="7">
        <v>3</v>
      </c>
      <c r="B15" s="267" t="s">
        <v>234</v>
      </c>
      <c r="C15" s="13" t="s">
        <v>43</v>
      </c>
      <c r="D15" s="7"/>
      <c r="E15" s="260"/>
      <c r="F15" s="204" t="str">
        <f t="shared" si="0"/>
        <v>N/A</v>
      </c>
      <c r="G15" s="9"/>
      <c r="AA15" s="12" t="str">
        <f t="shared" si="1"/>
        <v/>
      </c>
      <c r="AB15" s="12" t="str">
        <f>IF(LEN($AA15)=0,"N",IF(LEN($AA15)&gt;1,"Error -- Availability entered in an incorrect format",IF($AA15='Control Panel'!$F$36,$AA15,IF($AA15='Control Panel'!$F$37,$AA15,IF($AA15='Control Panel'!$F$38,$AA15,IF($AA15='Control Panel'!$F$39,$AA15,IF($AA15='Control Panel'!$F$40,$AA15,IF($AA15='Control Panel'!$F$41,$AA15,"Error -- Availability entered in an incorrect format"))))))))</f>
        <v>N</v>
      </c>
    </row>
    <row r="16" spans="1:35" s="12" customFormat="1" x14ac:dyDescent="0.35">
      <c r="A16" s="7">
        <v>4</v>
      </c>
      <c r="B16" s="267" t="s">
        <v>238</v>
      </c>
      <c r="C16" s="13" t="s">
        <v>43</v>
      </c>
      <c r="D16" s="7"/>
      <c r="E16" s="260"/>
      <c r="F16" s="204" t="str">
        <f t="shared" si="0"/>
        <v>N/A</v>
      </c>
      <c r="G16" s="9"/>
      <c r="AA16" s="12" t="str">
        <f t="shared" si="1"/>
        <v/>
      </c>
      <c r="AB16" s="12" t="str">
        <f>IF(LEN($AA16)=0,"N",IF(LEN($AA16)&gt;1,"Error -- Availability entered in an incorrect format",IF($AA16='Control Panel'!$F$36,$AA16,IF($AA16='Control Panel'!$F$37,$AA16,IF($AA16='Control Panel'!$F$38,$AA16,IF($AA16='Control Panel'!$F$39,$AA16,IF($AA16='Control Panel'!$F$40,$AA16,IF($AA16='Control Panel'!$F$41,$AA16,"Error -- Availability entered in an incorrect format"))))))))</f>
        <v>N</v>
      </c>
    </row>
    <row r="17" spans="1:28" s="12" customFormat="1" x14ac:dyDescent="0.35">
      <c r="A17" s="7">
        <v>5</v>
      </c>
      <c r="B17" s="267" t="s">
        <v>801</v>
      </c>
      <c r="C17" s="13" t="s">
        <v>43</v>
      </c>
      <c r="D17" s="7"/>
      <c r="E17" s="260"/>
      <c r="F17" s="204" t="str">
        <f t="shared" si="0"/>
        <v>N/A</v>
      </c>
      <c r="G17" s="9"/>
      <c r="AA17" s="12" t="str">
        <f t="shared" si="1"/>
        <v/>
      </c>
      <c r="AB17" s="12" t="str">
        <f>IF(LEN($AA17)=0,"N",IF(LEN($AA17)&gt;1,"Error -- Availability entered in an incorrect format",IF($AA17='Control Panel'!$F$36,$AA17,IF($AA17='Control Panel'!$F$37,$AA17,IF($AA17='Control Panel'!$F$38,$AA17,IF($AA17='Control Panel'!$F$39,$AA17,IF($AA17='Control Panel'!$F$40,$AA17,IF($AA17='Control Panel'!$F$41,$AA17,"Error -- Availability entered in an incorrect format"))))))))</f>
        <v>N</v>
      </c>
    </row>
    <row r="18" spans="1:28" s="12" customFormat="1" x14ac:dyDescent="0.35">
      <c r="A18" s="7">
        <v>6</v>
      </c>
      <c r="B18" s="267" t="s">
        <v>802</v>
      </c>
      <c r="C18" s="13" t="s">
        <v>43</v>
      </c>
      <c r="D18" s="7"/>
      <c r="E18" s="260"/>
      <c r="F18" s="204" t="str">
        <f t="shared" si="0"/>
        <v>N/A</v>
      </c>
      <c r="G18" s="9"/>
      <c r="AA18" s="12" t="str">
        <f t="shared" si="1"/>
        <v/>
      </c>
      <c r="AB18" s="12" t="str">
        <f>IF(LEN($AA18)=0,"N",IF(LEN($AA18)&gt;1,"Error -- Availability entered in an incorrect format",IF($AA18='Control Panel'!$F$36,$AA18,IF($AA18='Control Panel'!$F$37,$AA18,IF($AA18='Control Panel'!$F$38,$AA18,IF($AA18='Control Panel'!$F$39,$AA18,IF($AA18='Control Panel'!$F$40,$AA18,IF($AA18='Control Panel'!$F$41,$AA18,"Error -- Availability entered in an incorrect format"))))))))</f>
        <v>N</v>
      </c>
    </row>
    <row r="19" spans="1:28" s="12" customFormat="1" x14ac:dyDescent="0.35">
      <c r="A19" s="7">
        <v>7</v>
      </c>
      <c r="B19" s="267" t="s">
        <v>232</v>
      </c>
      <c r="C19" s="13" t="s">
        <v>43</v>
      </c>
      <c r="D19" s="7"/>
      <c r="E19" s="260"/>
      <c r="F19" s="204" t="str">
        <f t="shared" si="0"/>
        <v>N/A</v>
      </c>
      <c r="G19" s="9"/>
      <c r="AA19" s="12" t="str">
        <f t="shared" si="1"/>
        <v/>
      </c>
      <c r="AB19" s="12" t="str">
        <f>IF(LEN($AA19)=0,"N",IF(LEN($AA19)&gt;1,"Error -- Availability entered in an incorrect format",IF($AA19='Control Panel'!$F$36,$AA19,IF($AA19='Control Panel'!$F$37,$AA19,IF($AA19='Control Panel'!$F$38,$AA19,IF($AA19='Control Panel'!$F$39,$AA19,IF($AA19='Control Panel'!$F$40,$AA19,IF($AA19='Control Panel'!$F$41,$AA19,"Error -- Availability entered in an incorrect format"))))))))</f>
        <v>N</v>
      </c>
    </row>
    <row r="20" spans="1:28" s="12" customFormat="1" x14ac:dyDescent="0.35">
      <c r="A20" s="7">
        <v>8</v>
      </c>
      <c r="B20" s="267" t="s">
        <v>803</v>
      </c>
      <c r="C20" s="13" t="s">
        <v>43</v>
      </c>
      <c r="D20" s="7"/>
      <c r="E20" s="260"/>
      <c r="F20" s="204" t="str">
        <f t="shared" si="0"/>
        <v>N/A</v>
      </c>
      <c r="G20" s="9"/>
      <c r="AA20" s="12" t="str">
        <f t="shared" si="1"/>
        <v/>
      </c>
      <c r="AB20" s="12" t="str">
        <f>IF(LEN($AA20)=0,"N",IF(LEN($AA20)&gt;1,"Error -- Availability entered in an incorrect format",IF($AA20='Control Panel'!$F$36,$AA20,IF($AA20='Control Panel'!$F$37,$AA20,IF($AA20='Control Panel'!$F$38,$AA20,IF($AA20='Control Panel'!$F$39,$AA20,IF($AA20='Control Panel'!$F$40,$AA20,IF($AA20='Control Panel'!$F$41,$AA20,"Error -- Availability entered in an incorrect format"))))))))</f>
        <v>N</v>
      </c>
    </row>
    <row r="21" spans="1:28" s="12" customFormat="1" x14ac:dyDescent="0.35">
      <c r="A21" s="7">
        <v>9</v>
      </c>
      <c r="B21" s="267" t="s">
        <v>804</v>
      </c>
      <c r="C21" s="13" t="s">
        <v>43</v>
      </c>
      <c r="D21" s="7"/>
      <c r="E21" s="260"/>
      <c r="F21" s="204" t="str">
        <f t="shared" si="0"/>
        <v>N/A</v>
      </c>
      <c r="G21" s="9"/>
      <c r="AA21" s="12" t="str">
        <f t="shared" si="1"/>
        <v/>
      </c>
      <c r="AB21" s="12" t="str">
        <f>IF(LEN($AA21)=0,"N",IF(LEN($AA21)&gt;1,"Error -- Availability entered in an incorrect format",IF($AA21='Control Panel'!$F$36,$AA21,IF($AA21='Control Panel'!$F$37,$AA21,IF($AA21='Control Panel'!$F$38,$AA21,IF($AA21='Control Panel'!$F$39,$AA21,IF($AA21='Control Panel'!$F$40,$AA21,IF($AA21='Control Panel'!$F$41,$AA21,"Error -- Availability entered in an incorrect format"))))))))</f>
        <v>N</v>
      </c>
    </row>
    <row r="22" spans="1:28" s="12" customFormat="1" ht="29" x14ac:dyDescent="0.35">
      <c r="A22" s="7">
        <v>10</v>
      </c>
      <c r="B22" s="204" t="s">
        <v>805</v>
      </c>
      <c r="C22" s="13" t="s">
        <v>37</v>
      </c>
      <c r="D22" s="7"/>
      <c r="E22" s="260"/>
      <c r="F22" s="204" t="str">
        <f t="shared" si="0"/>
        <v>N/A</v>
      </c>
      <c r="G22" s="9"/>
      <c r="AA22" s="12" t="str">
        <f t="shared" si="1"/>
        <v/>
      </c>
      <c r="AB22" s="12" t="str">
        <f>IF(LEN($AA22)=0,"N",IF(LEN($AA22)&gt;1,"Error -- Availability entered in an incorrect format",IF($AA22='Control Panel'!$F$36,$AA22,IF($AA22='Control Panel'!$F$37,$AA22,IF($AA22='Control Panel'!$F$38,$AA22,IF($AA22='Control Panel'!$F$39,$AA22,IF($AA22='Control Panel'!$F$40,$AA22,IF($AA22='Control Panel'!$F$41,$AA22,"Error -- Availability entered in an incorrect format"))))))))</f>
        <v>N</v>
      </c>
    </row>
    <row r="23" spans="1:28" s="12" customFormat="1" ht="72.5" x14ac:dyDescent="0.35">
      <c r="A23" s="7">
        <v>11</v>
      </c>
      <c r="B23" s="204" t="s">
        <v>806</v>
      </c>
      <c r="C23" s="13" t="s">
        <v>37</v>
      </c>
      <c r="D23" s="7"/>
      <c r="E23" s="260"/>
      <c r="F23" s="204" t="str">
        <f t="shared" si="0"/>
        <v>N/A</v>
      </c>
      <c r="G23" s="9"/>
      <c r="AA23" s="12" t="str">
        <f t="shared" si="1"/>
        <v/>
      </c>
      <c r="AB23" s="12" t="str">
        <f>IF(LEN($AA23)=0,"N",IF(LEN($AA23)&gt;1,"Error -- Availability entered in an incorrect format",IF($AA23='Control Panel'!$F$36,$AA23,IF($AA23='Control Panel'!$F$37,$AA23,IF($AA23='Control Panel'!$F$38,$AA23,IF($AA23='Control Panel'!$F$39,$AA23,IF($AA23='Control Panel'!$F$40,$AA23,IF($AA23='Control Panel'!$F$41,$AA23,"Error -- Availability entered in an incorrect format"))))))))</f>
        <v>N</v>
      </c>
    </row>
    <row r="24" spans="1:28" s="12" customFormat="1" ht="29" x14ac:dyDescent="0.35">
      <c r="A24" s="7">
        <v>12</v>
      </c>
      <c r="B24" s="204" t="s">
        <v>807</v>
      </c>
      <c r="C24" s="13" t="s">
        <v>37</v>
      </c>
      <c r="D24" s="7"/>
      <c r="E24" s="260"/>
      <c r="F24" s="204" t="str">
        <f t="shared" si="0"/>
        <v>N/A</v>
      </c>
      <c r="G24" s="9"/>
      <c r="AA24" s="12" t="str">
        <f t="shared" si="1"/>
        <v/>
      </c>
      <c r="AB24" s="12" t="str">
        <f>IF(LEN($AA24)=0,"N",IF(LEN($AA24)&gt;1,"Error -- Availability entered in an incorrect format",IF($AA24='Control Panel'!$F$36,$AA24,IF($AA24='Control Panel'!$F$37,$AA24,IF($AA24='Control Panel'!$F$38,$AA24,IF($AA24='Control Panel'!$F$39,$AA24,IF($AA24='Control Panel'!$F$40,$AA24,IF($AA24='Control Panel'!$F$41,$AA24,"Error -- Availability entered in an incorrect format"))))))))</f>
        <v>N</v>
      </c>
    </row>
    <row r="25" spans="1:28" s="14" customFormat="1" ht="43.5" x14ac:dyDescent="0.35">
      <c r="A25" s="7">
        <v>13</v>
      </c>
      <c r="B25" s="204" t="s">
        <v>808</v>
      </c>
      <c r="C25" s="13" t="s">
        <v>37</v>
      </c>
      <c r="D25" s="11"/>
      <c r="E25" s="261"/>
      <c r="F25" s="204" t="str">
        <f t="shared" si="0"/>
        <v>N/A</v>
      </c>
      <c r="G25" s="6"/>
      <c r="AA25" s="14" t="str">
        <f t="shared" si="1"/>
        <v/>
      </c>
      <c r="AB25" s="14" t="str">
        <f>IF(LEN($AA25)=0,"N",IF(LEN($AA25)&gt;1,"Error -- Availability entered in an incorrect format",IF($AA25='Control Panel'!$F$36,$AA25,IF($AA25='Control Panel'!$F$37,$AA25,IF($AA25='Control Panel'!$F$38,$AA25,IF($AA25='Control Panel'!$F$39,$AA25,IF($AA25='Control Panel'!$F$40,$AA25,IF($AA25='Control Panel'!$F$41,$AA25,"Error -- Availability entered in an incorrect format"))))))))</f>
        <v>N</v>
      </c>
    </row>
    <row r="26" spans="1:28" s="14" customFormat="1" ht="29" x14ac:dyDescent="0.35">
      <c r="A26" s="7">
        <v>14</v>
      </c>
      <c r="B26" s="204" t="s">
        <v>809</v>
      </c>
      <c r="C26" s="13" t="s">
        <v>37</v>
      </c>
      <c r="D26" s="11"/>
      <c r="E26" s="261"/>
      <c r="F26" s="204" t="str">
        <f t="shared" si="0"/>
        <v>N/A</v>
      </c>
      <c r="G26" s="6"/>
      <c r="AA26" s="14" t="str">
        <f t="shared" si="1"/>
        <v/>
      </c>
      <c r="AB26" s="14" t="str">
        <f>IF(LEN($AA26)=0,"N",IF(LEN($AA26)&gt;1,"Error -- Availability entered in an incorrect format",IF($AA26='Control Panel'!$F$36,$AA26,IF($AA26='Control Panel'!$F$37,$AA26,IF($AA26='Control Panel'!$F$38,$AA26,IF($AA26='Control Panel'!$F$39,$AA26,IF($AA26='Control Panel'!$F$40,$AA26,IF($AA26='Control Panel'!$F$41,$AA26,"Error -- Availability entered in an incorrect format"))))))))</f>
        <v>N</v>
      </c>
    </row>
    <row r="27" spans="1:28" s="14" customFormat="1" ht="43.5" x14ac:dyDescent="0.35">
      <c r="A27" s="7">
        <v>15</v>
      </c>
      <c r="B27" s="204" t="s">
        <v>810</v>
      </c>
      <c r="C27" s="13" t="s">
        <v>37</v>
      </c>
      <c r="D27" s="11"/>
      <c r="E27" s="261"/>
      <c r="F27" s="204" t="str">
        <f t="shared" si="0"/>
        <v>N/A</v>
      </c>
      <c r="G27" s="6"/>
      <c r="AA27" s="14" t="str">
        <f t="shared" si="1"/>
        <v/>
      </c>
      <c r="AB27" s="14" t="str">
        <f>IF(LEN($AA27)=0,"N",IF(LEN($AA27)&gt;1,"Error -- Availability entered in an incorrect format",IF($AA27='Control Panel'!$F$36,$AA27,IF($AA27='Control Panel'!$F$37,$AA27,IF($AA27='Control Panel'!$F$38,$AA27,IF($AA27='Control Panel'!$F$39,$AA27,IF($AA27='Control Panel'!$F$40,$AA27,IF($AA27='Control Panel'!$F$41,$AA27,"Error -- Availability entered in an incorrect format"))))))))</f>
        <v>N</v>
      </c>
    </row>
    <row r="28" spans="1:28" s="14" customFormat="1" ht="43.5" x14ac:dyDescent="0.35">
      <c r="A28" s="7">
        <v>16</v>
      </c>
      <c r="B28" s="204" t="s">
        <v>811</v>
      </c>
      <c r="C28" s="13" t="s">
        <v>42</v>
      </c>
      <c r="D28" s="11"/>
      <c r="E28" s="261"/>
      <c r="F28" s="204" t="str">
        <f t="shared" si="0"/>
        <v>N/A</v>
      </c>
      <c r="G28" s="6"/>
      <c r="AA28" s="14" t="str">
        <f t="shared" si="1"/>
        <v/>
      </c>
      <c r="AB28" s="14" t="str">
        <f>IF(LEN($AA28)=0,"N",IF(LEN($AA28)&gt;1,"Error -- Availability entered in an incorrect format",IF($AA28='Control Panel'!$F$36,$AA28,IF($AA28='Control Panel'!$F$37,$AA28,IF($AA28='Control Panel'!$F$38,$AA28,IF($AA28='Control Panel'!$F$39,$AA28,IF($AA28='Control Panel'!$F$40,$AA28,IF($AA28='Control Panel'!$F$41,$AA28,"Error -- Availability entered in an incorrect format"))))))))</f>
        <v>N</v>
      </c>
    </row>
    <row r="29" spans="1:28" s="14" customFormat="1" ht="29" x14ac:dyDescent="0.35">
      <c r="A29" s="7">
        <v>17</v>
      </c>
      <c r="B29" s="204" t="s">
        <v>812</v>
      </c>
      <c r="C29" s="13" t="s">
        <v>40</v>
      </c>
      <c r="D29" s="11"/>
      <c r="E29" s="261"/>
      <c r="F29" s="204" t="str">
        <f t="shared" si="0"/>
        <v>N/A</v>
      </c>
      <c r="G29" s="6"/>
      <c r="AA29" s="14" t="str">
        <f t="shared" si="1"/>
        <v/>
      </c>
      <c r="AB29" s="14" t="str">
        <f>IF(LEN($AA29)=0,"N",IF(LEN($AA29)&gt;1,"Error -- Availability entered in an incorrect format",IF($AA29='Control Panel'!$F$36,$AA29,IF($AA29='Control Panel'!$F$37,$AA29,IF($AA29='Control Panel'!$F$38,$AA29,IF($AA29='Control Panel'!$F$39,$AA29,IF($AA29='Control Panel'!$F$40,$AA29,IF($AA29='Control Panel'!$F$41,$AA29,"Error -- Availability entered in an incorrect format"))))))))</f>
        <v>N</v>
      </c>
    </row>
    <row r="30" spans="1:28" s="14" customFormat="1" ht="29" x14ac:dyDescent="0.35">
      <c r="A30" s="7">
        <v>18</v>
      </c>
      <c r="B30" s="204" t="s">
        <v>813</v>
      </c>
      <c r="C30" s="13" t="s">
        <v>37</v>
      </c>
      <c r="D30" s="11"/>
      <c r="E30" s="261"/>
      <c r="F30" s="204" t="str">
        <f t="shared" si="0"/>
        <v>N/A</v>
      </c>
      <c r="G30" s="6"/>
      <c r="AA30" s="14" t="str">
        <f t="shared" si="1"/>
        <v/>
      </c>
      <c r="AB30" s="14" t="str">
        <f>IF(LEN($AA30)=0,"N",IF(LEN($AA30)&gt;1,"Error -- Availability entered in an incorrect format",IF($AA30='Control Panel'!$F$36,$AA30,IF($AA30='Control Panel'!$F$37,$AA30,IF($AA30='Control Panel'!$F$38,$AA30,IF($AA30='Control Panel'!$F$39,$AA30,IF($AA30='Control Panel'!$F$40,$AA30,IF($AA30='Control Panel'!$F$41,$AA30,"Error -- Availability entered in an incorrect format"))))))))</f>
        <v>N</v>
      </c>
    </row>
    <row r="31" spans="1:28" s="14" customFormat="1" ht="29" x14ac:dyDescent="0.35">
      <c r="A31" s="7">
        <v>19</v>
      </c>
      <c r="B31" s="204" t="s">
        <v>814</v>
      </c>
      <c r="C31" s="13" t="s">
        <v>37</v>
      </c>
      <c r="D31" s="220"/>
      <c r="E31" s="261"/>
      <c r="F31" s="204" t="str">
        <f t="shared" si="0"/>
        <v>N/A</v>
      </c>
      <c r="G31" s="6"/>
      <c r="AA31" s="14" t="str">
        <f t="shared" si="1"/>
        <v/>
      </c>
      <c r="AB31" s="14" t="str">
        <f>IF(LEN($AA31)=0,"N",IF(LEN($AA31)&gt;1,"Error -- Availability entered in an incorrect format",IF($AA31='Control Panel'!$F$36,$AA31,IF($AA31='Control Panel'!$F$37,$AA31,IF($AA31='Control Panel'!$F$38,$AA31,IF($AA31='Control Panel'!$F$39,$AA31,IF($AA31='Control Panel'!$F$40,$AA31,IF($AA31='Control Panel'!$F$41,$AA31,"Error -- Availability entered in an incorrect format"))))))))</f>
        <v>N</v>
      </c>
    </row>
    <row r="32" spans="1:28" s="14" customFormat="1" ht="29" x14ac:dyDescent="0.35">
      <c r="A32" s="7">
        <v>20</v>
      </c>
      <c r="B32" s="204" t="s">
        <v>815</v>
      </c>
      <c r="C32" s="13" t="s">
        <v>37</v>
      </c>
      <c r="D32" s="220"/>
      <c r="E32" s="261"/>
      <c r="F32" s="204" t="str">
        <f t="shared" si="0"/>
        <v>N/A</v>
      </c>
      <c r="G32" s="6"/>
      <c r="AA32" s="14" t="str">
        <f t="shared" si="1"/>
        <v/>
      </c>
      <c r="AB32" s="14" t="str">
        <f>IF(LEN($AA32)=0,"N",IF(LEN($AA32)&gt;1,"Error -- Availability entered in an incorrect format",IF($AA32='Control Panel'!$F$36,$AA32,IF($AA32='Control Panel'!$F$37,$AA32,IF($AA32='Control Panel'!$F$38,$AA32,IF($AA32='Control Panel'!$F$39,$AA32,IF($AA32='Control Panel'!$F$40,$AA32,IF($AA32='Control Panel'!$F$41,$AA32,"Error -- Availability entered in an incorrect format"))))))))</f>
        <v>N</v>
      </c>
    </row>
    <row r="33" spans="1:28" s="14" customFormat="1" x14ac:dyDescent="0.35">
      <c r="A33" s="7">
        <v>21</v>
      </c>
      <c r="B33" s="204" t="s">
        <v>816</v>
      </c>
      <c r="C33" s="13" t="s">
        <v>37</v>
      </c>
      <c r="D33" s="220"/>
      <c r="E33" s="261"/>
      <c r="F33" s="204" t="str">
        <f t="shared" si="0"/>
        <v>N/A</v>
      </c>
      <c r="G33" s="6"/>
      <c r="AA33" s="14" t="str">
        <f t="shared" si="1"/>
        <v/>
      </c>
      <c r="AB33" s="14" t="str">
        <f>IF(LEN($AA33)=0,"N",IF(LEN($AA33)&gt;1,"Error -- Availability entered in an incorrect format",IF($AA33='Control Panel'!$F$36,$AA33,IF($AA33='Control Panel'!$F$37,$AA33,IF($AA33='Control Panel'!$F$38,$AA33,IF($AA33='Control Panel'!$F$39,$AA33,IF($AA33='Control Panel'!$F$40,$AA33,IF($AA33='Control Panel'!$F$41,$AA33,"Error -- Availability entered in an incorrect format"))))))))</f>
        <v>N</v>
      </c>
    </row>
    <row r="34" spans="1:28" s="14" customFormat="1" x14ac:dyDescent="0.35">
      <c r="A34" s="7">
        <v>22</v>
      </c>
      <c r="B34" s="204" t="s">
        <v>817</v>
      </c>
      <c r="C34" s="13" t="s">
        <v>40</v>
      </c>
      <c r="D34" s="220"/>
      <c r="E34" s="261"/>
      <c r="F34" s="204" t="str">
        <f t="shared" si="0"/>
        <v>N/A</v>
      </c>
      <c r="G34" s="6"/>
      <c r="AA34" s="14" t="str">
        <f t="shared" si="1"/>
        <v/>
      </c>
      <c r="AB34" s="14" t="str">
        <f>IF(LEN($AA34)=0,"N",IF(LEN($AA34)&gt;1,"Error -- Availability entered in an incorrect format",IF($AA34='Control Panel'!$F$36,$AA34,IF($AA34='Control Panel'!$F$37,$AA34,IF($AA34='Control Panel'!$F$38,$AA34,IF($AA34='Control Panel'!$F$39,$AA34,IF($AA34='Control Panel'!$F$40,$AA34,IF($AA34='Control Panel'!$F$41,$AA34,"Error -- Availability entered in an incorrect format"))))))))</f>
        <v>N</v>
      </c>
    </row>
    <row r="35" spans="1:28" s="14" customFormat="1" ht="29" x14ac:dyDescent="0.35">
      <c r="A35" s="7">
        <v>23</v>
      </c>
      <c r="B35" s="204" t="s">
        <v>818</v>
      </c>
      <c r="C35" s="13" t="s">
        <v>42</v>
      </c>
      <c r="D35" s="220"/>
      <c r="E35" s="261"/>
      <c r="F35" s="204" t="str">
        <f t="shared" si="0"/>
        <v>N/A</v>
      </c>
      <c r="G35" s="6"/>
      <c r="AA35" s="14" t="str">
        <f t="shared" si="1"/>
        <v/>
      </c>
      <c r="AB35" s="14" t="str">
        <f>IF(LEN($AA35)=0,"N",IF(LEN($AA35)&gt;1,"Error -- Availability entered in an incorrect format",IF($AA35='Control Panel'!$F$36,$AA35,IF($AA35='Control Panel'!$F$37,$AA35,IF($AA35='Control Panel'!$F$38,$AA35,IF($AA35='Control Panel'!$F$39,$AA35,IF($AA35='Control Panel'!$F$40,$AA35,IF($AA35='Control Panel'!$F$41,$AA35,"Error -- Availability entered in an incorrect format"))))))))</f>
        <v>N</v>
      </c>
    </row>
    <row r="36" spans="1:28" s="14" customFormat="1" ht="29" x14ac:dyDescent="0.35">
      <c r="A36" s="7">
        <v>24</v>
      </c>
      <c r="B36" s="204" t="s">
        <v>819</v>
      </c>
      <c r="C36" s="13" t="s">
        <v>37</v>
      </c>
      <c r="D36" s="220"/>
      <c r="E36" s="261"/>
      <c r="F36" s="204" t="str">
        <f t="shared" si="0"/>
        <v>N/A</v>
      </c>
      <c r="G36" s="6"/>
      <c r="AA36" s="14" t="str">
        <f t="shared" si="1"/>
        <v/>
      </c>
      <c r="AB36" s="14" t="str">
        <f>IF(LEN($AA36)=0,"N",IF(LEN($AA36)&gt;1,"Error -- Availability entered in an incorrect format",IF($AA36='Control Panel'!$F$36,$AA36,IF($AA36='Control Panel'!$F$37,$AA36,IF($AA36='Control Panel'!$F$38,$AA36,IF($AA36='Control Panel'!$F$39,$AA36,IF($AA36='Control Panel'!$F$40,$AA36,IF($AA36='Control Panel'!$F$41,$AA36,"Error -- Availability entered in an incorrect format"))))))))</f>
        <v>N</v>
      </c>
    </row>
    <row r="37" spans="1:28" s="14" customFormat="1" ht="29" x14ac:dyDescent="0.35">
      <c r="A37" s="7">
        <v>25</v>
      </c>
      <c r="B37" s="204" t="s">
        <v>820</v>
      </c>
      <c r="C37" s="13" t="s">
        <v>37</v>
      </c>
      <c r="D37" s="220"/>
      <c r="E37" s="261"/>
      <c r="F37" s="204" t="str">
        <f t="shared" si="0"/>
        <v>N/A</v>
      </c>
      <c r="G37" s="6"/>
      <c r="AA37" s="14" t="str">
        <f t="shared" si="1"/>
        <v/>
      </c>
      <c r="AB37" s="14" t="str">
        <f>IF(LEN($AA37)=0,"N",IF(LEN($AA37)&gt;1,"Error -- Availability entered in an incorrect format",IF($AA37='Control Panel'!$F$36,$AA37,IF($AA37='Control Panel'!$F$37,$AA37,IF($AA37='Control Panel'!$F$38,$AA37,IF($AA37='Control Panel'!$F$39,$AA37,IF($AA37='Control Panel'!$F$40,$AA37,IF($AA37='Control Panel'!$F$41,$AA37,"Error -- Availability entered in an incorrect format"))))))))</f>
        <v>N</v>
      </c>
    </row>
    <row r="38" spans="1:28" s="14" customFormat="1" x14ac:dyDescent="0.35">
      <c r="A38" s="7">
        <v>26</v>
      </c>
      <c r="B38" s="204" t="s">
        <v>821</v>
      </c>
      <c r="C38" s="13" t="s">
        <v>37</v>
      </c>
      <c r="D38" s="220"/>
      <c r="E38" s="261"/>
      <c r="F38" s="204" t="str">
        <f t="shared" si="0"/>
        <v>N/A</v>
      </c>
      <c r="G38" s="6"/>
      <c r="AA38" s="14" t="str">
        <f t="shared" si="1"/>
        <v/>
      </c>
      <c r="AB38" s="14" t="str">
        <f>IF(LEN($AA38)=0,"N",IF(LEN($AA38)&gt;1,"Error -- Availability entered in an incorrect format",IF($AA38='Control Panel'!$F$36,$AA38,IF($AA38='Control Panel'!$F$37,$AA38,IF($AA38='Control Panel'!$F$38,$AA38,IF($AA38='Control Panel'!$F$39,$AA38,IF($AA38='Control Panel'!$F$40,$AA38,IF($AA38='Control Panel'!$F$41,$AA38,"Error -- Availability entered in an incorrect format"))))))))</f>
        <v>N</v>
      </c>
    </row>
    <row r="39" spans="1:28" s="14" customFormat="1" ht="29" x14ac:dyDescent="0.35">
      <c r="A39" s="7">
        <v>27</v>
      </c>
      <c r="B39" s="204" t="s">
        <v>822</v>
      </c>
      <c r="C39" s="13" t="s">
        <v>37</v>
      </c>
      <c r="D39" s="220"/>
      <c r="E39" s="261"/>
      <c r="F39" s="204" t="str">
        <f t="shared" si="0"/>
        <v>N/A</v>
      </c>
      <c r="G39" s="6"/>
      <c r="AA39" s="14" t="str">
        <f t="shared" si="1"/>
        <v/>
      </c>
      <c r="AB39" s="14" t="str">
        <f>IF(LEN($AA39)=0,"N",IF(LEN($AA39)&gt;1,"Error -- Availability entered in an incorrect format",IF($AA39='Control Panel'!$F$36,$AA39,IF($AA39='Control Panel'!$F$37,$AA39,IF($AA39='Control Panel'!$F$38,$AA39,IF($AA39='Control Panel'!$F$39,$AA39,IF($AA39='Control Panel'!$F$40,$AA39,IF($AA39='Control Panel'!$F$41,$AA39,"Error -- Availability entered in an incorrect format"))))))))</f>
        <v>N</v>
      </c>
    </row>
    <row r="40" spans="1:28" s="14" customFormat="1" x14ac:dyDescent="0.35">
      <c r="A40" s="7">
        <v>28</v>
      </c>
      <c r="B40" s="204" t="s">
        <v>823</v>
      </c>
      <c r="C40" s="13" t="s">
        <v>37</v>
      </c>
      <c r="D40" s="220"/>
      <c r="E40" s="261"/>
      <c r="F40" s="204" t="str">
        <f t="shared" si="0"/>
        <v>N/A</v>
      </c>
      <c r="G40" s="6"/>
      <c r="AA40" s="14" t="str">
        <f t="shared" si="1"/>
        <v/>
      </c>
      <c r="AB40" s="14" t="str">
        <f>IF(LEN($AA40)=0,"N",IF(LEN($AA40)&gt;1,"Error -- Availability entered in an incorrect format",IF($AA40='Control Panel'!$F$36,$AA40,IF($AA40='Control Panel'!$F$37,$AA40,IF($AA40='Control Panel'!$F$38,$AA40,IF($AA40='Control Panel'!$F$39,$AA40,IF($AA40='Control Panel'!$F$40,$AA40,IF($AA40='Control Panel'!$F$41,$AA40,"Error -- Availability entered in an incorrect format"))))))))</f>
        <v>N</v>
      </c>
    </row>
    <row r="41" spans="1:28" s="14" customFormat="1" ht="43.5" x14ac:dyDescent="0.35">
      <c r="A41" s="7">
        <v>29</v>
      </c>
      <c r="B41" s="204" t="s">
        <v>824</v>
      </c>
      <c r="C41" s="13" t="s">
        <v>37</v>
      </c>
      <c r="D41" s="220"/>
      <c r="E41" s="261"/>
      <c r="F41" s="204" t="str">
        <f t="shared" si="0"/>
        <v>N/A</v>
      </c>
      <c r="G41" s="6"/>
      <c r="AA41" s="14" t="str">
        <f t="shared" si="1"/>
        <v/>
      </c>
      <c r="AB41" s="14" t="str">
        <f>IF(LEN($AA41)=0,"N",IF(LEN($AA41)&gt;1,"Error -- Availability entered in an incorrect format",IF($AA41='Control Panel'!$F$36,$AA41,IF($AA41='Control Panel'!$F$37,$AA41,IF($AA41='Control Panel'!$F$38,$AA41,IF($AA41='Control Panel'!$F$39,$AA41,IF($AA41='Control Panel'!$F$40,$AA41,IF($AA41='Control Panel'!$F$41,$AA41,"Error -- Availability entered in an incorrect format"))))))))</f>
        <v>N</v>
      </c>
    </row>
    <row r="42" spans="1:28" s="14" customFormat="1" ht="29" x14ac:dyDescent="0.35">
      <c r="A42" s="7">
        <v>30</v>
      </c>
      <c r="B42" s="204" t="s">
        <v>825</v>
      </c>
      <c r="C42" s="13" t="s">
        <v>37</v>
      </c>
      <c r="D42" s="220"/>
      <c r="E42" s="261"/>
      <c r="F42" s="204" t="str">
        <f t="shared" si="0"/>
        <v>N/A</v>
      </c>
      <c r="G42" s="6"/>
      <c r="AA42" s="14" t="str">
        <f t="shared" si="1"/>
        <v/>
      </c>
      <c r="AB42" s="14" t="str">
        <f>IF(LEN($AA42)=0,"N",IF(LEN($AA42)&gt;1,"Error -- Availability entered in an incorrect format",IF($AA42='Control Panel'!$F$36,$AA42,IF($AA42='Control Panel'!$F$37,$AA42,IF($AA42='Control Panel'!$F$38,$AA42,IF($AA42='Control Panel'!$F$39,$AA42,IF($AA42='Control Panel'!$F$40,$AA42,IF($AA42='Control Panel'!$F$41,$AA42,"Error -- Availability entered in an incorrect format"))))))))</f>
        <v>N</v>
      </c>
    </row>
    <row r="43" spans="1:28" s="14" customFormat="1" x14ac:dyDescent="0.35">
      <c r="A43" s="7">
        <v>31</v>
      </c>
      <c r="B43" s="204" t="s">
        <v>826</v>
      </c>
      <c r="C43" s="13"/>
      <c r="D43" s="220"/>
      <c r="E43" s="261"/>
      <c r="F43" s="204" t="str">
        <f t="shared" si="0"/>
        <v>N/A</v>
      </c>
      <c r="G43" s="6"/>
      <c r="AA43" s="14" t="str">
        <f t="shared" si="1"/>
        <v/>
      </c>
      <c r="AB43" s="14" t="str">
        <f>IF(LEN($AA43)=0,"N",IF(LEN($AA43)&gt;1,"Error -- Availability entered in an incorrect format",IF($AA43='Control Panel'!$F$36,$AA43,IF($AA43='Control Panel'!$F$37,$AA43,IF($AA43='Control Panel'!$F$38,$AA43,IF($AA43='Control Panel'!$F$39,$AA43,IF($AA43='Control Panel'!$F$40,$AA43,IF($AA43='Control Panel'!$F$41,$AA43,"Error -- Availability entered in an incorrect format"))))))))</f>
        <v>N</v>
      </c>
    </row>
    <row r="44" spans="1:28" s="14" customFormat="1" ht="29" x14ac:dyDescent="0.35">
      <c r="A44" s="7">
        <v>32</v>
      </c>
      <c r="B44" s="204" t="s">
        <v>827</v>
      </c>
      <c r="C44" s="13" t="s">
        <v>37</v>
      </c>
      <c r="D44" s="220"/>
      <c r="E44" s="261"/>
      <c r="F44" s="204" t="str">
        <f t="shared" si="0"/>
        <v>N/A</v>
      </c>
      <c r="G44" s="6"/>
      <c r="AA44" s="14" t="str">
        <f t="shared" si="1"/>
        <v/>
      </c>
      <c r="AB44" s="14" t="str">
        <f>IF(LEN($AA44)=0,"N",IF(LEN($AA44)&gt;1,"Error -- Availability entered in an incorrect format",IF($AA44='Control Panel'!$F$36,$AA44,IF($AA44='Control Panel'!$F$37,$AA44,IF($AA44='Control Panel'!$F$38,$AA44,IF($AA44='Control Panel'!$F$39,$AA44,IF($AA44='Control Panel'!$F$40,$AA44,IF($AA44='Control Panel'!$F$41,$AA44,"Error -- Availability entered in an incorrect format"))))))))</f>
        <v>N</v>
      </c>
    </row>
    <row r="45" spans="1:28" s="14" customFormat="1" x14ac:dyDescent="0.35">
      <c r="A45" s="7">
        <v>33</v>
      </c>
      <c r="B45" s="267" t="s">
        <v>746</v>
      </c>
      <c r="C45" s="13" t="s">
        <v>43</v>
      </c>
      <c r="D45" s="220"/>
      <c r="E45" s="261"/>
      <c r="F45" s="204" t="str">
        <f t="shared" si="0"/>
        <v>N/A</v>
      </c>
      <c r="G45" s="6"/>
      <c r="AA45" s="14" t="str">
        <f t="shared" si="1"/>
        <v/>
      </c>
      <c r="AB45" s="14" t="str">
        <f>IF(LEN($AA45)=0,"N",IF(LEN($AA45)&gt;1,"Error -- Availability entered in an incorrect format",IF($AA45='Control Panel'!$F$36,$AA45,IF($AA45='Control Panel'!$F$37,$AA45,IF($AA45='Control Panel'!$F$38,$AA45,IF($AA45='Control Panel'!$F$39,$AA45,IF($AA45='Control Panel'!$F$40,$AA45,IF($AA45='Control Panel'!$F$41,$AA45,"Error -- Availability entered in an incorrect format"))))))))</f>
        <v>N</v>
      </c>
    </row>
    <row r="46" spans="1:28" s="14" customFormat="1" x14ac:dyDescent="0.35">
      <c r="A46" s="7">
        <v>34</v>
      </c>
      <c r="B46" s="267" t="s">
        <v>828</v>
      </c>
      <c r="C46" s="13" t="s">
        <v>43</v>
      </c>
      <c r="D46" s="220"/>
      <c r="E46" s="261"/>
      <c r="F46" s="204" t="str">
        <f t="shared" si="0"/>
        <v>N/A</v>
      </c>
      <c r="G46" s="6"/>
      <c r="AA46" s="14" t="str">
        <f t="shared" si="1"/>
        <v/>
      </c>
      <c r="AB46" s="14" t="str">
        <f>IF(LEN($AA46)=0,"N",IF(LEN($AA46)&gt;1,"Error -- Availability entered in an incorrect format",IF($AA46='Control Panel'!$F$36,$AA46,IF($AA46='Control Panel'!$F$37,$AA46,IF($AA46='Control Panel'!$F$38,$AA46,IF($AA46='Control Panel'!$F$39,$AA46,IF($AA46='Control Panel'!$F$40,$AA46,IF($AA46='Control Panel'!$F$41,$AA46,"Error -- Availability entered in an incorrect format"))))))))</f>
        <v>N</v>
      </c>
    </row>
    <row r="47" spans="1:28" s="14" customFormat="1" x14ac:dyDescent="0.35">
      <c r="A47" s="7">
        <v>35</v>
      </c>
      <c r="B47" s="267" t="s">
        <v>829</v>
      </c>
      <c r="C47" s="13" t="s">
        <v>43</v>
      </c>
      <c r="D47" s="220"/>
      <c r="E47" s="261"/>
      <c r="F47" s="204" t="str">
        <f t="shared" si="0"/>
        <v>N/A</v>
      </c>
      <c r="G47" s="6"/>
      <c r="AA47" s="14" t="str">
        <f t="shared" si="1"/>
        <v/>
      </c>
      <c r="AB47" s="14" t="str">
        <f>IF(LEN($AA47)=0,"N",IF(LEN($AA47)&gt;1,"Error -- Availability entered in an incorrect format",IF($AA47='Control Panel'!$F$36,$AA47,IF($AA47='Control Panel'!$F$37,$AA47,IF($AA47='Control Panel'!$F$38,$AA47,IF($AA47='Control Panel'!$F$39,$AA47,IF($AA47='Control Panel'!$F$40,$AA47,IF($AA47='Control Panel'!$F$41,$AA47,"Error -- Availability entered in an incorrect format"))))))))</f>
        <v>N</v>
      </c>
    </row>
    <row r="48" spans="1:28" s="14" customFormat="1" x14ac:dyDescent="0.35">
      <c r="A48" s="7">
        <v>36</v>
      </c>
      <c r="B48" s="267" t="s">
        <v>830</v>
      </c>
      <c r="C48" s="13" t="s">
        <v>43</v>
      </c>
      <c r="D48" s="220"/>
      <c r="E48" s="261"/>
      <c r="F48" s="204" t="str">
        <f t="shared" si="0"/>
        <v>N/A</v>
      </c>
      <c r="G48" s="6"/>
      <c r="AA48" s="14" t="str">
        <f t="shared" si="1"/>
        <v/>
      </c>
      <c r="AB48" s="14" t="str">
        <f>IF(LEN($AA48)=0,"N",IF(LEN($AA48)&gt;1,"Error -- Availability entered in an incorrect format",IF($AA48='Control Panel'!$F$36,$AA48,IF($AA48='Control Panel'!$F$37,$AA48,IF($AA48='Control Panel'!$F$38,$AA48,IF($AA48='Control Panel'!$F$39,$AA48,IF($AA48='Control Panel'!$F$40,$AA48,IF($AA48='Control Panel'!$F$41,$AA48,"Error -- Availability entered in an incorrect format"))))))))</f>
        <v>N</v>
      </c>
    </row>
    <row r="49" spans="1:28" s="14" customFormat="1" x14ac:dyDescent="0.35">
      <c r="A49" s="7">
        <v>37</v>
      </c>
      <c r="B49" s="267" t="s">
        <v>530</v>
      </c>
      <c r="C49" s="13" t="s">
        <v>43</v>
      </c>
      <c r="D49" s="220"/>
      <c r="E49" s="261"/>
      <c r="F49" s="204" t="str">
        <f t="shared" si="0"/>
        <v>N/A</v>
      </c>
      <c r="G49" s="6"/>
      <c r="AA49" s="14" t="str">
        <f t="shared" si="1"/>
        <v/>
      </c>
      <c r="AB49" s="14" t="str">
        <f>IF(LEN($AA49)=0,"N",IF(LEN($AA49)&gt;1,"Error -- Availability entered in an incorrect format",IF($AA49='Control Panel'!$F$36,$AA49,IF($AA49='Control Panel'!$F$37,$AA49,IF($AA49='Control Panel'!$F$38,$AA49,IF($AA49='Control Panel'!$F$39,$AA49,IF($AA49='Control Panel'!$F$40,$AA49,IF($AA49='Control Panel'!$F$41,$AA49,"Error -- Availability entered in an incorrect format"))))))))</f>
        <v>N</v>
      </c>
    </row>
    <row r="50" spans="1:28" s="14" customFormat="1" x14ac:dyDescent="0.35">
      <c r="A50" s="7">
        <v>38</v>
      </c>
      <c r="B50" s="267" t="s">
        <v>454</v>
      </c>
      <c r="C50" s="13" t="s">
        <v>43</v>
      </c>
      <c r="D50" s="220"/>
      <c r="E50" s="261"/>
      <c r="F50" s="204" t="str">
        <f t="shared" si="0"/>
        <v>N/A</v>
      </c>
      <c r="G50" s="6"/>
      <c r="AA50" s="14" t="str">
        <f t="shared" si="1"/>
        <v/>
      </c>
      <c r="AB50" s="14" t="str">
        <f>IF(LEN($AA50)=0,"N",IF(LEN($AA50)&gt;1,"Error -- Availability entered in an incorrect format",IF($AA50='Control Panel'!$F$36,$AA50,IF($AA50='Control Panel'!$F$37,$AA50,IF($AA50='Control Panel'!$F$38,$AA50,IF($AA50='Control Panel'!$F$39,$AA50,IF($AA50='Control Panel'!$F$40,$AA50,IF($AA50='Control Panel'!$F$41,$AA50,"Error -- Availability entered in an incorrect format"))))))))</f>
        <v>N</v>
      </c>
    </row>
    <row r="51" spans="1:28" s="14" customFormat="1" x14ac:dyDescent="0.35">
      <c r="A51" s="7">
        <v>39</v>
      </c>
      <c r="B51" s="267" t="s">
        <v>831</v>
      </c>
      <c r="C51" s="13" t="s">
        <v>43</v>
      </c>
      <c r="D51" s="220"/>
      <c r="E51" s="261"/>
      <c r="F51" s="204" t="str">
        <f t="shared" si="0"/>
        <v>N/A</v>
      </c>
      <c r="G51" s="6"/>
      <c r="AA51" s="14" t="str">
        <f t="shared" si="1"/>
        <v/>
      </c>
      <c r="AB51" s="14" t="str">
        <f>IF(LEN($AA51)=0,"N",IF(LEN($AA51)&gt;1,"Error -- Availability entered in an incorrect format",IF($AA51='Control Panel'!$F$36,$AA51,IF($AA51='Control Panel'!$F$37,$AA51,IF($AA51='Control Panel'!$F$38,$AA51,IF($AA51='Control Panel'!$F$39,$AA51,IF($AA51='Control Panel'!$F$40,$AA51,IF($AA51='Control Panel'!$F$41,$AA51,"Error -- Availability entered in an incorrect format"))))))))</f>
        <v>N</v>
      </c>
    </row>
    <row r="52" spans="1:28" s="14" customFormat="1" x14ac:dyDescent="0.35">
      <c r="A52" s="7">
        <v>40</v>
      </c>
      <c r="B52" s="267" t="s">
        <v>832</v>
      </c>
      <c r="C52" s="13" t="s">
        <v>43</v>
      </c>
      <c r="D52" s="220"/>
      <c r="E52" s="261"/>
      <c r="F52" s="204" t="str">
        <f t="shared" si="0"/>
        <v>N/A</v>
      </c>
      <c r="G52" s="6"/>
      <c r="AA52" s="14" t="str">
        <f t="shared" si="1"/>
        <v/>
      </c>
      <c r="AB52" s="14" t="str">
        <f>IF(LEN($AA52)=0,"N",IF(LEN($AA52)&gt;1,"Error -- Availability entered in an incorrect format",IF($AA52='Control Panel'!$F$36,$AA52,IF($AA52='Control Panel'!$F$37,$AA52,IF($AA52='Control Panel'!$F$38,$AA52,IF($AA52='Control Panel'!$F$39,$AA52,IF($AA52='Control Panel'!$F$40,$AA52,IF($AA52='Control Panel'!$F$41,$AA52,"Error -- Availability entered in an incorrect format"))))))))</f>
        <v>N</v>
      </c>
    </row>
    <row r="53" spans="1:28" s="14" customFormat="1" x14ac:dyDescent="0.35">
      <c r="A53" s="7">
        <v>41</v>
      </c>
      <c r="B53" s="267" t="s">
        <v>833</v>
      </c>
      <c r="C53" s="13" t="s">
        <v>43</v>
      </c>
      <c r="D53" s="220"/>
      <c r="E53" s="261"/>
      <c r="F53" s="204" t="str">
        <f t="shared" si="0"/>
        <v>N/A</v>
      </c>
      <c r="G53" s="6"/>
      <c r="AA53" s="14" t="str">
        <f t="shared" si="1"/>
        <v/>
      </c>
      <c r="AB53" s="14" t="str">
        <f>IF(LEN($AA53)=0,"N",IF(LEN($AA53)&gt;1,"Error -- Availability entered in an incorrect format",IF($AA53='Control Panel'!$F$36,$AA53,IF($AA53='Control Panel'!$F$37,$AA53,IF($AA53='Control Panel'!$F$38,$AA53,IF($AA53='Control Panel'!$F$39,$AA53,IF($AA53='Control Panel'!$F$40,$AA53,IF($AA53='Control Panel'!$F$41,$AA53,"Error -- Availability entered in an incorrect format"))))))))</f>
        <v>N</v>
      </c>
    </row>
    <row r="54" spans="1:28" s="14" customFormat="1" x14ac:dyDescent="0.35">
      <c r="A54" s="7">
        <v>42</v>
      </c>
      <c r="B54" s="267" t="s">
        <v>834</v>
      </c>
      <c r="C54" s="13" t="s">
        <v>43</v>
      </c>
      <c r="D54" s="220"/>
      <c r="E54" s="261"/>
      <c r="F54" s="204" t="str">
        <f t="shared" si="0"/>
        <v>N/A</v>
      </c>
      <c r="G54" s="6"/>
      <c r="AA54" s="14" t="str">
        <f t="shared" si="1"/>
        <v/>
      </c>
      <c r="AB54" s="14" t="str">
        <f>IF(LEN($AA54)=0,"N",IF(LEN($AA54)&gt;1,"Error -- Availability entered in an incorrect format",IF($AA54='Control Panel'!$F$36,$AA54,IF($AA54='Control Panel'!$F$37,$AA54,IF($AA54='Control Panel'!$F$38,$AA54,IF($AA54='Control Panel'!$F$39,$AA54,IF($AA54='Control Panel'!$F$40,$AA54,IF($AA54='Control Panel'!$F$41,$AA54,"Error -- Availability entered in an incorrect format"))))))))</f>
        <v>N</v>
      </c>
    </row>
    <row r="55" spans="1:28" s="14" customFormat="1" x14ac:dyDescent="0.35">
      <c r="A55" s="7">
        <v>43</v>
      </c>
      <c r="B55" s="267" t="s">
        <v>835</v>
      </c>
      <c r="C55" s="13" t="s">
        <v>43</v>
      </c>
      <c r="D55" s="220"/>
      <c r="E55" s="261"/>
      <c r="F55" s="204" t="str">
        <f t="shared" si="0"/>
        <v>N/A</v>
      </c>
      <c r="G55" s="6"/>
      <c r="AA55" s="14" t="str">
        <f t="shared" si="1"/>
        <v/>
      </c>
      <c r="AB55" s="14" t="str">
        <f>IF(LEN($AA55)=0,"N",IF(LEN($AA55)&gt;1,"Error -- Availability entered in an incorrect format",IF($AA55='Control Panel'!$F$36,$AA55,IF($AA55='Control Panel'!$F$37,$AA55,IF($AA55='Control Panel'!$F$38,$AA55,IF($AA55='Control Panel'!$F$39,$AA55,IF($AA55='Control Panel'!$F$40,$AA55,IF($AA55='Control Panel'!$F$41,$AA55,"Error -- Availability entered in an incorrect format"))))))))</f>
        <v>N</v>
      </c>
    </row>
    <row r="56" spans="1:28" s="14" customFormat="1" x14ac:dyDescent="0.35">
      <c r="A56" s="7">
        <v>44</v>
      </c>
      <c r="B56" s="267" t="s">
        <v>836</v>
      </c>
      <c r="C56" s="13" t="s">
        <v>43</v>
      </c>
      <c r="D56" s="220"/>
      <c r="E56" s="261"/>
      <c r="F56" s="204" t="str">
        <f t="shared" si="0"/>
        <v>N/A</v>
      </c>
      <c r="G56" s="6"/>
      <c r="AA56" s="14" t="str">
        <f t="shared" si="1"/>
        <v/>
      </c>
      <c r="AB56" s="14" t="str">
        <f>IF(LEN($AA56)=0,"N",IF(LEN($AA56)&gt;1,"Error -- Availability entered in an incorrect format",IF($AA56='Control Panel'!$F$36,$AA56,IF($AA56='Control Panel'!$F$37,$AA56,IF($AA56='Control Panel'!$F$38,$AA56,IF($AA56='Control Panel'!$F$39,$AA56,IF($AA56='Control Panel'!$F$40,$AA56,IF($AA56='Control Panel'!$F$41,$AA56,"Error -- Availability entered in an incorrect format"))))))))</f>
        <v>N</v>
      </c>
    </row>
    <row r="57" spans="1:28" s="14" customFormat="1" x14ac:dyDescent="0.35">
      <c r="A57" s="7">
        <v>45</v>
      </c>
      <c r="B57" s="267" t="s">
        <v>837</v>
      </c>
      <c r="C57" s="13" t="s">
        <v>43</v>
      </c>
      <c r="D57" s="220"/>
      <c r="E57" s="261"/>
      <c r="F57" s="204" t="str">
        <f t="shared" si="0"/>
        <v>N/A</v>
      </c>
      <c r="G57" s="6"/>
      <c r="AA57" s="14" t="str">
        <f t="shared" si="1"/>
        <v/>
      </c>
      <c r="AB57" s="14" t="str">
        <f>IF(LEN($AA57)=0,"N",IF(LEN($AA57)&gt;1,"Error -- Availability entered in an incorrect format",IF($AA57='Control Panel'!$F$36,$AA57,IF($AA57='Control Panel'!$F$37,$AA57,IF($AA57='Control Panel'!$F$38,$AA57,IF($AA57='Control Panel'!$F$39,$AA57,IF($AA57='Control Panel'!$F$40,$AA57,IF($AA57='Control Panel'!$F$41,$AA57,"Error -- Availability entered in an incorrect format"))))))))</f>
        <v>N</v>
      </c>
    </row>
    <row r="58" spans="1:28" s="14" customFormat="1" x14ac:dyDescent="0.35">
      <c r="A58" s="7">
        <v>46</v>
      </c>
      <c r="B58" s="267" t="s">
        <v>838</v>
      </c>
      <c r="C58" s="13" t="s">
        <v>43</v>
      </c>
      <c r="D58" s="220"/>
      <c r="E58" s="261"/>
      <c r="F58" s="204" t="str">
        <f t="shared" si="0"/>
        <v>N/A</v>
      </c>
      <c r="G58" s="6"/>
      <c r="AA58" s="14" t="str">
        <f t="shared" si="1"/>
        <v/>
      </c>
      <c r="AB58" s="14" t="str">
        <f>IF(LEN($AA58)=0,"N",IF(LEN($AA58)&gt;1,"Error -- Availability entered in an incorrect format",IF($AA58='Control Panel'!$F$36,$AA58,IF($AA58='Control Panel'!$F$37,$AA58,IF($AA58='Control Panel'!$F$38,$AA58,IF($AA58='Control Panel'!$F$39,$AA58,IF($AA58='Control Panel'!$F$40,$AA58,IF($AA58='Control Panel'!$F$41,$AA58,"Error -- Availability entered in an incorrect format"))))))))</f>
        <v>N</v>
      </c>
    </row>
    <row r="59" spans="1:28" s="14" customFormat="1" x14ac:dyDescent="0.35">
      <c r="A59" s="7">
        <v>47</v>
      </c>
      <c r="B59" s="267" t="s">
        <v>839</v>
      </c>
      <c r="C59" s="13" t="s">
        <v>43</v>
      </c>
      <c r="D59" s="220"/>
      <c r="E59" s="261"/>
      <c r="F59" s="204" t="str">
        <f t="shared" si="0"/>
        <v>N/A</v>
      </c>
      <c r="G59" s="6"/>
      <c r="AA59" s="14" t="str">
        <f t="shared" si="1"/>
        <v/>
      </c>
      <c r="AB59" s="14" t="str">
        <f>IF(LEN($AA59)=0,"N",IF(LEN($AA59)&gt;1,"Error -- Availability entered in an incorrect format",IF($AA59='Control Panel'!$F$36,$AA59,IF($AA59='Control Panel'!$F$37,$AA59,IF($AA59='Control Panel'!$F$38,$AA59,IF($AA59='Control Panel'!$F$39,$AA59,IF($AA59='Control Panel'!$F$40,$AA59,IF($AA59='Control Panel'!$F$41,$AA59,"Error -- Availability entered in an incorrect format"))))))))</f>
        <v>N</v>
      </c>
    </row>
    <row r="60" spans="1:28" s="14" customFormat="1" x14ac:dyDescent="0.35">
      <c r="A60" s="7">
        <v>48</v>
      </c>
      <c r="B60" s="267" t="s">
        <v>840</v>
      </c>
      <c r="C60" s="13" t="s">
        <v>43</v>
      </c>
      <c r="D60" s="220"/>
      <c r="E60" s="261"/>
      <c r="F60" s="204" t="str">
        <f t="shared" si="0"/>
        <v>N/A</v>
      </c>
      <c r="G60" s="6"/>
      <c r="AA60" s="14" t="str">
        <f t="shared" si="1"/>
        <v/>
      </c>
      <c r="AB60" s="14" t="str">
        <f>IF(LEN($AA60)=0,"N",IF(LEN($AA60)&gt;1,"Error -- Availability entered in an incorrect format",IF($AA60='Control Panel'!$F$36,$AA60,IF($AA60='Control Panel'!$F$37,$AA60,IF($AA60='Control Panel'!$F$38,$AA60,IF($AA60='Control Panel'!$F$39,$AA60,IF($AA60='Control Panel'!$F$40,$AA60,IF($AA60='Control Panel'!$F$41,$AA60,"Error -- Availability entered in an incorrect format"))))))))</f>
        <v>N</v>
      </c>
    </row>
    <row r="61" spans="1:28" s="14" customFormat="1" x14ac:dyDescent="0.35">
      <c r="A61" s="7">
        <v>49</v>
      </c>
      <c r="B61" s="267" t="s">
        <v>841</v>
      </c>
      <c r="C61" s="13" t="s">
        <v>43</v>
      </c>
      <c r="D61" s="220"/>
      <c r="E61" s="261"/>
      <c r="F61" s="204" t="str">
        <f t="shared" si="0"/>
        <v>N/A</v>
      </c>
      <c r="G61" s="6"/>
      <c r="AA61" s="14" t="str">
        <f t="shared" si="1"/>
        <v/>
      </c>
      <c r="AB61" s="14" t="str">
        <f>IF(LEN($AA61)=0,"N",IF(LEN($AA61)&gt;1,"Error -- Availability entered in an incorrect format",IF($AA61='Control Panel'!$F$36,$AA61,IF($AA61='Control Panel'!$F$37,$AA61,IF($AA61='Control Panel'!$F$38,$AA61,IF($AA61='Control Panel'!$F$39,$AA61,IF($AA61='Control Panel'!$F$40,$AA61,IF($AA61='Control Panel'!$F$41,$AA61,"Error -- Availability entered in an incorrect format"))))))))</f>
        <v>N</v>
      </c>
    </row>
    <row r="62" spans="1:28" s="14" customFormat="1" x14ac:dyDescent="0.35">
      <c r="A62" s="7">
        <v>50</v>
      </c>
      <c r="B62" s="267" t="s">
        <v>842</v>
      </c>
      <c r="C62" s="13" t="s">
        <v>43</v>
      </c>
      <c r="D62" s="220"/>
      <c r="E62" s="261"/>
      <c r="F62" s="204" t="str">
        <f t="shared" si="0"/>
        <v>N/A</v>
      </c>
      <c r="G62" s="6"/>
      <c r="AA62" s="14" t="str">
        <f t="shared" si="1"/>
        <v/>
      </c>
      <c r="AB62" s="14" t="str">
        <f>IF(LEN($AA62)=0,"N",IF(LEN($AA62)&gt;1,"Error -- Availability entered in an incorrect format",IF($AA62='Control Panel'!$F$36,$AA62,IF($AA62='Control Panel'!$F$37,$AA62,IF($AA62='Control Panel'!$F$38,$AA62,IF($AA62='Control Panel'!$F$39,$AA62,IF($AA62='Control Panel'!$F$40,$AA62,IF($AA62='Control Panel'!$F$41,$AA62,"Error -- Availability entered in an incorrect format"))))))))</f>
        <v>N</v>
      </c>
    </row>
    <row r="63" spans="1:28" s="14" customFormat="1" x14ac:dyDescent="0.35">
      <c r="A63" s="7">
        <v>51</v>
      </c>
      <c r="B63" s="267" t="s">
        <v>843</v>
      </c>
      <c r="C63" s="13" t="s">
        <v>43</v>
      </c>
      <c r="D63" s="220"/>
      <c r="E63" s="261"/>
      <c r="F63" s="204" t="str">
        <f t="shared" si="0"/>
        <v>N/A</v>
      </c>
      <c r="G63" s="6"/>
      <c r="AA63" s="14" t="str">
        <f t="shared" si="1"/>
        <v/>
      </c>
      <c r="AB63" s="14" t="str">
        <f>IF(LEN($AA63)=0,"N",IF(LEN($AA63)&gt;1,"Error -- Availability entered in an incorrect format",IF($AA63='Control Panel'!$F$36,$AA63,IF($AA63='Control Panel'!$F$37,$AA63,IF($AA63='Control Panel'!$F$38,$AA63,IF($AA63='Control Panel'!$F$39,$AA63,IF($AA63='Control Panel'!$F$40,$AA63,IF($AA63='Control Panel'!$F$41,$AA63,"Error -- Availability entered in an incorrect format"))))))))</f>
        <v>N</v>
      </c>
    </row>
    <row r="64" spans="1:28" s="14" customFormat="1" x14ac:dyDescent="0.35">
      <c r="A64" s="7">
        <v>52</v>
      </c>
      <c r="B64" s="267" t="s">
        <v>844</v>
      </c>
      <c r="C64" s="13" t="s">
        <v>43</v>
      </c>
      <c r="D64" s="220"/>
      <c r="E64" s="261"/>
      <c r="F64" s="204" t="str">
        <f t="shared" si="0"/>
        <v>N/A</v>
      </c>
      <c r="G64" s="6"/>
      <c r="AA64" s="14" t="str">
        <f t="shared" si="1"/>
        <v/>
      </c>
      <c r="AB64" s="14" t="str">
        <f>IF(LEN($AA64)=0,"N",IF(LEN($AA64)&gt;1,"Error -- Availability entered in an incorrect format",IF($AA64='Control Panel'!$F$36,$AA64,IF($AA64='Control Panel'!$F$37,$AA64,IF($AA64='Control Panel'!$F$38,$AA64,IF($AA64='Control Panel'!$F$39,$AA64,IF($AA64='Control Panel'!$F$40,$AA64,IF($AA64='Control Panel'!$F$41,$AA64,"Error -- Availability entered in an incorrect format"))))))))</f>
        <v>N</v>
      </c>
    </row>
    <row r="65" spans="1:28" s="14" customFormat="1" x14ac:dyDescent="0.35">
      <c r="A65" s="7">
        <v>53</v>
      </c>
      <c r="B65" s="267" t="s">
        <v>845</v>
      </c>
      <c r="C65" s="13" t="s">
        <v>43</v>
      </c>
      <c r="D65" s="220"/>
      <c r="E65" s="261"/>
      <c r="F65" s="204" t="str">
        <f t="shared" si="0"/>
        <v>N/A</v>
      </c>
      <c r="G65" s="6"/>
      <c r="AA65" s="14" t="str">
        <f t="shared" si="1"/>
        <v/>
      </c>
      <c r="AB65" s="14" t="str">
        <f>IF(LEN($AA65)=0,"N",IF(LEN($AA65)&gt;1,"Error -- Availability entered in an incorrect format",IF($AA65='Control Panel'!$F$36,$AA65,IF($AA65='Control Panel'!$F$37,$AA65,IF($AA65='Control Panel'!$F$38,$AA65,IF($AA65='Control Panel'!$F$39,$AA65,IF($AA65='Control Panel'!$F$40,$AA65,IF($AA65='Control Panel'!$F$41,$AA65,"Error -- Availability entered in an incorrect format"))))))))</f>
        <v>N</v>
      </c>
    </row>
    <row r="66" spans="1:28" s="14" customFormat="1" x14ac:dyDescent="0.35">
      <c r="A66" s="7">
        <v>54</v>
      </c>
      <c r="B66" s="267" t="s">
        <v>846</v>
      </c>
      <c r="C66" s="13" t="s">
        <v>43</v>
      </c>
      <c r="D66" s="220"/>
      <c r="E66" s="261"/>
      <c r="F66" s="204" t="str">
        <f t="shared" si="0"/>
        <v>N/A</v>
      </c>
      <c r="G66" s="6"/>
      <c r="AA66" s="14" t="str">
        <f t="shared" si="1"/>
        <v/>
      </c>
      <c r="AB66" s="14" t="str">
        <f>IF(LEN($AA66)=0,"N",IF(LEN($AA66)&gt;1,"Error -- Availability entered in an incorrect format",IF($AA66='Control Panel'!$F$36,$AA66,IF($AA66='Control Panel'!$F$37,$AA66,IF($AA66='Control Panel'!$F$38,$AA66,IF($AA66='Control Panel'!$F$39,$AA66,IF($AA66='Control Panel'!$F$40,$AA66,IF($AA66='Control Panel'!$F$41,$AA66,"Error -- Availability entered in an incorrect format"))))))))</f>
        <v>N</v>
      </c>
    </row>
    <row r="67" spans="1:28" s="14" customFormat="1" x14ac:dyDescent="0.35">
      <c r="A67" s="7">
        <v>55</v>
      </c>
      <c r="B67" s="267" t="s">
        <v>847</v>
      </c>
      <c r="C67" s="13" t="s">
        <v>43</v>
      </c>
      <c r="D67" s="220"/>
      <c r="E67" s="261"/>
      <c r="F67" s="204" t="str">
        <f t="shared" si="0"/>
        <v>N/A</v>
      </c>
      <c r="G67" s="6"/>
      <c r="AA67" s="14" t="str">
        <f t="shared" si="1"/>
        <v/>
      </c>
      <c r="AB67" s="14" t="str">
        <f>IF(LEN($AA67)=0,"N",IF(LEN($AA67)&gt;1,"Error -- Availability entered in an incorrect format",IF($AA67='Control Panel'!$F$36,$AA67,IF($AA67='Control Panel'!$F$37,$AA67,IF($AA67='Control Panel'!$F$38,$AA67,IF($AA67='Control Panel'!$F$39,$AA67,IF($AA67='Control Panel'!$F$40,$AA67,IF($AA67='Control Panel'!$F$41,$AA67,"Error -- Availability entered in an incorrect format"))))))))</f>
        <v>N</v>
      </c>
    </row>
    <row r="68" spans="1:28" s="14" customFormat="1" x14ac:dyDescent="0.35">
      <c r="A68" s="7">
        <v>56</v>
      </c>
      <c r="B68" s="267" t="s">
        <v>848</v>
      </c>
      <c r="C68" s="13" t="s">
        <v>43</v>
      </c>
      <c r="D68" s="220"/>
      <c r="E68" s="261"/>
      <c r="F68" s="204" t="str">
        <f t="shared" si="0"/>
        <v>N/A</v>
      </c>
      <c r="G68" s="6"/>
      <c r="AA68" s="14" t="str">
        <f t="shared" si="1"/>
        <v/>
      </c>
      <c r="AB68" s="14" t="str">
        <f>IF(LEN($AA68)=0,"N",IF(LEN($AA68)&gt;1,"Error -- Availability entered in an incorrect format",IF($AA68='Control Panel'!$F$36,$AA68,IF($AA68='Control Panel'!$F$37,$AA68,IF($AA68='Control Panel'!$F$38,$AA68,IF($AA68='Control Panel'!$F$39,$AA68,IF($AA68='Control Panel'!$F$40,$AA68,IF($AA68='Control Panel'!$F$41,$AA68,"Error -- Availability entered in an incorrect format"))))))))</f>
        <v>N</v>
      </c>
    </row>
    <row r="69" spans="1:28" s="14" customFormat="1" x14ac:dyDescent="0.35">
      <c r="A69" s="7">
        <v>57</v>
      </c>
      <c r="B69" s="267" t="s">
        <v>849</v>
      </c>
      <c r="C69" s="13" t="s">
        <v>43</v>
      </c>
      <c r="D69" s="220"/>
      <c r="E69" s="261"/>
      <c r="F69" s="204" t="str">
        <f t="shared" si="0"/>
        <v>N/A</v>
      </c>
      <c r="G69" s="6"/>
      <c r="AA69" s="14" t="str">
        <f t="shared" si="1"/>
        <v/>
      </c>
      <c r="AB69" s="14" t="str">
        <f>IF(LEN($AA69)=0,"N",IF(LEN($AA69)&gt;1,"Error -- Availability entered in an incorrect format",IF($AA69='Control Panel'!$F$36,$AA69,IF($AA69='Control Panel'!$F$37,$AA69,IF($AA69='Control Panel'!$F$38,$AA69,IF($AA69='Control Panel'!$F$39,$AA69,IF($AA69='Control Panel'!$F$40,$AA69,IF($AA69='Control Panel'!$F$41,$AA69,"Error -- Availability entered in an incorrect format"))))))))</f>
        <v>N</v>
      </c>
    </row>
    <row r="70" spans="1:28" s="14" customFormat="1" x14ac:dyDescent="0.35">
      <c r="A70" s="7">
        <v>58</v>
      </c>
      <c r="B70" s="267" t="s">
        <v>850</v>
      </c>
      <c r="C70" s="13" t="s">
        <v>43</v>
      </c>
      <c r="D70" s="220"/>
      <c r="E70" s="261"/>
      <c r="F70" s="204" t="str">
        <f t="shared" si="0"/>
        <v>N/A</v>
      </c>
      <c r="G70" s="6"/>
      <c r="AA70" s="14" t="str">
        <f t="shared" si="1"/>
        <v/>
      </c>
      <c r="AB70" s="14" t="str">
        <f>IF(LEN($AA70)=0,"N",IF(LEN($AA70)&gt;1,"Error -- Availability entered in an incorrect format",IF($AA70='Control Panel'!$F$36,$AA70,IF($AA70='Control Panel'!$F$37,$AA70,IF($AA70='Control Panel'!$F$38,$AA70,IF($AA70='Control Panel'!$F$39,$AA70,IF($AA70='Control Panel'!$F$40,$AA70,IF($AA70='Control Panel'!$F$41,$AA70,"Error -- Availability entered in an incorrect format"))))))))</f>
        <v>N</v>
      </c>
    </row>
    <row r="71" spans="1:28" s="14" customFormat="1" x14ac:dyDescent="0.35">
      <c r="A71" s="7">
        <v>59</v>
      </c>
      <c r="B71" s="267" t="s">
        <v>851</v>
      </c>
      <c r="C71" s="13" t="s">
        <v>43</v>
      </c>
      <c r="D71" s="220"/>
      <c r="E71" s="261"/>
      <c r="F71" s="204" t="str">
        <f t="shared" si="0"/>
        <v>N/A</v>
      </c>
      <c r="G71" s="6"/>
      <c r="AA71" s="14" t="str">
        <f t="shared" si="1"/>
        <v/>
      </c>
      <c r="AB71" s="14" t="str">
        <f>IF(LEN($AA71)=0,"N",IF(LEN($AA71)&gt;1,"Error -- Availability entered in an incorrect format",IF($AA71='Control Panel'!$F$36,$AA71,IF($AA71='Control Panel'!$F$37,$AA71,IF($AA71='Control Panel'!$F$38,$AA71,IF($AA71='Control Panel'!$F$39,$AA71,IF($AA71='Control Panel'!$F$40,$AA71,IF($AA71='Control Panel'!$F$41,$AA71,"Error -- Availability entered in an incorrect format"))))))))</f>
        <v>N</v>
      </c>
    </row>
    <row r="72" spans="1:28" s="14" customFormat="1" x14ac:dyDescent="0.35">
      <c r="A72" s="7">
        <v>60</v>
      </c>
      <c r="B72" s="267" t="s">
        <v>852</v>
      </c>
      <c r="C72" s="13" t="s">
        <v>43</v>
      </c>
      <c r="D72" s="220"/>
      <c r="E72" s="261"/>
      <c r="F72" s="204" t="str">
        <f t="shared" si="0"/>
        <v>N/A</v>
      </c>
      <c r="G72" s="6"/>
      <c r="AA72" s="14" t="str">
        <f t="shared" si="1"/>
        <v/>
      </c>
      <c r="AB72" s="14" t="str">
        <f>IF(LEN($AA72)=0,"N",IF(LEN($AA72)&gt;1,"Error -- Availability entered in an incorrect format",IF($AA72='Control Panel'!$F$36,$AA72,IF($AA72='Control Panel'!$F$37,$AA72,IF($AA72='Control Panel'!$F$38,$AA72,IF($AA72='Control Panel'!$F$39,$AA72,IF($AA72='Control Panel'!$F$40,$AA72,IF($AA72='Control Panel'!$F$41,$AA72,"Error -- Availability entered in an incorrect format"))))))))</f>
        <v>N</v>
      </c>
    </row>
    <row r="73" spans="1:28" s="14" customFormat="1" x14ac:dyDescent="0.35">
      <c r="A73" s="7">
        <v>61</v>
      </c>
      <c r="B73" s="267" t="s">
        <v>853</v>
      </c>
      <c r="C73" s="13" t="s">
        <v>43</v>
      </c>
      <c r="D73" s="220"/>
      <c r="E73" s="261"/>
      <c r="F73" s="204" t="str">
        <f t="shared" si="0"/>
        <v>N/A</v>
      </c>
      <c r="G73" s="6"/>
      <c r="AA73" s="14" t="str">
        <f t="shared" si="1"/>
        <v/>
      </c>
      <c r="AB73" s="14" t="str">
        <f>IF(LEN($AA73)=0,"N",IF(LEN($AA73)&gt;1,"Error -- Availability entered in an incorrect format",IF($AA73='Control Panel'!$F$36,$AA73,IF($AA73='Control Panel'!$F$37,$AA73,IF($AA73='Control Panel'!$F$38,$AA73,IF($AA73='Control Panel'!$F$39,$AA73,IF($AA73='Control Panel'!$F$40,$AA73,IF($AA73='Control Panel'!$F$41,$AA73,"Error -- Availability entered in an incorrect format"))))))))</f>
        <v>N</v>
      </c>
    </row>
    <row r="74" spans="1:28" s="14" customFormat="1" x14ac:dyDescent="0.35">
      <c r="A74" s="7">
        <v>62</v>
      </c>
      <c r="B74" s="267" t="s">
        <v>854</v>
      </c>
      <c r="C74" s="13" t="s">
        <v>43</v>
      </c>
      <c r="D74" s="220"/>
      <c r="E74" s="261"/>
      <c r="F74" s="204" t="str">
        <f t="shared" si="0"/>
        <v>N/A</v>
      </c>
      <c r="G74" s="6"/>
      <c r="AA74" s="14" t="str">
        <f t="shared" si="1"/>
        <v/>
      </c>
      <c r="AB74" s="14" t="str">
        <f>IF(LEN($AA74)=0,"N",IF(LEN($AA74)&gt;1,"Error -- Availability entered in an incorrect format",IF($AA74='Control Panel'!$F$36,$AA74,IF($AA74='Control Panel'!$F$37,$AA74,IF($AA74='Control Panel'!$F$38,$AA74,IF($AA74='Control Panel'!$F$39,$AA74,IF($AA74='Control Panel'!$F$40,$AA74,IF($AA74='Control Panel'!$F$41,$AA74,"Error -- Availability entered in an incorrect format"))))))))</f>
        <v>N</v>
      </c>
    </row>
    <row r="75" spans="1:28" s="14" customFormat="1" x14ac:dyDescent="0.35">
      <c r="A75" s="7">
        <v>63</v>
      </c>
      <c r="B75" s="267" t="s">
        <v>855</v>
      </c>
      <c r="C75" s="13" t="s">
        <v>43</v>
      </c>
      <c r="D75" s="220"/>
      <c r="E75" s="261"/>
      <c r="F75" s="204" t="str">
        <f t="shared" si="0"/>
        <v>N/A</v>
      </c>
      <c r="G75" s="6"/>
      <c r="AA75" s="14" t="str">
        <f t="shared" si="1"/>
        <v/>
      </c>
      <c r="AB75" s="14" t="str">
        <f>IF(LEN($AA75)=0,"N",IF(LEN($AA75)&gt;1,"Error -- Availability entered in an incorrect format",IF($AA75='Control Panel'!$F$36,$AA75,IF($AA75='Control Panel'!$F$37,$AA75,IF($AA75='Control Panel'!$F$38,$AA75,IF($AA75='Control Panel'!$F$39,$AA75,IF($AA75='Control Panel'!$F$40,$AA75,IF($AA75='Control Panel'!$F$41,$AA75,"Error -- Availability entered in an incorrect format"))))))))</f>
        <v>N</v>
      </c>
    </row>
    <row r="76" spans="1:28" s="14" customFormat="1" x14ac:dyDescent="0.35">
      <c r="A76" s="7">
        <v>64</v>
      </c>
      <c r="B76" s="267" t="s">
        <v>856</v>
      </c>
      <c r="C76" s="13" t="s">
        <v>43</v>
      </c>
      <c r="D76" s="220"/>
      <c r="E76" s="261"/>
      <c r="F76" s="204" t="str">
        <f t="shared" si="0"/>
        <v>N/A</v>
      </c>
      <c r="G76" s="6"/>
      <c r="AA76" s="14" t="str">
        <f t="shared" si="1"/>
        <v/>
      </c>
      <c r="AB76" s="14" t="str">
        <f>IF(LEN($AA76)=0,"N",IF(LEN($AA76)&gt;1,"Error -- Availability entered in an incorrect format",IF($AA76='Control Panel'!$F$36,$AA76,IF($AA76='Control Panel'!$F$37,$AA76,IF($AA76='Control Panel'!$F$38,$AA76,IF($AA76='Control Panel'!$F$39,$AA76,IF($AA76='Control Panel'!$F$40,$AA76,IF($AA76='Control Panel'!$F$41,$AA76,"Error -- Availability entered in an incorrect format"))))))))</f>
        <v>N</v>
      </c>
    </row>
    <row r="77" spans="1:28" s="14" customFormat="1" x14ac:dyDescent="0.35">
      <c r="A77" s="7">
        <v>65</v>
      </c>
      <c r="B77" s="267" t="s">
        <v>857</v>
      </c>
      <c r="C77" s="13" t="s">
        <v>43</v>
      </c>
      <c r="D77" s="220"/>
      <c r="E77" s="261"/>
      <c r="F77" s="204" t="str">
        <f t="shared" si="0"/>
        <v>N/A</v>
      </c>
      <c r="G77" s="6"/>
      <c r="AA77" s="14" t="str">
        <f t="shared" si="1"/>
        <v/>
      </c>
      <c r="AB77" s="14" t="str">
        <f>IF(LEN($AA77)=0,"N",IF(LEN($AA77)&gt;1,"Error -- Availability entered in an incorrect format",IF($AA77='Control Panel'!$F$36,$AA77,IF($AA77='Control Panel'!$F$37,$AA77,IF($AA77='Control Panel'!$F$38,$AA77,IF($AA77='Control Panel'!$F$39,$AA77,IF($AA77='Control Panel'!$F$40,$AA77,IF($AA77='Control Panel'!$F$41,$AA77,"Error -- Availability entered in an incorrect format"))))))))</f>
        <v>N</v>
      </c>
    </row>
    <row r="78" spans="1:28" s="14" customFormat="1" x14ac:dyDescent="0.35">
      <c r="A78" s="7">
        <v>66</v>
      </c>
      <c r="B78" s="267" t="s">
        <v>858</v>
      </c>
      <c r="C78" s="13" t="s">
        <v>43</v>
      </c>
      <c r="D78" s="220"/>
      <c r="E78" s="261"/>
      <c r="F78" s="204" t="str">
        <f t="shared" ref="F78:F141" si="2">IF($D$10=$A$9,"N/A",$D$10)</f>
        <v>N/A</v>
      </c>
      <c r="G78" s="6"/>
      <c r="AA78" s="14" t="str">
        <f t="shared" ref="AA78:AA141" si="3">TRIM($D78)</f>
        <v/>
      </c>
      <c r="AB78" s="14" t="str">
        <f>IF(LEN($AA78)=0,"N",IF(LEN($AA78)&gt;1,"Error -- Availability entered in an incorrect format",IF($AA78='Control Panel'!$F$36,$AA78,IF($AA78='Control Panel'!$F$37,$AA78,IF($AA78='Control Panel'!$F$38,$AA78,IF($AA78='Control Panel'!$F$39,$AA78,IF($AA78='Control Panel'!$F$40,$AA78,IF($AA78='Control Panel'!$F$41,$AA78,"Error -- Availability entered in an incorrect format"))))))))</f>
        <v>N</v>
      </c>
    </row>
    <row r="79" spans="1:28" s="14" customFormat="1" x14ac:dyDescent="0.35">
      <c r="A79" s="7">
        <v>67</v>
      </c>
      <c r="B79" s="267" t="s">
        <v>859</v>
      </c>
      <c r="C79" s="13" t="s">
        <v>43</v>
      </c>
      <c r="D79" s="220"/>
      <c r="E79" s="261"/>
      <c r="F79" s="204" t="str">
        <f t="shared" si="2"/>
        <v>N/A</v>
      </c>
      <c r="G79" s="6"/>
      <c r="AA79" s="14" t="str">
        <f t="shared" si="3"/>
        <v/>
      </c>
      <c r="AB79" s="14" t="str">
        <f>IF(LEN($AA79)=0,"N",IF(LEN($AA79)&gt;1,"Error -- Availability entered in an incorrect format",IF($AA79='Control Panel'!$F$36,$AA79,IF($AA79='Control Panel'!$F$37,$AA79,IF($AA79='Control Panel'!$F$38,$AA79,IF($AA79='Control Panel'!$F$39,$AA79,IF($AA79='Control Panel'!$F$40,$AA79,IF($AA79='Control Panel'!$F$41,$AA79,"Error -- Availability entered in an incorrect format"))))))))</f>
        <v>N</v>
      </c>
    </row>
    <row r="80" spans="1:28" s="14" customFormat="1" x14ac:dyDescent="0.35">
      <c r="A80" s="7">
        <v>68</v>
      </c>
      <c r="B80" s="267" t="s">
        <v>860</v>
      </c>
      <c r="C80" s="13" t="s">
        <v>43</v>
      </c>
      <c r="D80" s="220"/>
      <c r="E80" s="261"/>
      <c r="F80" s="204" t="str">
        <f t="shared" si="2"/>
        <v>N/A</v>
      </c>
      <c r="G80" s="6"/>
      <c r="AA80" s="14" t="str">
        <f t="shared" si="3"/>
        <v/>
      </c>
      <c r="AB80" s="14" t="str">
        <f>IF(LEN($AA80)=0,"N",IF(LEN($AA80)&gt;1,"Error -- Availability entered in an incorrect format",IF($AA80='Control Panel'!$F$36,$AA80,IF($AA80='Control Panel'!$F$37,$AA80,IF($AA80='Control Panel'!$F$38,$AA80,IF($AA80='Control Panel'!$F$39,$AA80,IF($AA80='Control Panel'!$F$40,$AA80,IF($AA80='Control Panel'!$F$41,$AA80,"Error -- Availability entered in an incorrect format"))))))))</f>
        <v>N</v>
      </c>
    </row>
    <row r="81" spans="1:28" s="14" customFormat="1" x14ac:dyDescent="0.35">
      <c r="A81" s="7">
        <v>69</v>
      </c>
      <c r="B81" s="267" t="s">
        <v>861</v>
      </c>
      <c r="C81" s="13" t="s">
        <v>43</v>
      </c>
      <c r="D81" s="220"/>
      <c r="E81" s="261"/>
      <c r="F81" s="204" t="str">
        <f t="shared" si="2"/>
        <v>N/A</v>
      </c>
      <c r="G81" s="6"/>
      <c r="AA81" s="14" t="str">
        <f t="shared" si="3"/>
        <v/>
      </c>
      <c r="AB81" s="14" t="str">
        <f>IF(LEN($AA81)=0,"N",IF(LEN($AA81)&gt;1,"Error -- Availability entered in an incorrect format",IF($AA81='Control Panel'!$F$36,$AA81,IF($AA81='Control Panel'!$F$37,$AA81,IF($AA81='Control Panel'!$F$38,$AA81,IF($AA81='Control Panel'!$F$39,$AA81,IF($AA81='Control Panel'!$F$40,$AA81,IF($AA81='Control Panel'!$F$41,$AA81,"Error -- Availability entered in an incorrect format"))))))))</f>
        <v>N</v>
      </c>
    </row>
    <row r="82" spans="1:28" s="14" customFormat="1" x14ac:dyDescent="0.35">
      <c r="A82" s="7">
        <v>70</v>
      </c>
      <c r="B82" s="267" t="s">
        <v>862</v>
      </c>
      <c r="C82" s="13" t="s">
        <v>43</v>
      </c>
      <c r="D82" s="220"/>
      <c r="E82" s="261"/>
      <c r="F82" s="204" t="str">
        <f t="shared" si="2"/>
        <v>N/A</v>
      </c>
      <c r="G82" s="6"/>
      <c r="AA82" s="14" t="str">
        <f t="shared" si="3"/>
        <v/>
      </c>
      <c r="AB82" s="14" t="str">
        <f>IF(LEN($AA82)=0,"N",IF(LEN($AA82)&gt;1,"Error -- Availability entered in an incorrect format",IF($AA82='Control Panel'!$F$36,$AA82,IF($AA82='Control Panel'!$F$37,$AA82,IF($AA82='Control Panel'!$F$38,$AA82,IF($AA82='Control Panel'!$F$39,$AA82,IF($AA82='Control Panel'!$F$40,$AA82,IF($AA82='Control Panel'!$F$41,$AA82,"Error -- Availability entered in an incorrect format"))))))))</f>
        <v>N</v>
      </c>
    </row>
    <row r="83" spans="1:28" s="14" customFormat="1" x14ac:dyDescent="0.35">
      <c r="A83" s="7">
        <v>71</v>
      </c>
      <c r="B83" s="267" t="s">
        <v>863</v>
      </c>
      <c r="C83" s="13" t="s">
        <v>43</v>
      </c>
      <c r="D83" s="220"/>
      <c r="E83" s="261"/>
      <c r="F83" s="204" t="str">
        <f t="shared" si="2"/>
        <v>N/A</v>
      </c>
      <c r="G83" s="6"/>
      <c r="AA83" s="14" t="str">
        <f t="shared" si="3"/>
        <v/>
      </c>
      <c r="AB83" s="14" t="str">
        <f>IF(LEN($AA83)=0,"N",IF(LEN($AA83)&gt;1,"Error -- Availability entered in an incorrect format",IF($AA83='Control Panel'!$F$36,$AA83,IF($AA83='Control Panel'!$F$37,$AA83,IF($AA83='Control Panel'!$F$38,$AA83,IF($AA83='Control Panel'!$F$39,$AA83,IF($AA83='Control Panel'!$F$40,$AA83,IF($AA83='Control Panel'!$F$41,$AA83,"Error -- Availability entered in an incorrect format"))))))))</f>
        <v>N</v>
      </c>
    </row>
    <row r="84" spans="1:28" s="14" customFormat="1" x14ac:dyDescent="0.35">
      <c r="A84" s="7">
        <v>72</v>
      </c>
      <c r="B84" s="267" t="s">
        <v>864</v>
      </c>
      <c r="C84" s="13" t="s">
        <v>43</v>
      </c>
      <c r="D84" s="220"/>
      <c r="E84" s="261"/>
      <c r="F84" s="204" t="str">
        <f t="shared" si="2"/>
        <v>N/A</v>
      </c>
      <c r="G84" s="6"/>
      <c r="AA84" s="14" t="str">
        <f t="shared" si="3"/>
        <v/>
      </c>
      <c r="AB84" s="14" t="str">
        <f>IF(LEN($AA84)=0,"N",IF(LEN($AA84)&gt;1,"Error -- Availability entered in an incorrect format",IF($AA84='Control Panel'!$F$36,$AA84,IF($AA84='Control Panel'!$F$37,$AA84,IF($AA84='Control Panel'!$F$38,$AA84,IF($AA84='Control Panel'!$F$39,$AA84,IF($AA84='Control Panel'!$F$40,$AA84,IF($AA84='Control Panel'!$F$41,$AA84,"Error -- Availability entered in an incorrect format"))))))))</f>
        <v>N</v>
      </c>
    </row>
    <row r="85" spans="1:28" s="14" customFormat="1" x14ac:dyDescent="0.35">
      <c r="A85" s="7">
        <v>73</v>
      </c>
      <c r="B85" s="267" t="s">
        <v>865</v>
      </c>
      <c r="C85" s="13" t="s">
        <v>43</v>
      </c>
      <c r="D85" s="220"/>
      <c r="E85" s="261"/>
      <c r="F85" s="204" t="str">
        <f t="shared" si="2"/>
        <v>N/A</v>
      </c>
      <c r="G85" s="6"/>
      <c r="AA85" s="14" t="str">
        <f t="shared" si="3"/>
        <v/>
      </c>
      <c r="AB85" s="14" t="str">
        <f>IF(LEN($AA85)=0,"N",IF(LEN($AA85)&gt;1,"Error -- Availability entered in an incorrect format",IF($AA85='Control Panel'!$F$36,$AA85,IF($AA85='Control Panel'!$F$37,$AA85,IF($AA85='Control Panel'!$F$38,$AA85,IF($AA85='Control Panel'!$F$39,$AA85,IF($AA85='Control Panel'!$F$40,$AA85,IF($AA85='Control Panel'!$F$41,$AA85,"Error -- Availability entered in an incorrect format"))))))))</f>
        <v>N</v>
      </c>
    </row>
    <row r="86" spans="1:28" s="14" customFormat="1" ht="29" x14ac:dyDescent="0.35">
      <c r="A86" s="7">
        <v>74</v>
      </c>
      <c r="B86" s="267" t="s">
        <v>866</v>
      </c>
      <c r="C86" s="13" t="s">
        <v>43</v>
      </c>
      <c r="D86" s="220"/>
      <c r="E86" s="261"/>
      <c r="F86" s="204" t="str">
        <f t="shared" si="2"/>
        <v>N/A</v>
      </c>
      <c r="G86" s="6"/>
      <c r="AA86" s="14" t="str">
        <f t="shared" si="3"/>
        <v/>
      </c>
      <c r="AB86" s="14" t="str">
        <f>IF(LEN($AA86)=0,"N",IF(LEN($AA86)&gt;1,"Error -- Availability entered in an incorrect format",IF($AA86='Control Panel'!$F$36,$AA86,IF($AA86='Control Panel'!$F$37,$AA86,IF($AA86='Control Panel'!$F$38,$AA86,IF($AA86='Control Panel'!$F$39,$AA86,IF($AA86='Control Panel'!$F$40,$AA86,IF($AA86='Control Panel'!$F$41,$AA86,"Error -- Availability entered in an incorrect format"))))))))</f>
        <v>N</v>
      </c>
    </row>
    <row r="87" spans="1:28" s="14" customFormat="1" x14ac:dyDescent="0.35">
      <c r="A87" s="7">
        <v>75</v>
      </c>
      <c r="B87" s="267" t="s">
        <v>867</v>
      </c>
      <c r="C87" s="13" t="s">
        <v>43</v>
      </c>
      <c r="D87" s="220"/>
      <c r="E87" s="261"/>
      <c r="F87" s="204" t="str">
        <f t="shared" si="2"/>
        <v>N/A</v>
      </c>
      <c r="G87" s="6"/>
      <c r="AA87" s="14" t="str">
        <f t="shared" si="3"/>
        <v/>
      </c>
      <c r="AB87" s="14" t="str">
        <f>IF(LEN($AA87)=0,"N",IF(LEN($AA87)&gt;1,"Error -- Availability entered in an incorrect format",IF($AA87='Control Panel'!$F$36,$AA87,IF($AA87='Control Panel'!$F$37,$AA87,IF($AA87='Control Panel'!$F$38,$AA87,IF($AA87='Control Panel'!$F$39,$AA87,IF($AA87='Control Panel'!$F$40,$AA87,IF($AA87='Control Panel'!$F$41,$AA87,"Error -- Availability entered in an incorrect format"))))))))</f>
        <v>N</v>
      </c>
    </row>
    <row r="88" spans="1:28" s="14" customFormat="1" x14ac:dyDescent="0.35">
      <c r="A88" s="7">
        <v>76</v>
      </c>
      <c r="B88" s="267" t="s">
        <v>868</v>
      </c>
      <c r="C88" s="13" t="s">
        <v>43</v>
      </c>
      <c r="D88" s="220"/>
      <c r="E88" s="261"/>
      <c r="F88" s="204" t="str">
        <f t="shared" si="2"/>
        <v>N/A</v>
      </c>
      <c r="G88" s="6"/>
      <c r="AA88" s="14" t="str">
        <f t="shared" si="3"/>
        <v/>
      </c>
      <c r="AB88" s="14" t="str">
        <f>IF(LEN($AA88)=0,"N",IF(LEN($AA88)&gt;1,"Error -- Availability entered in an incorrect format",IF($AA88='Control Panel'!$F$36,$AA88,IF($AA88='Control Panel'!$F$37,$AA88,IF($AA88='Control Panel'!$F$38,$AA88,IF($AA88='Control Panel'!$F$39,$AA88,IF($AA88='Control Panel'!$F$40,$AA88,IF($AA88='Control Panel'!$F$41,$AA88,"Error -- Availability entered in an incorrect format"))))))))</f>
        <v>N</v>
      </c>
    </row>
    <row r="89" spans="1:28" s="14" customFormat="1" x14ac:dyDescent="0.35">
      <c r="A89" s="7">
        <v>77</v>
      </c>
      <c r="B89" s="267" t="s">
        <v>869</v>
      </c>
      <c r="C89" s="13" t="s">
        <v>43</v>
      </c>
      <c r="D89" s="220"/>
      <c r="E89" s="261"/>
      <c r="F89" s="204" t="str">
        <f t="shared" si="2"/>
        <v>N/A</v>
      </c>
      <c r="G89" s="6"/>
      <c r="AA89" s="14" t="str">
        <f t="shared" si="3"/>
        <v/>
      </c>
      <c r="AB89" s="14" t="str">
        <f>IF(LEN($AA89)=0,"N",IF(LEN($AA89)&gt;1,"Error -- Availability entered in an incorrect format",IF($AA89='Control Panel'!$F$36,$AA89,IF($AA89='Control Panel'!$F$37,$AA89,IF($AA89='Control Panel'!$F$38,$AA89,IF($AA89='Control Panel'!$F$39,$AA89,IF($AA89='Control Panel'!$F$40,$AA89,IF($AA89='Control Panel'!$F$41,$AA89,"Error -- Availability entered in an incorrect format"))))))))</f>
        <v>N</v>
      </c>
    </row>
    <row r="90" spans="1:28" s="14" customFormat="1" x14ac:dyDescent="0.35">
      <c r="A90" s="7">
        <v>78</v>
      </c>
      <c r="B90" s="204" t="s">
        <v>870</v>
      </c>
      <c r="C90" s="13" t="s">
        <v>37</v>
      </c>
      <c r="D90" s="220"/>
      <c r="E90" s="261"/>
      <c r="F90" s="204" t="str">
        <f t="shared" si="2"/>
        <v>N/A</v>
      </c>
      <c r="G90" s="6"/>
      <c r="AA90" s="14" t="str">
        <f t="shared" si="3"/>
        <v/>
      </c>
      <c r="AB90" s="14" t="str">
        <f>IF(LEN($AA90)=0,"N",IF(LEN($AA90)&gt;1,"Error -- Availability entered in an incorrect format",IF($AA90='Control Panel'!$F$36,$AA90,IF($AA90='Control Panel'!$F$37,$AA90,IF($AA90='Control Panel'!$F$38,$AA90,IF($AA90='Control Panel'!$F$39,$AA90,IF($AA90='Control Panel'!$F$40,$AA90,IF($AA90='Control Panel'!$F$41,$AA90,"Error -- Availability entered in an incorrect format"))))))))</f>
        <v>N</v>
      </c>
    </row>
    <row r="91" spans="1:28" s="14" customFormat="1" ht="29" x14ac:dyDescent="0.35">
      <c r="A91" s="7">
        <v>79</v>
      </c>
      <c r="B91" s="204" t="s">
        <v>871</v>
      </c>
      <c r="C91" s="13" t="s">
        <v>37</v>
      </c>
      <c r="D91" s="220"/>
      <c r="E91" s="261"/>
      <c r="F91" s="204" t="str">
        <f t="shared" si="2"/>
        <v>N/A</v>
      </c>
      <c r="G91" s="6"/>
      <c r="AA91" s="14" t="str">
        <f t="shared" si="3"/>
        <v/>
      </c>
      <c r="AB91" s="14" t="str">
        <f>IF(LEN($AA91)=0,"N",IF(LEN($AA91)&gt;1,"Error -- Availability entered in an incorrect format",IF($AA91='Control Panel'!$F$36,$AA91,IF($AA91='Control Panel'!$F$37,$AA91,IF($AA91='Control Panel'!$F$38,$AA91,IF($AA91='Control Panel'!$F$39,$AA91,IF($AA91='Control Panel'!$F$40,$AA91,IF($AA91='Control Panel'!$F$41,$AA91,"Error -- Availability entered in an incorrect format"))))))))</f>
        <v>N</v>
      </c>
    </row>
    <row r="92" spans="1:28" s="14" customFormat="1" x14ac:dyDescent="0.35">
      <c r="A92" s="7">
        <v>80</v>
      </c>
      <c r="B92" s="204" t="s">
        <v>872</v>
      </c>
      <c r="C92" s="13" t="s">
        <v>37</v>
      </c>
      <c r="D92" s="220"/>
      <c r="E92" s="261"/>
      <c r="F92" s="204" t="str">
        <f t="shared" si="2"/>
        <v>N/A</v>
      </c>
      <c r="G92" s="6"/>
      <c r="AA92" s="14" t="str">
        <f t="shared" si="3"/>
        <v/>
      </c>
      <c r="AB92" s="14" t="str">
        <f>IF(LEN($AA92)=0,"N",IF(LEN($AA92)&gt;1,"Error -- Availability entered in an incorrect format",IF($AA92='Control Panel'!$F$36,$AA92,IF($AA92='Control Panel'!$F$37,$AA92,IF($AA92='Control Panel'!$F$38,$AA92,IF($AA92='Control Panel'!$F$39,$AA92,IF($AA92='Control Panel'!$F$40,$AA92,IF($AA92='Control Panel'!$F$41,$AA92,"Error -- Availability entered in an incorrect format"))))))))</f>
        <v>N</v>
      </c>
    </row>
    <row r="93" spans="1:28" s="14" customFormat="1" x14ac:dyDescent="0.35">
      <c r="A93" s="7">
        <v>81</v>
      </c>
      <c r="B93" s="204" t="s">
        <v>873</v>
      </c>
      <c r="C93" s="13" t="s">
        <v>37</v>
      </c>
      <c r="D93" s="220"/>
      <c r="E93" s="261"/>
      <c r="F93" s="204" t="str">
        <f t="shared" si="2"/>
        <v>N/A</v>
      </c>
      <c r="G93" s="6"/>
      <c r="AA93" s="14" t="str">
        <f t="shared" si="3"/>
        <v/>
      </c>
      <c r="AB93" s="14" t="str">
        <f>IF(LEN($AA93)=0,"N",IF(LEN($AA93)&gt;1,"Error -- Availability entered in an incorrect format",IF($AA93='Control Panel'!$F$36,$AA93,IF($AA93='Control Panel'!$F$37,$AA93,IF($AA93='Control Panel'!$F$38,$AA93,IF($AA93='Control Panel'!$F$39,$AA93,IF($AA93='Control Panel'!$F$40,$AA93,IF($AA93='Control Panel'!$F$41,$AA93,"Error -- Availability entered in an incorrect format"))))))))</f>
        <v>N</v>
      </c>
    </row>
    <row r="94" spans="1:28" s="14" customFormat="1" ht="29" x14ac:dyDescent="0.35">
      <c r="A94" s="7">
        <v>82</v>
      </c>
      <c r="B94" s="204" t="s">
        <v>874</v>
      </c>
      <c r="C94" s="13" t="s">
        <v>42</v>
      </c>
      <c r="D94" s="220"/>
      <c r="E94" s="261"/>
      <c r="F94" s="204" t="str">
        <f t="shared" si="2"/>
        <v>N/A</v>
      </c>
      <c r="G94" s="6"/>
      <c r="AA94" s="14" t="str">
        <f t="shared" si="3"/>
        <v/>
      </c>
      <c r="AB94" s="14" t="str">
        <f>IF(LEN($AA94)=0,"N",IF(LEN($AA94)&gt;1,"Error -- Availability entered in an incorrect format",IF($AA94='Control Panel'!$F$36,$AA94,IF($AA94='Control Panel'!$F$37,$AA94,IF($AA94='Control Panel'!$F$38,$AA94,IF($AA94='Control Panel'!$F$39,$AA94,IF($AA94='Control Panel'!$F$40,$AA94,IF($AA94='Control Panel'!$F$41,$AA94,"Error -- Availability entered in an incorrect format"))))))))</f>
        <v>N</v>
      </c>
    </row>
    <row r="95" spans="1:28" s="14" customFormat="1" ht="29" x14ac:dyDescent="0.35">
      <c r="A95" s="7">
        <v>83</v>
      </c>
      <c r="B95" s="204" t="s">
        <v>875</v>
      </c>
      <c r="C95" s="13" t="s">
        <v>37</v>
      </c>
      <c r="D95" s="220"/>
      <c r="E95" s="261"/>
      <c r="F95" s="204" t="str">
        <f t="shared" si="2"/>
        <v>N/A</v>
      </c>
      <c r="G95" s="6"/>
      <c r="AA95" s="14" t="str">
        <f t="shared" si="3"/>
        <v/>
      </c>
      <c r="AB95" s="14" t="str">
        <f>IF(LEN($AA95)=0,"N",IF(LEN($AA95)&gt;1,"Error -- Availability entered in an incorrect format",IF($AA95='Control Panel'!$F$36,$AA95,IF($AA95='Control Panel'!$F$37,$AA95,IF($AA95='Control Panel'!$F$38,$AA95,IF($AA95='Control Panel'!$F$39,$AA95,IF($AA95='Control Panel'!$F$40,$AA95,IF($AA95='Control Panel'!$F$41,$AA95,"Error -- Availability entered in an incorrect format"))))))))</f>
        <v>N</v>
      </c>
    </row>
    <row r="96" spans="1:28" s="14" customFormat="1" x14ac:dyDescent="0.35">
      <c r="A96" s="7">
        <v>84</v>
      </c>
      <c r="B96" s="204" t="s">
        <v>876</v>
      </c>
      <c r="C96" s="13"/>
      <c r="D96" s="220"/>
      <c r="E96" s="261"/>
      <c r="F96" s="204" t="str">
        <f t="shared" si="2"/>
        <v>N/A</v>
      </c>
      <c r="G96" s="6"/>
      <c r="AA96" s="14" t="str">
        <f t="shared" si="3"/>
        <v/>
      </c>
      <c r="AB96" s="14" t="str">
        <f>IF(LEN($AA96)=0,"N",IF(LEN($AA96)&gt;1,"Error -- Availability entered in an incorrect format",IF($AA96='Control Panel'!$F$36,$AA96,IF($AA96='Control Panel'!$F$37,$AA96,IF($AA96='Control Panel'!$F$38,$AA96,IF($AA96='Control Panel'!$F$39,$AA96,IF($AA96='Control Panel'!$F$40,$AA96,IF($AA96='Control Panel'!$F$41,$AA96,"Error -- Availability entered in an incorrect format"))))))))</f>
        <v>N</v>
      </c>
    </row>
    <row r="97" spans="1:28" s="14" customFormat="1" x14ac:dyDescent="0.35">
      <c r="A97" s="7">
        <v>85</v>
      </c>
      <c r="B97" s="204" t="s">
        <v>877</v>
      </c>
      <c r="C97" s="13" t="s">
        <v>37</v>
      </c>
      <c r="D97" s="220"/>
      <c r="E97" s="261"/>
      <c r="F97" s="204" t="str">
        <f t="shared" si="2"/>
        <v>N/A</v>
      </c>
      <c r="G97" s="6"/>
      <c r="AA97" s="14" t="str">
        <f t="shared" si="3"/>
        <v/>
      </c>
      <c r="AB97" s="14" t="str">
        <f>IF(LEN($AA97)=0,"N",IF(LEN($AA97)&gt;1,"Error -- Availability entered in an incorrect format",IF($AA97='Control Panel'!$F$36,$AA97,IF($AA97='Control Panel'!$F$37,$AA97,IF($AA97='Control Panel'!$F$38,$AA97,IF($AA97='Control Panel'!$F$39,$AA97,IF($AA97='Control Panel'!$F$40,$AA97,IF($AA97='Control Panel'!$F$41,$AA97,"Error -- Availability entered in an incorrect format"))))))))</f>
        <v>N</v>
      </c>
    </row>
    <row r="98" spans="1:28" s="14" customFormat="1" ht="29" x14ac:dyDescent="0.35">
      <c r="A98" s="7">
        <v>86</v>
      </c>
      <c r="B98" s="204" t="s">
        <v>878</v>
      </c>
      <c r="C98" s="13" t="s">
        <v>37</v>
      </c>
      <c r="D98" s="220"/>
      <c r="E98" s="261"/>
      <c r="F98" s="204" t="str">
        <f t="shared" si="2"/>
        <v>N/A</v>
      </c>
      <c r="G98" s="6"/>
      <c r="AA98" s="14" t="str">
        <f t="shared" si="3"/>
        <v/>
      </c>
      <c r="AB98" s="14" t="str">
        <f>IF(LEN($AA98)=0,"N",IF(LEN($AA98)&gt;1,"Error -- Availability entered in an incorrect format",IF($AA98='Control Panel'!$F$36,$AA98,IF($AA98='Control Panel'!$F$37,$AA98,IF($AA98='Control Panel'!$F$38,$AA98,IF($AA98='Control Panel'!$F$39,$AA98,IF($AA98='Control Panel'!$F$40,$AA98,IF($AA98='Control Panel'!$F$41,$AA98,"Error -- Availability entered in an incorrect format"))))))))</f>
        <v>N</v>
      </c>
    </row>
    <row r="99" spans="1:28" s="14" customFormat="1" ht="29" x14ac:dyDescent="0.35">
      <c r="A99" s="7">
        <v>87</v>
      </c>
      <c r="B99" s="204" t="s">
        <v>879</v>
      </c>
      <c r="C99" s="13" t="s">
        <v>37</v>
      </c>
      <c r="D99" s="220"/>
      <c r="E99" s="261"/>
      <c r="F99" s="204" t="str">
        <f t="shared" si="2"/>
        <v>N/A</v>
      </c>
      <c r="G99" s="6"/>
      <c r="AA99" s="14" t="str">
        <f t="shared" si="3"/>
        <v/>
      </c>
      <c r="AB99" s="14" t="str">
        <f>IF(LEN($AA99)=0,"N",IF(LEN($AA99)&gt;1,"Error -- Availability entered in an incorrect format",IF($AA99='Control Panel'!$F$36,$AA99,IF($AA99='Control Panel'!$F$37,$AA99,IF($AA99='Control Panel'!$F$38,$AA99,IF($AA99='Control Panel'!$F$39,$AA99,IF($AA99='Control Panel'!$F$40,$AA99,IF($AA99='Control Panel'!$F$41,$AA99,"Error -- Availability entered in an incorrect format"))))))))</f>
        <v>N</v>
      </c>
    </row>
    <row r="100" spans="1:28" s="14" customFormat="1" x14ac:dyDescent="0.35">
      <c r="A100" s="7">
        <v>88</v>
      </c>
      <c r="B100" s="204" t="s">
        <v>880</v>
      </c>
      <c r="C100" s="13" t="s">
        <v>37</v>
      </c>
      <c r="D100" s="220"/>
      <c r="E100" s="261"/>
      <c r="F100" s="204" t="str">
        <f t="shared" si="2"/>
        <v>N/A</v>
      </c>
      <c r="G100" s="6"/>
      <c r="AA100" s="14" t="str">
        <f t="shared" si="3"/>
        <v/>
      </c>
      <c r="AB100" s="14" t="str">
        <f>IF(LEN($AA100)=0,"N",IF(LEN($AA100)&gt;1,"Error -- Availability entered in an incorrect format",IF($AA100='Control Panel'!$F$36,$AA100,IF($AA100='Control Panel'!$F$37,$AA100,IF($AA100='Control Panel'!$F$38,$AA100,IF($AA100='Control Panel'!$F$39,$AA100,IF($AA100='Control Panel'!$F$40,$AA100,IF($AA100='Control Panel'!$F$41,$AA100,"Error -- Availability entered in an incorrect format"))))))))</f>
        <v>N</v>
      </c>
    </row>
    <row r="101" spans="1:28" s="14" customFormat="1" ht="29" x14ac:dyDescent="0.35">
      <c r="A101" s="7">
        <v>89</v>
      </c>
      <c r="B101" s="204" t="s">
        <v>881</v>
      </c>
      <c r="C101" s="13" t="s">
        <v>37</v>
      </c>
      <c r="D101" s="220"/>
      <c r="E101" s="261"/>
      <c r="F101" s="204" t="str">
        <f t="shared" si="2"/>
        <v>N/A</v>
      </c>
      <c r="G101" s="6"/>
      <c r="AA101" s="14" t="str">
        <f t="shared" si="3"/>
        <v/>
      </c>
      <c r="AB101" s="14" t="str">
        <f>IF(LEN($AA101)=0,"N",IF(LEN($AA101)&gt;1,"Error -- Availability entered in an incorrect format",IF($AA101='Control Panel'!$F$36,$AA101,IF($AA101='Control Panel'!$F$37,$AA101,IF($AA101='Control Panel'!$F$38,$AA101,IF($AA101='Control Panel'!$F$39,$AA101,IF($AA101='Control Panel'!$F$40,$AA101,IF($AA101='Control Panel'!$F$41,$AA101,"Error -- Availability entered in an incorrect format"))))))))</f>
        <v>N</v>
      </c>
    </row>
    <row r="102" spans="1:28" s="14" customFormat="1" ht="29" x14ac:dyDescent="0.35">
      <c r="A102" s="7">
        <v>90</v>
      </c>
      <c r="B102" s="204" t="s">
        <v>882</v>
      </c>
      <c r="C102" s="13" t="s">
        <v>37</v>
      </c>
      <c r="D102" s="220"/>
      <c r="E102" s="261"/>
      <c r="F102" s="204" t="str">
        <f t="shared" si="2"/>
        <v>N/A</v>
      </c>
      <c r="G102" s="6"/>
      <c r="AA102" s="14" t="str">
        <f t="shared" si="3"/>
        <v/>
      </c>
      <c r="AB102" s="14" t="str">
        <f>IF(LEN($AA102)=0,"N",IF(LEN($AA102)&gt;1,"Error -- Availability entered in an incorrect format",IF($AA102='Control Panel'!$F$36,$AA102,IF($AA102='Control Panel'!$F$37,$AA102,IF($AA102='Control Panel'!$F$38,$AA102,IF($AA102='Control Panel'!$F$39,$AA102,IF($AA102='Control Panel'!$F$40,$AA102,IF($AA102='Control Panel'!$F$41,$AA102,"Error -- Availability entered in an incorrect format"))))))))</f>
        <v>N</v>
      </c>
    </row>
    <row r="103" spans="1:28" s="14" customFormat="1" x14ac:dyDescent="0.35">
      <c r="A103" s="7">
        <v>91</v>
      </c>
      <c r="B103" s="204" t="s">
        <v>883</v>
      </c>
      <c r="C103" s="13" t="s">
        <v>42</v>
      </c>
      <c r="D103" s="220"/>
      <c r="E103" s="261"/>
      <c r="F103" s="204" t="str">
        <f t="shared" si="2"/>
        <v>N/A</v>
      </c>
      <c r="G103" s="6"/>
      <c r="AA103" s="14" t="str">
        <f t="shared" si="3"/>
        <v/>
      </c>
      <c r="AB103" s="14" t="str">
        <f>IF(LEN($AA103)=0,"N",IF(LEN($AA103)&gt;1,"Error -- Availability entered in an incorrect format",IF($AA103='Control Panel'!$F$36,$AA103,IF($AA103='Control Panel'!$F$37,$AA103,IF($AA103='Control Panel'!$F$38,$AA103,IF($AA103='Control Panel'!$F$39,$AA103,IF($AA103='Control Panel'!$F$40,$AA103,IF($AA103='Control Panel'!$F$41,$AA103,"Error -- Availability entered in an incorrect format"))))))))</f>
        <v>N</v>
      </c>
    </row>
    <row r="104" spans="1:28" s="14" customFormat="1" ht="43.5" x14ac:dyDescent="0.35">
      <c r="A104" s="7">
        <v>92</v>
      </c>
      <c r="B104" s="204" t="s">
        <v>884</v>
      </c>
      <c r="C104" s="13" t="s">
        <v>37</v>
      </c>
      <c r="D104" s="220"/>
      <c r="E104" s="261"/>
      <c r="F104" s="204" t="str">
        <f t="shared" si="2"/>
        <v>N/A</v>
      </c>
      <c r="G104" s="6"/>
      <c r="AA104" s="14" t="str">
        <f t="shared" si="3"/>
        <v/>
      </c>
      <c r="AB104" s="14" t="str">
        <f>IF(LEN($AA104)=0,"N",IF(LEN($AA104)&gt;1,"Error -- Availability entered in an incorrect format",IF($AA104='Control Panel'!$F$36,$AA104,IF($AA104='Control Panel'!$F$37,$AA104,IF($AA104='Control Panel'!$F$38,$AA104,IF($AA104='Control Panel'!$F$39,$AA104,IF($AA104='Control Panel'!$F$40,$AA104,IF($AA104='Control Panel'!$F$41,$AA104,"Error -- Availability entered in an incorrect format"))))))))</f>
        <v>N</v>
      </c>
    </row>
    <row r="105" spans="1:28" s="14" customFormat="1" ht="29" x14ac:dyDescent="0.35">
      <c r="A105" s="7">
        <v>93</v>
      </c>
      <c r="B105" s="204" t="s">
        <v>885</v>
      </c>
      <c r="C105" s="13" t="s">
        <v>42</v>
      </c>
      <c r="D105" s="220"/>
      <c r="E105" s="261"/>
      <c r="F105" s="204" t="str">
        <f t="shared" si="2"/>
        <v>N/A</v>
      </c>
      <c r="G105" s="6"/>
      <c r="AA105" s="14" t="str">
        <f t="shared" si="3"/>
        <v/>
      </c>
      <c r="AB105" s="14" t="str">
        <f>IF(LEN($AA105)=0,"N",IF(LEN($AA105)&gt;1,"Error -- Availability entered in an incorrect format",IF($AA105='Control Panel'!$F$36,$AA105,IF($AA105='Control Panel'!$F$37,$AA105,IF($AA105='Control Panel'!$F$38,$AA105,IF($AA105='Control Panel'!$F$39,$AA105,IF($AA105='Control Panel'!$F$40,$AA105,IF($AA105='Control Panel'!$F$41,$AA105,"Error -- Availability entered in an incorrect format"))))))))</f>
        <v>N</v>
      </c>
    </row>
    <row r="106" spans="1:28" s="14" customFormat="1" ht="29" x14ac:dyDescent="0.35">
      <c r="A106" s="7">
        <v>94</v>
      </c>
      <c r="B106" s="204" t="s">
        <v>886</v>
      </c>
      <c r="C106" s="13" t="s">
        <v>37</v>
      </c>
      <c r="D106" s="220"/>
      <c r="E106" s="261"/>
      <c r="F106" s="204" t="str">
        <f t="shared" si="2"/>
        <v>N/A</v>
      </c>
      <c r="G106" s="6"/>
      <c r="AA106" s="14" t="str">
        <f t="shared" si="3"/>
        <v/>
      </c>
      <c r="AB106" s="14" t="str">
        <f>IF(LEN($AA106)=0,"N",IF(LEN($AA106)&gt;1,"Error -- Availability entered in an incorrect format",IF($AA106='Control Panel'!$F$36,$AA106,IF($AA106='Control Panel'!$F$37,$AA106,IF($AA106='Control Panel'!$F$38,$AA106,IF($AA106='Control Panel'!$F$39,$AA106,IF($AA106='Control Panel'!$F$40,$AA106,IF($AA106='Control Panel'!$F$41,$AA106,"Error -- Availability entered in an incorrect format"))))))))</f>
        <v>N</v>
      </c>
    </row>
    <row r="107" spans="1:28" s="14" customFormat="1" x14ac:dyDescent="0.35">
      <c r="A107" s="7">
        <v>95</v>
      </c>
      <c r="B107" s="204" t="s">
        <v>887</v>
      </c>
      <c r="C107" s="13" t="s">
        <v>37</v>
      </c>
      <c r="D107" s="220"/>
      <c r="E107" s="261"/>
      <c r="F107" s="204" t="str">
        <f t="shared" si="2"/>
        <v>N/A</v>
      </c>
      <c r="G107" s="6"/>
      <c r="AA107" s="14" t="str">
        <f t="shared" si="3"/>
        <v/>
      </c>
      <c r="AB107" s="14" t="str">
        <f>IF(LEN($AA107)=0,"N",IF(LEN($AA107)&gt;1,"Error -- Availability entered in an incorrect format",IF($AA107='Control Panel'!$F$36,$AA107,IF($AA107='Control Panel'!$F$37,$AA107,IF($AA107='Control Panel'!$F$38,$AA107,IF($AA107='Control Panel'!$F$39,$AA107,IF($AA107='Control Panel'!$F$40,$AA107,IF($AA107='Control Panel'!$F$41,$AA107,"Error -- Availability entered in an incorrect format"))))))))</f>
        <v>N</v>
      </c>
    </row>
    <row r="108" spans="1:28" s="14" customFormat="1" ht="29" x14ac:dyDescent="0.35">
      <c r="A108" s="7">
        <v>96</v>
      </c>
      <c r="B108" s="204" t="s">
        <v>888</v>
      </c>
      <c r="C108" s="13" t="s">
        <v>37</v>
      </c>
      <c r="D108" s="220"/>
      <c r="E108" s="261"/>
      <c r="F108" s="204" t="str">
        <f t="shared" si="2"/>
        <v>N/A</v>
      </c>
      <c r="G108" s="6"/>
      <c r="AA108" s="14" t="str">
        <f t="shared" si="3"/>
        <v/>
      </c>
      <c r="AB108" s="14" t="str">
        <f>IF(LEN($AA108)=0,"N",IF(LEN($AA108)&gt;1,"Error -- Availability entered in an incorrect format",IF($AA108='Control Panel'!$F$36,$AA108,IF($AA108='Control Panel'!$F$37,$AA108,IF($AA108='Control Panel'!$F$38,$AA108,IF($AA108='Control Panel'!$F$39,$AA108,IF($AA108='Control Panel'!$F$40,$AA108,IF($AA108='Control Panel'!$F$41,$AA108,"Error -- Availability entered in an incorrect format"))))))))</f>
        <v>N</v>
      </c>
    </row>
    <row r="109" spans="1:28" s="14" customFormat="1" ht="29" x14ac:dyDescent="0.35">
      <c r="A109" s="7">
        <v>97</v>
      </c>
      <c r="B109" s="204" t="s">
        <v>889</v>
      </c>
      <c r="C109" s="13" t="s">
        <v>37</v>
      </c>
      <c r="D109" s="220"/>
      <c r="E109" s="261"/>
      <c r="F109" s="204" t="str">
        <f t="shared" si="2"/>
        <v>N/A</v>
      </c>
      <c r="G109" s="6"/>
      <c r="AA109" s="14" t="str">
        <f t="shared" si="3"/>
        <v/>
      </c>
      <c r="AB109" s="14" t="str">
        <f>IF(LEN($AA109)=0,"N",IF(LEN($AA109)&gt;1,"Error -- Availability entered in an incorrect format",IF($AA109='Control Panel'!$F$36,$AA109,IF($AA109='Control Panel'!$F$37,$AA109,IF($AA109='Control Panel'!$F$38,$AA109,IF($AA109='Control Panel'!$F$39,$AA109,IF($AA109='Control Panel'!$F$40,$AA109,IF($AA109='Control Panel'!$F$41,$AA109,"Error -- Availability entered in an incorrect format"))))))))</f>
        <v>N</v>
      </c>
    </row>
    <row r="110" spans="1:28" s="14" customFormat="1" ht="29" x14ac:dyDescent="0.35">
      <c r="A110" s="7">
        <v>98</v>
      </c>
      <c r="B110" s="204" t="s">
        <v>890</v>
      </c>
      <c r="C110" s="13" t="s">
        <v>37</v>
      </c>
      <c r="D110" s="220"/>
      <c r="E110" s="261"/>
      <c r="F110" s="204" t="str">
        <f t="shared" si="2"/>
        <v>N/A</v>
      </c>
      <c r="G110" s="6"/>
      <c r="AA110" s="14" t="str">
        <f t="shared" si="3"/>
        <v/>
      </c>
      <c r="AB110" s="14" t="str">
        <f>IF(LEN($AA110)=0,"N",IF(LEN($AA110)&gt;1,"Error -- Availability entered in an incorrect format",IF($AA110='Control Panel'!$F$36,$AA110,IF($AA110='Control Panel'!$F$37,$AA110,IF($AA110='Control Panel'!$F$38,$AA110,IF($AA110='Control Panel'!$F$39,$AA110,IF($AA110='Control Panel'!$F$40,$AA110,IF($AA110='Control Panel'!$F$41,$AA110,"Error -- Availability entered in an incorrect format"))))))))</f>
        <v>N</v>
      </c>
    </row>
    <row r="111" spans="1:28" s="14" customFormat="1" ht="43.5" x14ac:dyDescent="0.35">
      <c r="A111" s="7">
        <v>99</v>
      </c>
      <c r="B111" s="204" t="s">
        <v>891</v>
      </c>
      <c r="C111" s="13" t="s">
        <v>37</v>
      </c>
      <c r="D111" s="220"/>
      <c r="E111" s="261"/>
      <c r="F111" s="204" t="str">
        <f t="shared" si="2"/>
        <v>N/A</v>
      </c>
      <c r="G111" s="6"/>
      <c r="AA111" s="14" t="str">
        <f t="shared" si="3"/>
        <v/>
      </c>
      <c r="AB111" s="14" t="str">
        <f>IF(LEN($AA111)=0,"N",IF(LEN($AA111)&gt;1,"Error -- Availability entered in an incorrect format",IF($AA111='Control Panel'!$F$36,$AA111,IF($AA111='Control Panel'!$F$37,$AA111,IF($AA111='Control Panel'!$F$38,$AA111,IF($AA111='Control Panel'!$F$39,$AA111,IF($AA111='Control Panel'!$F$40,$AA111,IF($AA111='Control Panel'!$F$41,$AA111,"Error -- Availability entered in an incorrect format"))))))))</f>
        <v>N</v>
      </c>
    </row>
    <row r="112" spans="1:28" s="14" customFormat="1" ht="29" x14ac:dyDescent="0.35">
      <c r="A112" s="7">
        <v>100</v>
      </c>
      <c r="B112" s="204" t="s">
        <v>892</v>
      </c>
      <c r="C112" s="13" t="s">
        <v>37</v>
      </c>
      <c r="D112" s="220"/>
      <c r="E112" s="261"/>
      <c r="F112" s="204" t="str">
        <f t="shared" si="2"/>
        <v>N/A</v>
      </c>
      <c r="G112" s="6"/>
      <c r="AA112" s="14" t="str">
        <f t="shared" si="3"/>
        <v/>
      </c>
      <c r="AB112" s="14" t="str">
        <f>IF(LEN($AA112)=0,"N",IF(LEN($AA112)&gt;1,"Error -- Availability entered in an incorrect format",IF($AA112='Control Panel'!$F$36,$AA112,IF($AA112='Control Panel'!$F$37,$AA112,IF($AA112='Control Panel'!$F$38,$AA112,IF($AA112='Control Panel'!$F$39,$AA112,IF($AA112='Control Panel'!$F$40,$AA112,IF($AA112='Control Panel'!$F$41,$AA112,"Error -- Availability entered in an incorrect format"))))))))</f>
        <v>N</v>
      </c>
    </row>
    <row r="113" spans="1:28" s="14" customFormat="1" x14ac:dyDescent="0.35">
      <c r="A113" s="7">
        <v>101</v>
      </c>
      <c r="B113" s="9" t="s">
        <v>893</v>
      </c>
      <c r="C113" s="13" t="s">
        <v>37</v>
      </c>
      <c r="D113" s="220"/>
      <c r="E113" s="261"/>
      <c r="F113" s="204" t="str">
        <f t="shared" si="2"/>
        <v>N/A</v>
      </c>
      <c r="G113" s="6"/>
      <c r="AA113" s="14" t="str">
        <f t="shared" si="3"/>
        <v/>
      </c>
      <c r="AB113" s="14" t="str">
        <f>IF(LEN($AA113)=0,"N",IF(LEN($AA113)&gt;1,"Error -- Availability entered in an incorrect format",IF($AA113='Control Panel'!$F$36,$AA113,IF($AA113='Control Panel'!$F$37,$AA113,IF($AA113='Control Panel'!$F$38,$AA113,IF($AA113='Control Panel'!$F$39,$AA113,IF($AA113='Control Panel'!$F$40,$AA113,IF($AA113='Control Panel'!$F$41,$AA113,"Error -- Availability entered in an incorrect format"))))))))</f>
        <v>N</v>
      </c>
    </row>
    <row r="114" spans="1:28" s="14" customFormat="1" ht="29" x14ac:dyDescent="0.35">
      <c r="A114" s="7">
        <v>102</v>
      </c>
      <c r="B114" s="9" t="s">
        <v>894</v>
      </c>
      <c r="C114" s="13" t="s">
        <v>37</v>
      </c>
      <c r="D114" s="220"/>
      <c r="E114" s="261"/>
      <c r="F114" s="204" t="str">
        <f t="shared" si="2"/>
        <v>N/A</v>
      </c>
      <c r="G114" s="6"/>
      <c r="AA114" s="14" t="str">
        <f t="shared" si="3"/>
        <v/>
      </c>
      <c r="AB114" s="14" t="str">
        <f>IF(LEN($AA114)=0,"N",IF(LEN($AA114)&gt;1,"Error -- Availability entered in an incorrect format",IF($AA114='Control Panel'!$F$36,$AA114,IF($AA114='Control Panel'!$F$37,$AA114,IF($AA114='Control Panel'!$F$38,$AA114,IF($AA114='Control Panel'!$F$39,$AA114,IF($AA114='Control Panel'!$F$40,$AA114,IF($AA114='Control Panel'!$F$41,$AA114,"Error -- Availability entered in an incorrect format"))))))))</f>
        <v>N</v>
      </c>
    </row>
    <row r="115" spans="1:28" s="14" customFormat="1" ht="29" x14ac:dyDescent="0.35">
      <c r="A115" s="7">
        <v>103</v>
      </c>
      <c r="B115" s="9" t="s">
        <v>895</v>
      </c>
      <c r="C115" s="13" t="s">
        <v>37</v>
      </c>
      <c r="D115" s="220"/>
      <c r="E115" s="261"/>
      <c r="F115" s="204" t="str">
        <f t="shared" si="2"/>
        <v>N/A</v>
      </c>
      <c r="G115" s="6"/>
      <c r="AA115" s="14" t="str">
        <f t="shared" si="3"/>
        <v/>
      </c>
      <c r="AB115" s="14" t="str">
        <f>IF(LEN($AA115)=0,"N",IF(LEN($AA115)&gt;1,"Error -- Availability entered in an incorrect format",IF($AA115='Control Panel'!$F$36,$AA115,IF($AA115='Control Panel'!$F$37,$AA115,IF($AA115='Control Panel'!$F$38,$AA115,IF($AA115='Control Panel'!$F$39,$AA115,IF($AA115='Control Panel'!$F$40,$AA115,IF($AA115='Control Panel'!$F$41,$AA115,"Error -- Availability entered in an incorrect format"))))))))</f>
        <v>N</v>
      </c>
    </row>
    <row r="116" spans="1:28" s="14" customFormat="1" ht="43.5" x14ac:dyDescent="0.35">
      <c r="A116" s="7">
        <v>104</v>
      </c>
      <c r="B116" s="204" t="s">
        <v>896</v>
      </c>
      <c r="C116" s="13" t="s">
        <v>37</v>
      </c>
      <c r="D116" s="220"/>
      <c r="E116" s="261"/>
      <c r="F116" s="204" t="str">
        <f t="shared" si="2"/>
        <v>N/A</v>
      </c>
      <c r="G116" s="6"/>
      <c r="AA116" s="14" t="str">
        <f t="shared" si="3"/>
        <v/>
      </c>
      <c r="AB116" s="14" t="str">
        <f>IF(LEN($AA116)=0,"N",IF(LEN($AA116)&gt;1,"Error -- Availability entered in an incorrect format",IF($AA116='Control Panel'!$F$36,$AA116,IF($AA116='Control Panel'!$F$37,$AA116,IF($AA116='Control Panel'!$F$38,$AA116,IF($AA116='Control Panel'!$F$39,$AA116,IF($AA116='Control Panel'!$F$40,$AA116,IF($AA116='Control Panel'!$F$41,$AA116,"Error -- Availability entered in an incorrect format"))))))))</f>
        <v>N</v>
      </c>
    </row>
    <row r="117" spans="1:28" s="14" customFormat="1" x14ac:dyDescent="0.35">
      <c r="A117" s="7">
        <v>105</v>
      </c>
      <c r="B117" s="267" t="s">
        <v>897</v>
      </c>
      <c r="C117" s="13" t="s">
        <v>43</v>
      </c>
      <c r="D117" s="220"/>
      <c r="E117" s="261"/>
      <c r="F117" s="204" t="str">
        <f t="shared" si="2"/>
        <v>N/A</v>
      </c>
      <c r="G117" s="6"/>
      <c r="AA117" s="14" t="str">
        <f t="shared" si="3"/>
        <v/>
      </c>
      <c r="AB117" s="14" t="str">
        <f>IF(LEN($AA117)=0,"N",IF(LEN($AA117)&gt;1,"Error -- Availability entered in an incorrect format",IF($AA117='Control Panel'!$F$36,$AA117,IF($AA117='Control Panel'!$F$37,$AA117,IF($AA117='Control Panel'!$F$38,$AA117,IF($AA117='Control Panel'!$F$39,$AA117,IF($AA117='Control Panel'!$F$40,$AA117,IF($AA117='Control Panel'!$F$41,$AA117,"Error -- Availability entered in an incorrect format"))))))))</f>
        <v>N</v>
      </c>
    </row>
    <row r="118" spans="1:28" s="14" customFormat="1" x14ac:dyDescent="0.35">
      <c r="A118" s="7">
        <v>106</v>
      </c>
      <c r="B118" s="267" t="s">
        <v>898</v>
      </c>
      <c r="C118" s="13" t="s">
        <v>43</v>
      </c>
      <c r="D118" s="220"/>
      <c r="E118" s="261"/>
      <c r="F118" s="204" t="str">
        <f t="shared" si="2"/>
        <v>N/A</v>
      </c>
      <c r="G118" s="6"/>
      <c r="AA118" s="14" t="str">
        <f t="shared" si="3"/>
        <v/>
      </c>
      <c r="AB118" s="14" t="str">
        <f>IF(LEN($AA118)=0,"N",IF(LEN($AA118)&gt;1,"Error -- Availability entered in an incorrect format",IF($AA118='Control Panel'!$F$36,$AA118,IF($AA118='Control Panel'!$F$37,$AA118,IF($AA118='Control Panel'!$F$38,$AA118,IF($AA118='Control Panel'!$F$39,$AA118,IF($AA118='Control Panel'!$F$40,$AA118,IF($AA118='Control Panel'!$F$41,$AA118,"Error -- Availability entered in an incorrect format"))))))))</f>
        <v>N</v>
      </c>
    </row>
    <row r="119" spans="1:28" s="14" customFormat="1" x14ac:dyDescent="0.35">
      <c r="A119" s="7">
        <v>107</v>
      </c>
      <c r="B119" s="267" t="s">
        <v>899</v>
      </c>
      <c r="C119" s="13" t="s">
        <v>43</v>
      </c>
      <c r="D119" s="220"/>
      <c r="E119" s="261"/>
      <c r="F119" s="204" t="str">
        <f t="shared" si="2"/>
        <v>N/A</v>
      </c>
      <c r="G119" s="6"/>
      <c r="AA119" s="14" t="str">
        <f t="shared" si="3"/>
        <v/>
      </c>
      <c r="AB119" s="14" t="str">
        <f>IF(LEN($AA119)=0,"N",IF(LEN($AA119)&gt;1,"Error -- Availability entered in an incorrect format",IF($AA119='Control Panel'!$F$36,$AA119,IF($AA119='Control Panel'!$F$37,$AA119,IF($AA119='Control Panel'!$F$38,$AA119,IF($AA119='Control Panel'!$F$39,$AA119,IF($AA119='Control Panel'!$F$40,$AA119,IF($AA119='Control Panel'!$F$41,$AA119,"Error -- Availability entered in an incorrect format"))))))))</f>
        <v>N</v>
      </c>
    </row>
    <row r="120" spans="1:28" s="14" customFormat="1" x14ac:dyDescent="0.35">
      <c r="A120" s="7">
        <v>108</v>
      </c>
      <c r="B120" s="267" t="s">
        <v>900</v>
      </c>
      <c r="C120" s="13" t="s">
        <v>43</v>
      </c>
      <c r="D120" s="220"/>
      <c r="E120" s="261"/>
      <c r="F120" s="204" t="str">
        <f t="shared" si="2"/>
        <v>N/A</v>
      </c>
      <c r="G120" s="6"/>
      <c r="AA120" s="14" t="str">
        <f t="shared" si="3"/>
        <v/>
      </c>
      <c r="AB120" s="14" t="str">
        <f>IF(LEN($AA120)=0,"N",IF(LEN($AA120)&gt;1,"Error -- Availability entered in an incorrect format",IF($AA120='Control Panel'!$F$36,$AA120,IF($AA120='Control Panel'!$F$37,$AA120,IF($AA120='Control Panel'!$F$38,$AA120,IF($AA120='Control Panel'!$F$39,$AA120,IF($AA120='Control Panel'!$F$40,$AA120,IF($AA120='Control Panel'!$F$41,$AA120,"Error -- Availability entered in an incorrect format"))))))))</f>
        <v>N</v>
      </c>
    </row>
    <row r="121" spans="1:28" s="14" customFormat="1" x14ac:dyDescent="0.35">
      <c r="A121" s="7">
        <v>109</v>
      </c>
      <c r="B121" s="204" t="s">
        <v>901</v>
      </c>
      <c r="C121" s="13" t="s">
        <v>37</v>
      </c>
      <c r="D121" s="220"/>
      <c r="E121" s="261"/>
      <c r="F121" s="204" t="str">
        <f t="shared" si="2"/>
        <v>N/A</v>
      </c>
      <c r="G121" s="6"/>
      <c r="AA121" s="14" t="str">
        <f t="shared" si="3"/>
        <v/>
      </c>
      <c r="AB121" s="14" t="str">
        <f>IF(LEN($AA121)=0,"N",IF(LEN($AA121)&gt;1,"Error -- Availability entered in an incorrect format",IF($AA121='Control Panel'!$F$36,$AA121,IF($AA121='Control Panel'!$F$37,$AA121,IF($AA121='Control Panel'!$F$38,$AA121,IF($AA121='Control Panel'!$F$39,$AA121,IF($AA121='Control Panel'!$F$40,$AA121,IF($AA121='Control Panel'!$F$41,$AA121,"Error -- Availability entered in an incorrect format"))))))))</f>
        <v>N</v>
      </c>
    </row>
    <row r="122" spans="1:28" s="14" customFormat="1" x14ac:dyDescent="0.35">
      <c r="A122" s="7">
        <v>110</v>
      </c>
      <c r="B122" s="267" t="s">
        <v>587</v>
      </c>
      <c r="C122" s="13" t="s">
        <v>43</v>
      </c>
      <c r="D122" s="220"/>
      <c r="E122" s="261"/>
      <c r="F122" s="204" t="str">
        <f t="shared" si="2"/>
        <v>N/A</v>
      </c>
      <c r="G122" s="6"/>
      <c r="AA122" s="14" t="str">
        <f t="shared" si="3"/>
        <v/>
      </c>
      <c r="AB122" s="14" t="str">
        <f>IF(LEN($AA122)=0,"N",IF(LEN($AA122)&gt;1,"Error -- Availability entered in an incorrect format",IF($AA122='Control Panel'!$F$36,$AA122,IF($AA122='Control Panel'!$F$37,$AA122,IF($AA122='Control Panel'!$F$38,$AA122,IF($AA122='Control Panel'!$F$39,$AA122,IF($AA122='Control Panel'!$F$40,$AA122,IF($AA122='Control Panel'!$F$41,$AA122,"Error -- Availability entered in an incorrect format"))))))))</f>
        <v>N</v>
      </c>
    </row>
    <row r="123" spans="1:28" s="14" customFormat="1" x14ac:dyDescent="0.35">
      <c r="A123" s="7">
        <v>111</v>
      </c>
      <c r="B123" s="267" t="s">
        <v>902</v>
      </c>
      <c r="C123" s="13" t="s">
        <v>43</v>
      </c>
      <c r="D123" s="220"/>
      <c r="E123" s="261"/>
      <c r="F123" s="204" t="str">
        <f t="shared" si="2"/>
        <v>N/A</v>
      </c>
      <c r="G123" s="6"/>
      <c r="AA123" s="14" t="str">
        <f t="shared" si="3"/>
        <v/>
      </c>
      <c r="AB123" s="14" t="str">
        <f>IF(LEN($AA123)=0,"N",IF(LEN($AA123)&gt;1,"Error -- Availability entered in an incorrect format",IF($AA123='Control Panel'!$F$36,$AA123,IF($AA123='Control Panel'!$F$37,$AA123,IF($AA123='Control Panel'!$F$38,$AA123,IF($AA123='Control Panel'!$F$39,$AA123,IF($AA123='Control Panel'!$F$40,$AA123,IF($AA123='Control Panel'!$F$41,$AA123,"Error -- Availability entered in an incorrect format"))))))))</f>
        <v>N</v>
      </c>
    </row>
    <row r="124" spans="1:28" s="14" customFormat="1" x14ac:dyDescent="0.35">
      <c r="A124" s="7">
        <v>112</v>
      </c>
      <c r="B124" s="267" t="s">
        <v>903</v>
      </c>
      <c r="C124" s="13" t="s">
        <v>43</v>
      </c>
      <c r="D124" s="220"/>
      <c r="E124" s="261"/>
      <c r="F124" s="204" t="str">
        <f t="shared" si="2"/>
        <v>N/A</v>
      </c>
      <c r="G124" s="6"/>
      <c r="AA124" s="14" t="str">
        <f t="shared" si="3"/>
        <v/>
      </c>
      <c r="AB124" s="14" t="str">
        <f>IF(LEN($AA124)=0,"N",IF(LEN($AA124)&gt;1,"Error -- Availability entered in an incorrect format",IF($AA124='Control Panel'!$F$36,$AA124,IF($AA124='Control Panel'!$F$37,$AA124,IF($AA124='Control Panel'!$F$38,$AA124,IF($AA124='Control Panel'!$F$39,$AA124,IF($AA124='Control Panel'!$F$40,$AA124,IF($AA124='Control Panel'!$F$41,$AA124,"Error -- Availability entered in an incorrect format"))))))))</f>
        <v>N</v>
      </c>
    </row>
    <row r="125" spans="1:28" s="14" customFormat="1" x14ac:dyDescent="0.35">
      <c r="A125" s="7">
        <v>113</v>
      </c>
      <c r="B125" s="267" t="s">
        <v>904</v>
      </c>
      <c r="C125" s="13" t="s">
        <v>43</v>
      </c>
      <c r="D125" s="220"/>
      <c r="E125" s="261"/>
      <c r="F125" s="204" t="str">
        <f t="shared" si="2"/>
        <v>N/A</v>
      </c>
      <c r="G125" s="6"/>
      <c r="AA125" s="14" t="str">
        <f t="shared" si="3"/>
        <v/>
      </c>
      <c r="AB125" s="14" t="str">
        <f>IF(LEN($AA125)=0,"N",IF(LEN($AA125)&gt;1,"Error -- Availability entered in an incorrect format",IF($AA125='Control Panel'!$F$36,$AA125,IF($AA125='Control Panel'!$F$37,$AA125,IF($AA125='Control Panel'!$F$38,$AA125,IF($AA125='Control Panel'!$F$39,$AA125,IF($AA125='Control Panel'!$F$40,$AA125,IF($AA125='Control Panel'!$F$41,$AA125,"Error -- Availability entered in an incorrect format"))))))))</f>
        <v>N</v>
      </c>
    </row>
    <row r="126" spans="1:28" s="14" customFormat="1" x14ac:dyDescent="0.35">
      <c r="A126" s="7">
        <v>114</v>
      </c>
      <c r="B126" s="267" t="s">
        <v>905</v>
      </c>
      <c r="C126" s="13" t="s">
        <v>43</v>
      </c>
      <c r="D126" s="220"/>
      <c r="E126" s="261"/>
      <c r="F126" s="204" t="str">
        <f t="shared" si="2"/>
        <v>N/A</v>
      </c>
      <c r="G126" s="6"/>
      <c r="AA126" s="14" t="str">
        <f t="shared" si="3"/>
        <v/>
      </c>
      <c r="AB126" s="14" t="str">
        <f>IF(LEN($AA126)=0,"N",IF(LEN($AA126)&gt;1,"Error -- Availability entered in an incorrect format",IF($AA126='Control Panel'!$F$36,$AA126,IF($AA126='Control Panel'!$F$37,$AA126,IF($AA126='Control Panel'!$F$38,$AA126,IF($AA126='Control Panel'!$F$39,$AA126,IF($AA126='Control Panel'!$F$40,$AA126,IF($AA126='Control Panel'!$F$41,$AA126,"Error -- Availability entered in an incorrect format"))))))))</f>
        <v>N</v>
      </c>
    </row>
    <row r="127" spans="1:28" s="14" customFormat="1" x14ac:dyDescent="0.35">
      <c r="A127" s="7">
        <v>115</v>
      </c>
      <c r="B127" s="267" t="s">
        <v>906</v>
      </c>
      <c r="C127" s="276" t="s">
        <v>43</v>
      </c>
      <c r="D127" s="220"/>
      <c r="E127" s="261"/>
      <c r="F127" s="204" t="str">
        <f t="shared" si="2"/>
        <v>N/A</v>
      </c>
      <c r="G127" s="6"/>
      <c r="AA127" s="14" t="str">
        <f t="shared" si="3"/>
        <v/>
      </c>
      <c r="AB127" s="14" t="str">
        <f>IF(LEN($AA127)=0,"N",IF(LEN($AA127)&gt;1,"Error -- Availability entered in an incorrect format",IF($AA127='Control Panel'!$F$36,$AA127,IF($AA127='Control Panel'!$F$37,$AA127,IF($AA127='Control Panel'!$F$38,$AA127,IF($AA127='Control Panel'!$F$39,$AA127,IF($AA127='Control Panel'!$F$40,$AA127,IF($AA127='Control Panel'!$F$41,$AA127,"Error -- Availability entered in an incorrect format"))))))))</f>
        <v>N</v>
      </c>
    </row>
    <row r="128" spans="1:28" s="14" customFormat="1" ht="29" x14ac:dyDescent="0.35">
      <c r="A128" s="7">
        <v>116</v>
      </c>
      <c r="B128" s="267" t="s">
        <v>907</v>
      </c>
      <c r="C128" s="13" t="s">
        <v>43</v>
      </c>
      <c r="D128" s="220"/>
      <c r="E128" s="261"/>
      <c r="F128" s="204" t="str">
        <f t="shared" si="2"/>
        <v>N/A</v>
      </c>
      <c r="G128" s="6"/>
      <c r="AA128" s="14" t="str">
        <f t="shared" si="3"/>
        <v/>
      </c>
      <c r="AB128" s="14" t="str">
        <f>IF(LEN($AA128)=0,"N",IF(LEN($AA128)&gt;1,"Error -- Availability entered in an incorrect format",IF($AA128='Control Panel'!$F$36,$AA128,IF($AA128='Control Panel'!$F$37,$AA128,IF($AA128='Control Panel'!$F$38,$AA128,IF($AA128='Control Panel'!$F$39,$AA128,IF($AA128='Control Panel'!$F$40,$AA128,IF($AA128='Control Panel'!$F$41,$AA128,"Error -- Availability entered in an incorrect format"))))))))</f>
        <v>N</v>
      </c>
    </row>
    <row r="129" spans="1:28" s="14" customFormat="1" x14ac:dyDescent="0.35">
      <c r="A129" s="7">
        <v>117</v>
      </c>
      <c r="B129" s="267" t="s">
        <v>908</v>
      </c>
      <c r="C129" s="13" t="s">
        <v>43</v>
      </c>
      <c r="D129" s="220"/>
      <c r="E129" s="261"/>
      <c r="F129" s="204" t="str">
        <f t="shared" si="2"/>
        <v>N/A</v>
      </c>
      <c r="G129" s="6"/>
      <c r="AA129" s="14" t="str">
        <f t="shared" si="3"/>
        <v/>
      </c>
      <c r="AB129" s="14" t="str">
        <f>IF(LEN($AA129)=0,"N",IF(LEN($AA129)&gt;1,"Error -- Availability entered in an incorrect format",IF($AA129='Control Panel'!$F$36,$AA129,IF($AA129='Control Panel'!$F$37,$AA129,IF($AA129='Control Panel'!$F$38,$AA129,IF($AA129='Control Panel'!$F$39,$AA129,IF($AA129='Control Panel'!$F$40,$AA129,IF($AA129='Control Panel'!$F$41,$AA129,"Error -- Availability entered in an incorrect format"))))))))</f>
        <v>N</v>
      </c>
    </row>
    <row r="130" spans="1:28" s="14" customFormat="1" x14ac:dyDescent="0.35">
      <c r="A130" s="7">
        <v>118</v>
      </c>
      <c r="B130" s="267" t="s">
        <v>909</v>
      </c>
      <c r="C130" s="13" t="s">
        <v>43</v>
      </c>
      <c r="D130" s="220"/>
      <c r="E130" s="261"/>
      <c r="F130" s="204" t="str">
        <f t="shared" si="2"/>
        <v>N/A</v>
      </c>
      <c r="G130" s="6"/>
      <c r="AA130" s="14" t="str">
        <f t="shared" si="3"/>
        <v/>
      </c>
      <c r="AB130" s="14" t="str">
        <f>IF(LEN($AA130)=0,"N",IF(LEN($AA130)&gt;1,"Error -- Availability entered in an incorrect format",IF($AA130='Control Panel'!$F$36,$AA130,IF($AA130='Control Panel'!$F$37,$AA130,IF($AA130='Control Panel'!$F$38,$AA130,IF($AA130='Control Panel'!$F$39,$AA130,IF($AA130='Control Panel'!$F$40,$AA130,IF($AA130='Control Panel'!$F$41,$AA130,"Error -- Availability entered in an incorrect format"))))))))</f>
        <v>N</v>
      </c>
    </row>
    <row r="131" spans="1:28" s="14" customFormat="1" x14ac:dyDescent="0.35">
      <c r="A131" s="7">
        <v>119</v>
      </c>
      <c r="B131" s="267" t="s">
        <v>910</v>
      </c>
      <c r="C131" s="13" t="s">
        <v>43</v>
      </c>
      <c r="D131" s="220"/>
      <c r="E131" s="261"/>
      <c r="F131" s="204" t="str">
        <f t="shared" si="2"/>
        <v>N/A</v>
      </c>
      <c r="G131" s="6"/>
      <c r="AA131" s="14" t="str">
        <f t="shared" si="3"/>
        <v/>
      </c>
      <c r="AB131" s="14" t="str">
        <f>IF(LEN($AA131)=0,"N",IF(LEN($AA131)&gt;1,"Error -- Availability entered in an incorrect format",IF($AA131='Control Panel'!$F$36,$AA131,IF($AA131='Control Panel'!$F$37,$AA131,IF($AA131='Control Panel'!$F$38,$AA131,IF($AA131='Control Panel'!$F$39,$AA131,IF($AA131='Control Panel'!$F$40,$AA131,IF($AA131='Control Panel'!$F$41,$AA131,"Error -- Availability entered in an incorrect format"))))))))</f>
        <v>N</v>
      </c>
    </row>
    <row r="132" spans="1:28" s="14" customFormat="1" x14ac:dyDescent="0.35">
      <c r="A132" s="7">
        <v>120</v>
      </c>
      <c r="B132" s="267" t="s">
        <v>911</v>
      </c>
      <c r="C132" s="13" t="s">
        <v>43</v>
      </c>
      <c r="D132" s="220"/>
      <c r="E132" s="261"/>
      <c r="F132" s="204" t="str">
        <f t="shared" si="2"/>
        <v>N/A</v>
      </c>
      <c r="G132" s="6"/>
      <c r="AA132" s="14" t="str">
        <f t="shared" si="3"/>
        <v/>
      </c>
      <c r="AB132" s="14" t="str">
        <f>IF(LEN($AA132)=0,"N",IF(LEN($AA132)&gt;1,"Error -- Availability entered in an incorrect format",IF($AA132='Control Panel'!$F$36,$AA132,IF($AA132='Control Panel'!$F$37,$AA132,IF($AA132='Control Panel'!$F$38,$AA132,IF($AA132='Control Panel'!$F$39,$AA132,IF($AA132='Control Panel'!$F$40,$AA132,IF($AA132='Control Panel'!$F$41,$AA132,"Error -- Availability entered in an incorrect format"))))))))</f>
        <v>N</v>
      </c>
    </row>
    <row r="133" spans="1:28" s="14" customFormat="1" x14ac:dyDescent="0.35">
      <c r="A133" s="7">
        <v>121</v>
      </c>
      <c r="B133" s="267" t="s">
        <v>912</v>
      </c>
      <c r="C133" s="13" t="s">
        <v>43</v>
      </c>
      <c r="D133" s="220"/>
      <c r="E133" s="261"/>
      <c r="F133" s="204" t="str">
        <f t="shared" si="2"/>
        <v>N/A</v>
      </c>
      <c r="G133" s="6"/>
      <c r="AA133" s="14" t="str">
        <f t="shared" si="3"/>
        <v/>
      </c>
      <c r="AB133" s="14" t="str">
        <f>IF(LEN($AA133)=0,"N",IF(LEN($AA133)&gt;1,"Error -- Availability entered in an incorrect format",IF($AA133='Control Panel'!$F$36,$AA133,IF($AA133='Control Panel'!$F$37,$AA133,IF($AA133='Control Panel'!$F$38,$AA133,IF($AA133='Control Panel'!$F$39,$AA133,IF($AA133='Control Panel'!$F$40,$AA133,IF($AA133='Control Panel'!$F$41,$AA133,"Error -- Availability entered in an incorrect format"))))))))</f>
        <v>N</v>
      </c>
    </row>
    <row r="134" spans="1:28" s="14" customFormat="1" x14ac:dyDescent="0.35">
      <c r="A134" s="7">
        <v>122</v>
      </c>
      <c r="B134" s="267" t="s">
        <v>913</v>
      </c>
      <c r="C134" s="13" t="s">
        <v>43</v>
      </c>
      <c r="D134" s="220"/>
      <c r="E134" s="261"/>
      <c r="F134" s="204" t="str">
        <f t="shared" si="2"/>
        <v>N/A</v>
      </c>
      <c r="G134" s="6"/>
      <c r="AA134" s="14" t="str">
        <f t="shared" si="3"/>
        <v/>
      </c>
      <c r="AB134" s="14" t="str">
        <f>IF(LEN($AA134)=0,"N",IF(LEN($AA134)&gt;1,"Error -- Availability entered in an incorrect format",IF($AA134='Control Panel'!$F$36,$AA134,IF($AA134='Control Panel'!$F$37,$AA134,IF($AA134='Control Panel'!$F$38,$AA134,IF($AA134='Control Panel'!$F$39,$AA134,IF($AA134='Control Panel'!$F$40,$AA134,IF($AA134='Control Panel'!$F$41,$AA134,"Error -- Availability entered in an incorrect format"))))))))</f>
        <v>N</v>
      </c>
    </row>
    <row r="135" spans="1:28" s="14" customFormat="1" x14ac:dyDescent="0.35">
      <c r="A135" s="7">
        <v>123</v>
      </c>
      <c r="B135" s="267" t="s">
        <v>914</v>
      </c>
      <c r="C135" s="13" t="s">
        <v>43</v>
      </c>
      <c r="D135" s="220"/>
      <c r="E135" s="261"/>
      <c r="F135" s="204" t="str">
        <f t="shared" si="2"/>
        <v>N/A</v>
      </c>
      <c r="G135" s="6"/>
      <c r="AA135" s="14" t="str">
        <f t="shared" si="3"/>
        <v/>
      </c>
      <c r="AB135" s="14" t="str">
        <f>IF(LEN($AA135)=0,"N",IF(LEN($AA135)&gt;1,"Error -- Availability entered in an incorrect format",IF($AA135='Control Panel'!$F$36,$AA135,IF($AA135='Control Panel'!$F$37,$AA135,IF($AA135='Control Panel'!$F$38,$AA135,IF($AA135='Control Panel'!$F$39,$AA135,IF($AA135='Control Panel'!$F$40,$AA135,IF($AA135='Control Panel'!$F$41,$AA135,"Error -- Availability entered in an incorrect format"))))))))</f>
        <v>N</v>
      </c>
    </row>
    <row r="136" spans="1:28" s="14" customFormat="1" x14ac:dyDescent="0.35">
      <c r="A136" s="7">
        <v>124</v>
      </c>
      <c r="B136" s="267" t="s">
        <v>915</v>
      </c>
      <c r="C136" s="13" t="s">
        <v>43</v>
      </c>
      <c r="D136" s="220"/>
      <c r="E136" s="261"/>
      <c r="F136" s="204" t="str">
        <f t="shared" si="2"/>
        <v>N/A</v>
      </c>
      <c r="G136" s="6"/>
      <c r="AA136" s="14" t="str">
        <f t="shared" si="3"/>
        <v/>
      </c>
      <c r="AB136" s="14" t="str">
        <f>IF(LEN($AA136)=0,"N",IF(LEN($AA136)&gt;1,"Error -- Availability entered in an incorrect format",IF($AA136='Control Panel'!$F$36,$AA136,IF($AA136='Control Panel'!$F$37,$AA136,IF($AA136='Control Panel'!$F$38,$AA136,IF($AA136='Control Panel'!$F$39,$AA136,IF($AA136='Control Panel'!$F$40,$AA136,IF($AA136='Control Panel'!$F$41,$AA136,"Error -- Availability entered in an incorrect format"))))))))</f>
        <v>N</v>
      </c>
    </row>
    <row r="137" spans="1:28" s="14" customFormat="1" x14ac:dyDescent="0.35">
      <c r="A137" s="7">
        <v>125</v>
      </c>
      <c r="B137" s="267" t="s">
        <v>916</v>
      </c>
      <c r="C137" s="13" t="s">
        <v>43</v>
      </c>
      <c r="D137" s="220"/>
      <c r="E137" s="261"/>
      <c r="F137" s="204" t="str">
        <f t="shared" si="2"/>
        <v>N/A</v>
      </c>
      <c r="G137" s="6"/>
      <c r="AA137" s="14" t="str">
        <f t="shared" si="3"/>
        <v/>
      </c>
      <c r="AB137" s="14" t="str">
        <f>IF(LEN($AA137)=0,"N",IF(LEN($AA137)&gt;1,"Error -- Availability entered in an incorrect format",IF($AA137='Control Panel'!$F$36,$AA137,IF($AA137='Control Panel'!$F$37,$AA137,IF($AA137='Control Panel'!$F$38,$AA137,IF($AA137='Control Panel'!$F$39,$AA137,IF($AA137='Control Panel'!$F$40,$AA137,IF($AA137='Control Panel'!$F$41,$AA137,"Error -- Availability entered in an incorrect format"))))))))</f>
        <v>N</v>
      </c>
    </row>
    <row r="138" spans="1:28" s="14" customFormat="1" x14ac:dyDescent="0.35">
      <c r="A138" s="7">
        <v>126</v>
      </c>
      <c r="B138" s="204" t="s">
        <v>917</v>
      </c>
      <c r="C138" s="13" t="s">
        <v>37</v>
      </c>
      <c r="D138" s="220"/>
      <c r="E138" s="261"/>
      <c r="F138" s="204" t="str">
        <f t="shared" si="2"/>
        <v>N/A</v>
      </c>
      <c r="G138" s="6"/>
      <c r="AA138" s="14" t="str">
        <f t="shared" si="3"/>
        <v/>
      </c>
      <c r="AB138" s="14" t="str">
        <f>IF(LEN($AA138)=0,"N",IF(LEN($AA138)&gt;1,"Error -- Availability entered in an incorrect format",IF($AA138='Control Panel'!$F$36,$AA138,IF($AA138='Control Panel'!$F$37,$AA138,IF($AA138='Control Panel'!$F$38,$AA138,IF($AA138='Control Panel'!$F$39,$AA138,IF($AA138='Control Panel'!$F$40,$AA138,IF($AA138='Control Panel'!$F$41,$AA138,"Error -- Availability entered in an incorrect format"))))))))</f>
        <v>N</v>
      </c>
    </row>
    <row r="139" spans="1:28" s="14" customFormat="1" x14ac:dyDescent="0.35">
      <c r="A139" s="7">
        <v>127</v>
      </c>
      <c r="B139" s="267" t="s">
        <v>918</v>
      </c>
      <c r="C139" s="13" t="s">
        <v>43</v>
      </c>
      <c r="D139" s="220"/>
      <c r="E139" s="261"/>
      <c r="F139" s="204" t="str">
        <f t="shared" si="2"/>
        <v>N/A</v>
      </c>
      <c r="G139" s="6"/>
      <c r="AA139" s="14" t="str">
        <f t="shared" si="3"/>
        <v/>
      </c>
      <c r="AB139" s="14" t="str">
        <f>IF(LEN($AA139)=0,"N",IF(LEN($AA139)&gt;1,"Error -- Availability entered in an incorrect format",IF($AA139='Control Panel'!$F$36,$AA139,IF($AA139='Control Panel'!$F$37,$AA139,IF($AA139='Control Panel'!$F$38,$AA139,IF($AA139='Control Panel'!$F$39,$AA139,IF($AA139='Control Panel'!$F$40,$AA139,IF($AA139='Control Panel'!$F$41,$AA139,"Error -- Availability entered in an incorrect format"))))))))</f>
        <v>N</v>
      </c>
    </row>
    <row r="140" spans="1:28" s="14" customFormat="1" x14ac:dyDescent="0.35">
      <c r="A140" s="7">
        <v>128</v>
      </c>
      <c r="B140" s="267" t="s">
        <v>919</v>
      </c>
      <c r="C140" s="13" t="s">
        <v>43</v>
      </c>
      <c r="D140" s="220"/>
      <c r="E140" s="261"/>
      <c r="F140" s="204" t="str">
        <f t="shared" si="2"/>
        <v>N/A</v>
      </c>
      <c r="G140" s="6"/>
      <c r="AA140" s="14" t="str">
        <f t="shared" si="3"/>
        <v/>
      </c>
      <c r="AB140" s="14" t="str">
        <f>IF(LEN($AA140)=0,"N",IF(LEN($AA140)&gt;1,"Error -- Availability entered in an incorrect format",IF($AA140='Control Panel'!$F$36,$AA140,IF($AA140='Control Panel'!$F$37,$AA140,IF($AA140='Control Panel'!$F$38,$AA140,IF($AA140='Control Panel'!$F$39,$AA140,IF($AA140='Control Panel'!$F$40,$AA140,IF($AA140='Control Panel'!$F$41,$AA140,"Error -- Availability entered in an incorrect format"))))))))</f>
        <v>N</v>
      </c>
    </row>
    <row r="141" spans="1:28" s="14" customFormat="1" x14ac:dyDescent="0.35">
      <c r="A141" s="7">
        <v>129</v>
      </c>
      <c r="B141" s="267" t="s">
        <v>920</v>
      </c>
      <c r="C141" s="13" t="s">
        <v>43</v>
      </c>
      <c r="D141" s="220"/>
      <c r="E141" s="261"/>
      <c r="F141" s="204" t="str">
        <f t="shared" si="2"/>
        <v>N/A</v>
      </c>
      <c r="G141" s="6"/>
      <c r="AA141" s="14" t="str">
        <f t="shared" si="3"/>
        <v/>
      </c>
      <c r="AB141" s="14" t="str">
        <f>IF(LEN($AA141)=0,"N",IF(LEN($AA141)&gt;1,"Error -- Availability entered in an incorrect format",IF($AA141='Control Panel'!$F$36,$AA141,IF($AA141='Control Panel'!$F$37,$AA141,IF($AA141='Control Panel'!$F$38,$AA141,IF($AA141='Control Panel'!$F$39,$AA141,IF($AA141='Control Panel'!$F$40,$AA141,IF($AA141='Control Panel'!$F$41,$AA141,"Error -- Availability entered in an incorrect format"))))))))</f>
        <v>N</v>
      </c>
    </row>
    <row r="142" spans="1:28" s="14" customFormat="1" x14ac:dyDescent="0.35">
      <c r="A142" s="7">
        <v>130</v>
      </c>
      <c r="B142" s="267" t="s">
        <v>921</v>
      </c>
      <c r="C142" s="13" t="s">
        <v>43</v>
      </c>
      <c r="D142" s="220"/>
      <c r="E142" s="261"/>
      <c r="F142" s="204" t="str">
        <f t="shared" ref="F142:F205" si="4">IF($D$10=$A$9,"N/A",$D$10)</f>
        <v>N/A</v>
      </c>
      <c r="G142" s="6"/>
      <c r="AA142" s="14" t="str">
        <f t="shared" ref="AA142:AA205" si="5">TRIM($D142)</f>
        <v/>
      </c>
      <c r="AB142" s="14" t="str">
        <f>IF(LEN($AA142)=0,"N",IF(LEN($AA142)&gt;1,"Error -- Availability entered in an incorrect format",IF($AA142='Control Panel'!$F$36,$AA142,IF($AA142='Control Panel'!$F$37,$AA142,IF($AA142='Control Panel'!$F$38,$AA142,IF($AA142='Control Panel'!$F$39,$AA142,IF($AA142='Control Panel'!$F$40,$AA142,IF($AA142='Control Panel'!$F$41,$AA142,"Error -- Availability entered in an incorrect format"))))))))</f>
        <v>N</v>
      </c>
    </row>
    <row r="143" spans="1:28" s="14" customFormat="1" x14ac:dyDescent="0.35">
      <c r="A143" s="7">
        <v>131</v>
      </c>
      <c r="B143" s="267" t="s">
        <v>922</v>
      </c>
      <c r="C143" s="13" t="s">
        <v>43</v>
      </c>
      <c r="D143" s="220"/>
      <c r="E143" s="261"/>
      <c r="F143" s="204" t="str">
        <f t="shared" si="4"/>
        <v>N/A</v>
      </c>
      <c r="G143" s="6"/>
      <c r="AA143" s="14" t="str">
        <f t="shared" si="5"/>
        <v/>
      </c>
      <c r="AB143" s="14" t="str">
        <f>IF(LEN($AA143)=0,"N",IF(LEN($AA143)&gt;1,"Error -- Availability entered in an incorrect format",IF($AA143='Control Panel'!$F$36,$AA143,IF($AA143='Control Panel'!$F$37,$AA143,IF($AA143='Control Panel'!$F$38,$AA143,IF($AA143='Control Panel'!$F$39,$AA143,IF($AA143='Control Panel'!$F$40,$AA143,IF($AA143='Control Panel'!$F$41,$AA143,"Error -- Availability entered in an incorrect format"))))))))</f>
        <v>N</v>
      </c>
    </row>
    <row r="144" spans="1:28" s="14" customFormat="1" x14ac:dyDescent="0.35">
      <c r="A144" s="7">
        <v>132</v>
      </c>
      <c r="B144" s="267" t="s">
        <v>923</v>
      </c>
      <c r="C144" s="13" t="s">
        <v>43</v>
      </c>
      <c r="D144" s="220"/>
      <c r="E144" s="261"/>
      <c r="F144" s="204" t="str">
        <f t="shared" si="4"/>
        <v>N/A</v>
      </c>
      <c r="G144" s="6"/>
      <c r="AA144" s="14" t="str">
        <f t="shared" si="5"/>
        <v/>
      </c>
      <c r="AB144" s="14" t="str">
        <f>IF(LEN($AA144)=0,"N",IF(LEN($AA144)&gt;1,"Error -- Availability entered in an incorrect format",IF($AA144='Control Panel'!$F$36,$AA144,IF($AA144='Control Panel'!$F$37,$AA144,IF($AA144='Control Panel'!$F$38,$AA144,IF($AA144='Control Panel'!$F$39,$AA144,IF($AA144='Control Panel'!$F$40,$AA144,IF($AA144='Control Panel'!$F$41,$AA144,"Error -- Availability entered in an incorrect format"))))))))</f>
        <v>N</v>
      </c>
    </row>
    <row r="145" spans="1:28" s="14" customFormat="1" x14ac:dyDescent="0.35">
      <c r="A145" s="7">
        <v>133</v>
      </c>
      <c r="B145" s="267" t="s">
        <v>924</v>
      </c>
      <c r="C145" s="13" t="s">
        <v>43</v>
      </c>
      <c r="D145" s="220"/>
      <c r="E145" s="261"/>
      <c r="F145" s="204" t="str">
        <f t="shared" si="4"/>
        <v>N/A</v>
      </c>
      <c r="G145" s="6"/>
      <c r="AA145" s="14" t="str">
        <f t="shared" si="5"/>
        <v/>
      </c>
      <c r="AB145" s="14" t="str">
        <f>IF(LEN($AA145)=0,"N",IF(LEN($AA145)&gt;1,"Error -- Availability entered in an incorrect format",IF($AA145='Control Panel'!$F$36,$AA145,IF($AA145='Control Panel'!$F$37,$AA145,IF($AA145='Control Panel'!$F$38,$AA145,IF($AA145='Control Panel'!$F$39,$AA145,IF($AA145='Control Panel'!$F$40,$AA145,IF($AA145='Control Panel'!$F$41,$AA145,"Error -- Availability entered in an incorrect format"))))))))</f>
        <v>N</v>
      </c>
    </row>
    <row r="146" spans="1:28" s="14" customFormat="1" x14ac:dyDescent="0.35">
      <c r="A146" s="7">
        <v>134</v>
      </c>
      <c r="B146" s="267" t="s">
        <v>925</v>
      </c>
      <c r="C146" s="13" t="s">
        <v>43</v>
      </c>
      <c r="D146" s="220"/>
      <c r="E146" s="261"/>
      <c r="F146" s="204" t="str">
        <f t="shared" si="4"/>
        <v>N/A</v>
      </c>
      <c r="G146" s="6"/>
      <c r="AA146" s="14" t="str">
        <f t="shared" si="5"/>
        <v/>
      </c>
      <c r="AB146" s="14" t="str">
        <f>IF(LEN($AA146)=0,"N",IF(LEN($AA146)&gt;1,"Error -- Availability entered in an incorrect format",IF($AA146='Control Panel'!$F$36,$AA146,IF($AA146='Control Panel'!$F$37,$AA146,IF($AA146='Control Panel'!$F$38,$AA146,IF($AA146='Control Panel'!$F$39,$AA146,IF($AA146='Control Panel'!$F$40,$AA146,IF($AA146='Control Panel'!$F$41,$AA146,"Error -- Availability entered in an incorrect format"))))))))</f>
        <v>N</v>
      </c>
    </row>
    <row r="147" spans="1:28" s="14" customFormat="1" x14ac:dyDescent="0.35">
      <c r="A147" s="7">
        <v>135</v>
      </c>
      <c r="B147" s="267" t="s">
        <v>926</v>
      </c>
      <c r="C147" s="13" t="s">
        <v>43</v>
      </c>
      <c r="D147" s="220"/>
      <c r="E147" s="261"/>
      <c r="F147" s="204" t="str">
        <f t="shared" si="4"/>
        <v>N/A</v>
      </c>
      <c r="G147" s="6"/>
      <c r="AA147" s="14" t="str">
        <f t="shared" si="5"/>
        <v/>
      </c>
      <c r="AB147" s="14" t="str">
        <f>IF(LEN($AA147)=0,"N",IF(LEN($AA147)&gt;1,"Error -- Availability entered in an incorrect format",IF($AA147='Control Panel'!$F$36,$AA147,IF($AA147='Control Panel'!$F$37,$AA147,IF($AA147='Control Panel'!$F$38,$AA147,IF($AA147='Control Panel'!$F$39,$AA147,IF($AA147='Control Panel'!$F$40,$AA147,IF($AA147='Control Panel'!$F$41,$AA147,"Error -- Availability entered in an incorrect format"))))))))</f>
        <v>N</v>
      </c>
    </row>
    <row r="148" spans="1:28" s="14" customFormat="1" x14ac:dyDescent="0.35">
      <c r="A148" s="7">
        <v>136</v>
      </c>
      <c r="B148" s="267" t="s">
        <v>927</v>
      </c>
      <c r="C148" s="13" t="s">
        <v>43</v>
      </c>
      <c r="D148" s="220"/>
      <c r="E148" s="261"/>
      <c r="F148" s="204" t="str">
        <f t="shared" si="4"/>
        <v>N/A</v>
      </c>
      <c r="G148" s="6"/>
      <c r="AA148" s="14" t="str">
        <f t="shared" si="5"/>
        <v/>
      </c>
      <c r="AB148" s="14" t="str">
        <f>IF(LEN($AA148)=0,"N",IF(LEN($AA148)&gt;1,"Error -- Availability entered in an incorrect format",IF($AA148='Control Panel'!$F$36,$AA148,IF($AA148='Control Panel'!$F$37,$AA148,IF($AA148='Control Panel'!$F$38,$AA148,IF($AA148='Control Panel'!$F$39,$AA148,IF($AA148='Control Panel'!$F$40,$AA148,IF($AA148='Control Panel'!$F$41,$AA148,"Error -- Availability entered in an incorrect format"))))))))</f>
        <v>N</v>
      </c>
    </row>
    <row r="149" spans="1:28" s="14" customFormat="1" x14ac:dyDescent="0.35">
      <c r="A149" s="7">
        <v>137</v>
      </c>
      <c r="B149" s="267" t="s">
        <v>914</v>
      </c>
      <c r="C149" s="13" t="s">
        <v>43</v>
      </c>
      <c r="D149" s="220"/>
      <c r="E149" s="261"/>
      <c r="F149" s="204" t="str">
        <f t="shared" si="4"/>
        <v>N/A</v>
      </c>
      <c r="G149" s="6"/>
      <c r="AA149" s="14" t="str">
        <f t="shared" si="5"/>
        <v/>
      </c>
      <c r="AB149" s="14" t="str">
        <f>IF(LEN($AA149)=0,"N",IF(LEN($AA149)&gt;1,"Error -- Availability entered in an incorrect format",IF($AA149='Control Panel'!$F$36,$AA149,IF($AA149='Control Panel'!$F$37,$AA149,IF($AA149='Control Panel'!$F$38,$AA149,IF($AA149='Control Panel'!$F$39,$AA149,IF($AA149='Control Panel'!$F$40,$AA149,IF($AA149='Control Panel'!$F$41,$AA149,"Error -- Availability entered in an incorrect format"))))))))</f>
        <v>N</v>
      </c>
    </row>
    <row r="150" spans="1:28" s="14" customFormat="1" x14ac:dyDescent="0.35">
      <c r="A150" s="7">
        <v>138</v>
      </c>
      <c r="B150" s="267" t="s">
        <v>928</v>
      </c>
      <c r="C150" s="13" t="s">
        <v>43</v>
      </c>
      <c r="D150" s="220"/>
      <c r="E150" s="261"/>
      <c r="F150" s="204" t="str">
        <f t="shared" si="4"/>
        <v>N/A</v>
      </c>
      <c r="G150" s="6"/>
      <c r="AA150" s="14" t="str">
        <f t="shared" si="5"/>
        <v/>
      </c>
      <c r="AB150" s="14" t="str">
        <f>IF(LEN($AA150)=0,"N",IF(LEN($AA150)&gt;1,"Error -- Availability entered in an incorrect format",IF($AA150='Control Panel'!$F$36,$AA150,IF($AA150='Control Panel'!$F$37,$AA150,IF($AA150='Control Panel'!$F$38,$AA150,IF($AA150='Control Panel'!$F$39,$AA150,IF($AA150='Control Panel'!$F$40,$AA150,IF($AA150='Control Panel'!$F$41,$AA150,"Error -- Availability entered in an incorrect format"))))))))</f>
        <v>N</v>
      </c>
    </row>
    <row r="151" spans="1:28" s="14" customFormat="1" ht="29" x14ac:dyDescent="0.35">
      <c r="A151" s="7">
        <v>139</v>
      </c>
      <c r="B151" s="204" t="s">
        <v>929</v>
      </c>
      <c r="C151" s="13" t="s">
        <v>37</v>
      </c>
      <c r="D151" s="220"/>
      <c r="E151" s="261"/>
      <c r="F151" s="204" t="str">
        <f t="shared" si="4"/>
        <v>N/A</v>
      </c>
      <c r="G151" s="6"/>
      <c r="AA151" s="14" t="str">
        <f t="shared" si="5"/>
        <v/>
      </c>
      <c r="AB151" s="14" t="str">
        <f>IF(LEN($AA151)=0,"N",IF(LEN($AA151)&gt;1,"Error -- Availability entered in an incorrect format",IF($AA151='Control Panel'!$F$36,$AA151,IF($AA151='Control Panel'!$F$37,$AA151,IF($AA151='Control Panel'!$F$38,$AA151,IF($AA151='Control Panel'!$F$39,$AA151,IF($AA151='Control Panel'!$F$40,$AA151,IF($AA151='Control Panel'!$F$41,$AA151,"Error -- Availability entered in an incorrect format"))))))))</f>
        <v>N</v>
      </c>
    </row>
    <row r="152" spans="1:28" s="14" customFormat="1" ht="43.5" x14ac:dyDescent="0.35">
      <c r="A152" s="7">
        <v>140</v>
      </c>
      <c r="B152" s="204" t="s">
        <v>930</v>
      </c>
      <c r="C152" s="13" t="s">
        <v>37</v>
      </c>
      <c r="D152" s="220"/>
      <c r="E152" s="261"/>
      <c r="F152" s="204" t="str">
        <f t="shared" si="4"/>
        <v>N/A</v>
      </c>
      <c r="G152" s="6"/>
      <c r="AA152" s="14" t="str">
        <f t="shared" si="5"/>
        <v/>
      </c>
      <c r="AB152" s="14" t="str">
        <f>IF(LEN($AA152)=0,"N",IF(LEN($AA152)&gt;1,"Error -- Availability entered in an incorrect format",IF($AA152='Control Panel'!$F$36,$AA152,IF($AA152='Control Panel'!$F$37,$AA152,IF($AA152='Control Panel'!$F$38,$AA152,IF($AA152='Control Panel'!$F$39,$AA152,IF($AA152='Control Panel'!$F$40,$AA152,IF($AA152='Control Panel'!$F$41,$AA152,"Error -- Availability entered in an incorrect format"))))))))</f>
        <v>N</v>
      </c>
    </row>
    <row r="153" spans="1:28" s="14" customFormat="1" x14ac:dyDescent="0.35">
      <c r="A153" s="7">
        <v>141</v>
      </c>
      <c r="B153" s="267" t="s">
        <v>931</v>
      </c>
      <c r="C153" s="13" t="s">
        <v>37</v>
      </c>
      <c r="D153" s="220"/>
      <c r="E153" s="261"/>
      <c r="F153" s="204" t="str">
        <f t="shared" si="4"/>
        <v>N/A</v>
      </c>
      <c r="G153" s="6"/>
      <c r="AA153" s="14" t="str">
        <f t="shared" si="5"/>
        <v/>
      </c>
      <c r="AB153" s="14" t="str">
        <f>IF(LEN($AA153)=0,"N",IF(LEN($AA153)&gt;1,"Error -- Availability entered in an incorrect format",IF($AA153='Control Panel'!$F$36,$AA153,IF($AA153='Control Panel'!$F$37,$AA153,IF($AA153='Control Panel'!$F$38,$AA153,IF($AA153='Control Panel'!$F$39,$AA153,IF($AA153='Control Panel'!$F$40,$AA153,IF($AA153='Control Panel'!$F$41,$AA153,"Error -- Availability entered in an incorrect format"))))))))</f>
        <v>N</v>
      </c>
    </row>
    <row r="154" spans="1:28" s="14" customFormat="1" ht="29" x14ac:dyDescent="0.35">
      <c r="A154" s="7">
        <v>142</v>
      </c>
      <c r="B154" s="267" t="s">
        <v>932</v>
      </c>
      <c r="C154" s="13" t="s">
        <v>37</v>
      </c>
      <c r="D154" s="220"/>
      <c r="E154" s="261"/>
      <c r="F154" s="204" t="str">
        <f t="shared" si="4"/>
        <v>N/A</v>
      </c>
      <c r="G154" s="6"/>
      <c r="AA154" s="14" t="str">
        <f t="shared" si="5"/>
        <v/>
      </c>
      <c r="AB154" s="14" t="str">
        <f>IF(LEN($AA154)=0,"N",IF(LEN($AA154)&gt;1,"Error -- Availability entered in an incorrect format",IF($AA154='Control Panel'!$F$36,$AA154,IF($AA154='Control Panel'!$F$37,$AA154,IF($AA154='Control Panel'!$F$38,$AA154,IF($AA154='Control Panel'!$F$39,$AA154,IF($AA154='Control Panel'!$F$40,$AA154,IF($AA154='Control Panel'!$F$41,$AA154,"Error -- Availability entered in an incorrect format"))))))))</f>
        <v>N</v>
      </c>
    </row>
    <row r="155" spans="1:28" s="14" customFormat="1" ht="43.5" x14ac:dyDescent="0.35">
      <c r="A155" s="7">
        <v>143</v>
      </c>
      <c r="B155" s="267" t="s">
        <v>933</v>
      </c>
      <c r="C155" s="13" t="s">
        <v>37</v>
      </c>
      <c r="D155" s="220"/>
      <c r="E155" s="261"/>
      <c r="F155" s="204" t="str">
        <f t="shared" si="4"/>
        <v>N/A</v>
      </c>
      <c r="G155" s="6"/>
      <c r="AA155" s="14" t="str">
        <f t="shared" si="5"/>
        <v/>
      </c>
      <c r="AB155" s="14" t="str">
        <f>IF(LEN($AA155)=0,"N",IF(LEN($AA155)&gt;1,"Error -- Availability entered in an incorrect format",IF($AA155='Control Panel'!$F$36,$AA155,IF($AA155='Control Panel'!$F$37,$AA155,IF($AA155='Control Panel'!$F$38,$AA155,IF($AA155='Control Panel'!$F$39,$AA155,IF($AA155='Control Panel'!$F$40,$AA155,IF($AA155='Control Panel'!$F$41,$AA155,"Error -- Availability entered in an incorrect format"))))))))</f>
        <v>N</v>
      </c>
    </row>
    <row r="156" spans="1:28" s="14" customFormat="1" ht="29" x14ac:dyDescent="0.35">
      <c r="A156" s="7">
        <v>144</v>
      </c>
      <c r="B156" s="267" t="s">
        <v>934</v>
      </c>
      <c r="C156" s="13" t="s">
        <v>37</v>
      </c>
      <c r="D156" s="220"/>
      <c r="E156" s="261"/>
      <c r="F156" s="204" t="str">
        <f t="shared" si="4"/>
        <v>N/A</v>
      </c>
      <c r="G156" s="6"/>
      <c r="AA156" s="14" t="str">
        <f t="shared" si="5"/>
        <v/>
      </c>
      <c r="AB156" s="14" t="str">
        <f>IF(LEN($AA156)=0,"N",IF(LEN($AA156)&gt;1,"Error -- Availability entered in an incorrect format",IF($AA156='Control Panel'!$F$36,$AA156,IF($AA156='Control Panel'!$F$37,$AA156,IF($AA156='Control Panel'!$F$38,$AA156,IF($AA156='Control Panel'!$F$39,$AA156,IF($AA156='Control Panel'!$F$40,$AA156,IF($AA156='Control Panel'!$F$41,$AA156,"Error -- Availability entered in an incorrect format"))))))))</f>
        <v>N</v>
      </c>
    </row>
    <row r="157" spans="1:28" s="14" customFormat="1" ht="43.5" x14ac:dyDescent="0.35">
      <c r="A157" s="7">
        <v>145</v>
      </c>
      <c r="B157" s="267" t="s">
        <v>935</v>
      </c>
      <c r="C157" s="13" t="s">
        <v>37</v>
      </c>
      <c r="D157" s="220"/>
      <c r="E157" s="261"/>
      <c r="F157" s="204" t="str">
        <f t="shared" si="4"/>
        <v>N/A</v>
      </c>
      <c r="G157" s="6"/>
      <c r="AA157" s="14" t="str">
        <f t="shared" si="5"/>
        <v/>
      </c>
      <c r="AB157" s="14" t="str">
        <f>IF(LEN($AA157)=0,"N",IF(LEN($AA157)&gt;1,"Error -- Availability entered in an incorrect format",IF($AA157='Control Panel'!$F$36,$AA157,IF($AA157='Control Panel'!$F$37,$AA157,IF($AA157='Control Panel'!$F$38,$AA157,IF($AA157='Control Panel'!$F$39,$AA157,IF($AA157='Control Panel'!$F$40,$AA157,IF($AA157='Control Panel'!$F$41,$AA157,"Error -- Availability entered in an incorrect format"))))))))</f>
        <v>N</v>
      </c>
    </row>
    <row r="158" spans="1:28" s="14" customFormat="1" ht="43.5" x14ac:dyDescent="0.35">
      <c r="A158" s="7">
        <v>146</v>
      </c>
      <c r="B158" s="267" t="s">
        <v>936</v>
      </c>
      <c r="C158" s="13" t="s">
        <v>37</v>
      </c>
      <c r="D158" s="220"/>
      <c r="E158" s="261"/>
      <c r="F158" s="204" t="str">
        <f t="shared" si="4"/>
        <v>N/A</v>
      </c>
      <c r="G158" s="6"/>
      <c r="AA158" s="14" t="str">
        <f t="shared" si="5"/>
        <v/>
      </c>
      <c r="AB158" s="14" t="str">
        <f>IF(LEN($AA158)=0,"N",IF(LEN($AA158)&gt;1,"Error -- Availability entered in an incorrect format",IF($AA158='Control Panel'!$F$36,$AA158,IF($AA158='Control Panel'!$F$37,$AA158,IF($AA158='Control Panel'!$F$38,$AA158,IF($AA158='Control Panel'!$F$39,$AA158,IF($AA158='Control Panel'!$F$40,$AA158,IF($AA158='Control Panel'!$F$41,$AA158,"Error -- Availability entered in an incorrect format"))))))))</f>
        <v>N</v>
      </c>
    </row>
    <row r="159" spans="1:28" s="14" customFormat="1" ht="29" x14ac:dyDescent="0.35">
      <c r="A159" s="7">
        <v>147</v>
      </c>
      <c r="B159" s="267" t="s">
        <v>937</v>
      </c>
      <c r="C159" s="13" t="s">
        <v>37</v>
      </c>
      <c r="D159" s="220"/>
      <c r="E159" s="261"/>
      <c r="F159" s="204" t="str">
        <f t="shared" si="4"/>
        <v>N/A</v>
      </c>
      <c r="G159" s="6"/>
      <c r="AA159" s="14" t="str">
        <f t="shared" si="5"/>
        <v/>
      </c>
      <c r="AB159" s="14" t="str">
        <f>IF(LEN($AA159)=0,"N",IF(LEN($AA159)&gt;1,"Error -- Availability entered in an incorrect format",IF($AA159='Control Panel'!$F$36,$AA159,IF($AA159='Control Panel'!$F$37,$AA159,IF($AA159='Control Panel'!$F$38,$AA159,IF($AA159='Control Panel'!$F$39,$AA159,IF($AA159='Control Panel'!$F$40,$AA159,IF($AA159='Control Panel'!$F$41,$AA159,"Error -- Availability entered in an incorrect format"))))))))</f>
        <v>N</v>
      </c>
    </row>
    <row r="160" spans="1:28" s="14" customFormat="1" ht="29" x14ac:dyDescent="0.35">
      <c r="A160" s="7">
        <v>148</v>
      </c>
      <c r="B160" s="267" t="s">
        <v>938</v>
      </c>
      <c r="C160" s="13" t="s">
        <v>37</v>
      </c>
      <c r="D160" s="220"/>
      <c r="E160" s="261"/>
      <c r="F160" s="204" t="str">
        <f t="shared" si="4"/>
        <v>N/A</v>
      </c>
      <c r="G160" s="6"/>
      <c r="AA160" s="14" t="str">
        <f t="shared" si="5"/>
        <v/>
      </c>
      <c r="AB160" s="14" t="str">
        <f>IF(LEN($AA160)=0,"N",IF(LEN($AA160)&gt;1,"Error -- Availability entered in an incorrect format",IF($AA160='Control Panel'!$F$36,$AA160,IF($AA160='Control Panel'!$F$37,$AA160,IF($AA160='Control Panel'!$F$38,$AA160,IF($AA160='Control Panel'!$F$39,$AA160,IF($AA160='Control Panel'!$F$40,$AA160,IF($AA160='Control Panel'!$F$41,$AA160,"Error -- Availability entered in an incorrect format"))))))))</f>
        <v>N</v>
      </c>
    </row>
    <row r="161" spans="1:28" s="14" customFormat="1" ht="29" x14ac:dyDescent="0.35">
      <c r="A161" s="7">
        <v>149</v>
      </c>
      <c r="B161" s="267" t="s">
        <v>939</v>
      </c>
      <c r="C161" s="13" t="s">
        <v>37</v>
      </c>
      <c r="D161" s="220"/>
      <c r="E161" s="261"/>
      <c r="F161" s="204" t="str">
        <f t="shared" si="4"/>
        <v>N/A</v>
      </c>
      <c r="G161" s="6"/>
      <c r="AA161" s="14" t="str">
        <f t="shared" si="5"/>
        <v/>
      </c>
      <c r="AB161" s="14" t="str">
        <f>IF(LEN($AA161)=0,"N",IF(LEN($AA161)&gt;1,"Error -- Availability entered in an incorrect format",IF($AA161='Control Panel'!$F$36,$AA161,IF($AA161='Control Panel'!$F$37,$AA161,IF($AA161='Control Panel'!$F$38,$AA161,IF($AA161='Control Panel'!$F$39,$AA161,IF($AA161='Control Panel'!$F$40,$AA161,IF($AA161='Control Panel'!$F$41,$AA161,"Error -- Availability entered in an incorrect format"))))))))</f>
        <v>N</v>
      </c>
    </row>
    <row r="162" spans="1:28" s="14" customFormat="1" ht="29" x14ac:dyDescent="0.35">
      <c r="A162" s="7">
        <v>150</v>
      </c>
      <c r="B162" s="267" t="s">
        <v>940</v>
      </c>
      <c r="C162" s="13" t="s">
        <v>37</v>
      </c>
      <c r="D162" s="220"/>
      <c r="E162" s="261"/>
      <c r="F162" s="204" t="str">
        <f t="shared" si="4"/>
        <v>N/A</v>
      </c>
      <c r="G162" s="6"/>
      <c r="AA162" s="14" t="str">
        <f t="shared" si="5"/>
        <v/>
      </c>
      <c r="AB162" s="14" t="str">
        <f>IF(LEN($AA162)=0,"N",IF(LEN($AA162)&gt;1,"Error -- Availability entered in an incorrect format",IF($AA162='Control Panel'!$F$36,$AA162,IF($AA162='Control Panel'!$F$37,$AA162,IF($AA162='Control Panel'!$F$38,$AA162,IF($AA162='Control Panel'!$F$39,$AA162,IF($AA162='Control Panel'!$F$40,$AA162,IF($AA162='Control Panel'!$F$41,$AA162,"Error -- Availability entered in an incorrect format"))))))))</f>
        <v>N</v>
      </c>
    </row>
    <row r="163" spans="1:28" s="14" customFormat="1" ht="29" x14ac:dyDescent="0.35">
      <c r="A163" s="7">
        <v>151</v>
      </c>
      <c r="B163" s="204" t="s">
        <v>941</v>
      </c>
      <c r="C163" s="13" t="s">
        <v>37</v>
      </c>
      <c r="D163" s="220"/>
      <c r="E163" s="261"/>
      <c r="F163" s="204" t="str">
        <f t="shared" si="4"/>
        <v>N/A</v>
      </c>
      <c r="G163" s="6"/>
      <c r="AA163" s="14" t="str">
        <f t="shared" si="5"/>
        <v/>
      </c>
      <c r="AB163" s="14" t="str">
        <f>IF(LEN($AA163)=0,"N",IF(LEN($AA163)&gt;1,"Error -- Availability entered in an incorrect format",IF($AA163='Control Panel'!$F$36,$AA163,IF($AA163='Control Panel'!$F$37,$AA163,IF($AA163='Control Panel'!$F$38,$AA163,IF($AA163='Control Panel'!$F$39,$AA163,IF($AA163='Control Panel'!$F$40,$AA163,IF($AA163='Control Panel'!$F$41,$AA163,"Error -- Availability entered in an incorrect format"))))))))</f>
        <v>N</v>
      </c>
    </row>
    <row r="164" spans="1:28" s="14" customFormat="1" ht="29" x14ac:dyDescent="0.35">
      <c r="A164" s="7">
        <v>152</v>
      </c>
      <c r="B164" s="204" t="s">
        <v>942</v>
      </c>
      <c r="C164" s="13" t="s">
        <v>37</v>
      </c>
      <c r="D164" s="220"/>
      <c r="E164" s="261"/>
      <c r="F164" s="204" t="str">
        <f t="shared" si="4"/>
        <v>N/A</v>
      </c>
      <c r="G164" s="6"/>
      <c r="AA164" s="14" t="str">
        <f t="shared" si="5"/>
        <v/>
      </c>
      <c r="AB164" s="14" t="str">
        <f>IF(LEN($AA164)=0,"N",IF(LEN($AA164)&gt;1,"Error -- Availability entered in an incorrect format",IF($AA164='Control Panel'!$F$36,$AA164,IF($AA164='Control Panel'!$F$37,$AA164,IF($AA164='Control Panel'!$F$38,$AA164,IF($AA164='Control Panel'!$F$39,$AA164,IF($AA164='Control Panel'!$F$40,$AA164,IF($AA164='Control Panel'!$F$41,$AA164,"Error -- Availability entered in an incorrect format"))))))))</f>
        <v>N</v>
      </c>
    </row>
    <row r="165" spans="1:28" s="14" customFormat="1" ht="29" x14ac:dyDescent="0.35">
      <c r="A165" s="7">
        <v>153</v>
      </c>
      <c r="B165" s="204" t="s">
        <v>943</v>
      </c>
      <c r="C165" s="13" t="s">
        <v>37</v>
      </c>
      <c r="D165" s="220"/>
      <c r="E165" s="261"/>
      <c r="F165" s="204" t="str">
        <f t="shared" si="4"/>
        <v>N/A</v>
      </c>
      <c r="G165" s="6"/>
      <c r="AA165" s="14" t="str">
        <f t="shared" si="5"/>
        <v/>
      </c>
      <c r="AB165" s="14" t="str">
        <f>IF(LEN($AA165)=0,"N",IF(LEN($AA165)&gt;1,"Error -- Availability entered in an incorrect format",IF($AA165='Control Panel'!$F$36,$AA165,IF($AA165='Control Panel'!$F$37,$AA165,IF($AA165='Control Panel'!$F$38,$AA165,IF($AA165='Control Panel'!$F$39,$AA165,IF($AA165='Control Panel'!$F$40,$AA165,IF($AA165='Control Panel'!$F$41,$AA165,"Error -- Availability entered in an incorrect format"))))))))</f>
        <v>N</v>
      </c>
    </row>
    <row r="166" spans="1:28" s="14" customFormat="1" ht="29" x14ac:dyDescent="0.35">
      <c r="A166" s="7">
        <v>154</v>
      </c>
      <c r="B166" s="204" t="s">
        <v>944</v>
      </c>
      <c r="C166" s="13" t="s">
        <v>37</v>
      </c>
      <c r="D166" s="220"/>
      <c r="E166" s="261"/>
      <c r="F166" s="204" t="str">
        <f t="shared" si="4"/>
        <v>N/A</v>
      </c>
      <c r="G166" s="6"/>
      <c r="AA166" s="14" t="str">
        <f t="shared" si="5"/>
        <v/>
      </c>
      <c r="AB166" s="14" t="str">
        <f>IF(LEN($AA166)=0,"N",IF(LEN($AA166)&gt;1,"Error -- Availability entered in an incorrect format",IF($AA166='Control Panel'!$F$36,$AA166,IF($AA166='Control Panel'!$F$37,$AA166,IF($AA166='Control Panel'!$F$38,$AA166,IF($AA166='Control Panel'!$F$39,$AA166,IF($AA166='Control Panel'!$F$40,$AA166,IF($AA166='Control Panel'!$F$41,$AA166,"Error -- Availability entered in an incorrect format"))))))))</f>
        <v>N</v>
      </c>
    </row>
    <row r="167" spans="1:28" s="14" customFormat="1" x14ac:dyDescent="0.35">
      <c r="A167" s="7">
        <v>155</v>
      </c>
      <c r="B167" s="267" t="s">
        <v>945</v>
      </c>
      <c r="C167" s="276" t="s">
        <v>43</v>
      </c>
      <c r="D167" s="220"/>
      <c r="E167" s="261"/>
      <c r="F167" s="204" t="str">
        <f t="shared" si="4"/>
        <v>N/A</v>
      </c>
      <c r="G167" s="6"/>
      <c r="AA167" s="14" t="str">
        <f t="shared" si="5"/>
        <v/>
      </c>
      <c r="AB167" s="14" t="str">
        <f>IF(LEN($AA167)=0,"N",IF(LEN($AA167)&gt;1,"Error -- Availability entered in an incorrect format",IF($AA167='Control Panel'!$F$36,$AA167,IF($AA167='Control Panel'!$F$37,$AA167,IF($AA167='Control Panel'!$F$38,$AA167,IF($AA167='Control Panel'!$F$39,$AA167,IF($AA167='Control Panel'!$F$40,$AA167,IF($AA167='Control Panel'!$F$41,$AA167,"Error -- Availability entered in an incorrect format"))))))))</f>
        <v>N</v>
      </c>
    </row>
    <row r="168" spans="1:28" s="14" customFormat="1" ht="29" x14ac:dyDescent="0.35">
      <c r="A168" s="7">
        <v>156</v>
      </c>
      <c r="B168" s="267" t="s">
        <v>946</v>
      </c>
      <c r="C168" s="13" t="s">
        <v>43</v>
      </c>
      <c r="D168" s="220"/>
      <c r="E168" s="261"/>
      <c r="F168" s="204" t="str">
        <f t="shared" si="4"/>
        <v>N/A</v>
      </c>
      <c r="G168" s="6"/>
      <c r="AA168" s="14" t="str">
        <f t="shared" si="5"/>
        <v/>
      </c>
      <c r="AB168" s="14" t="str">
        <f>IF(LEN($AA168)=0,"N",IF(LEN($AA168)&gt;1,"Error -- Availability entered in an incorrect format",IF($AA168='Control Panel'!$F$36,$AA168,IF($AA168='Control Panel'!$F$37,$AA168,IF($AA168='Control Panel'!$F$38,$AA168,IF($AA168='Control Panel'!$F$39,$AA168,IF($AA168='Control Panel'!$F$40,$AA168,IF($AA168='Control Panel'!$F$41,$AA168,"Error -- Availability entered in an incorrect format"))))))))</f>
        <v>N</v>
      </c>
    </row>
    <row r="169" spans="1:28" s="14" customFormat="1" ht="29" x14ac:dyDescent="0.35">
      <c r="A169" s="7">
        <v>157</v>
      </c>
      <c r="B169" s="267" t="s">
        <v>947</v>
      </c>
      <c r="C169" s="13" t="s">
        <v>43</v>
      </c>
      <c r="D169" s="220"/>
      <c r="E169" s="261"/>
      <c r="F169" s="204" t="str">
        <f t="shared" si="4"/>
        <v>N/A</v>
      </c>
      <c r="G169" s="6"/>
      <c r="AA169" s="14" t="str">
        <f t="shared" si="5"/>
        <v/>
      </c>
      <c r="AB169" s="14" t="str">
        <f>IF(LEN($AA169)=0,"N",IF(LEN($AA169)&gt;1,"Error -- Availability entered in an incorrect format",IF($AA169='Control Panel'!$F$36,$AA169,IF($AA169='Control Panel'!$F$37,$AA169,IF($AA169='Control Panel'!$F$38,$AA169,IF($AA169='Control Panel'!$F$39,$AA169,IF($AA169='Control Panel'!$F$40,$AA169,IF($AA169='Control Panel'!$F$41,$AA169,"Error -- Availability entered in an incorrect format"))))))))</f>
        <v>N</v>
      </c>
    </row>
    <row r="170" spans="1:28" s="14" customFormat="1" x14ac:dyDescent="0.35">
      <c r="A170" s="7">
        <v>158</v>
      </c>
      <c r="B170" s="267" t="s">
        <v>948</v>
      </c>
      <c r="C170" s="13" t="s">
        <v>43</v>
      </c>
      <c r="D170" s="220"/>
      <c r="E170" s="261"/>
      <c r="F170" s="204" t="str">
        <f t="shared" si="4"/>
        <v>N/A</v>
      </c>
      <c r="G170" s="6"/>
      <c r="AA170" s="14" t="str">
        <f t="shared" si="5"/>
        <v/>
      </c>
      <c r="AB170" s="14" t="str">
        <f>IF(LEN($AA170)=0,"N",IF(LEN($AA170)&gt;1,"Error -- Availability entered in an incorrect format",IF($AA170='Control Panel'!$F$36,$AA170,IF($AA170='Control Panel'!$F$37,$AA170,IF($AA170='Control Panel'!$F$38,$AA170,IF($AA170='Control Panel'!$F$39,$AA170,IF($AA170='Control Panel'!$F$40,$AA170,IF($AA170='Control Panel'!$F$41,$AA170,"Error -- Availability entered in an incorrect format"))))))))</f>
        <v>N</v>
      </c>
    </row>
    <row r="171" spans="1:28" s="14" customFormat="1" x14ac:dyDescent="0.35">
      <c r="A171" s="7">
        <v>159</v>
      </c>
      <c r="B171" s="267" t="s">
        <v>949</v>
      </c>
      <c r="C171" s="13" t="s">
        <v>43</v>
      </c>
      <c r="D171" s="220"/>
      <c r="E171" s="261"/>
      <c r="F171" s="204" t="str">
        <f t="shared" si="4"/>
        <v>N/A</v>
      </c>
      <c r="G171" s="6"/>
      <c r="AA171" s="14" t="str">
        <f t="shared" si="5"/>
        <v/>
      </c>
      <c r="AB171" s="14" t="str">
        <f>IF(LEN($AA171)=0,"N",IF(LEN($AA171)&gt;1,"Error -- Availability entered in an incorrect format",IF($AA171='Control Panel'!$F$36,$AA171,IF($AA171='Control Panel'!$F$37,$AA171,IF($AA171='Control Panel'!$F$38,$AA171,IF($AA171='Control Panel'!$F$39,$AA171,IF($AA171='Control Panel'!$F$40,$AA171,IF($AA171='Control Panel'!$F$41,$AA171,"Error -- Availability entered in an incorrect format"))))))))</f>
        <v>N</v>
      </c>
    </row>
    <row r="172" spans="1:28" s="14" customFormat="1" ht="29" x14ac:dyDescent="0.35">
      <c r="A172" s="7">
        <v>160</v>
      </c>
      <c r="B172" s="267" t="s">
        <v>950</v>
      </c>
      <c r="C172" s="13" t="s">
        <v>43</v>
      </c>
      <c r="D172" s="220"/>
      <c r="E172" s="261"/>
      <c r="F172" s="204" t="str">
        <f t="shared" si="4"/>
        <v>N/A</v>
      </c>
      <c r="G172" s="6"/>
      <c r="AA172" s="14" t="str">
        <f t="shared" si="5"/>
        <v/>
      </c>
      <c r="AB172" s="14" t="str">
        <f>IF(LEN($AA172)=0,"N",IF(LEN($AA172)&gt;1,"Error -- Availability entered in an incorrect format",IF($AA172='Control Panel'!$F$36,$AA172,IF($AA172='Control Panel'!$F$37,$AA172,IF($AA172='Control Panel'!$F$38,$AA172,IF($AA172='Control Panel'!$F$39,$AA172,IF($AA172='Control Panel'!$F$40,$AA172,IF($AA172='Control Panel'!$F$41,$AA172,"Error -- Availability entered in an incorrect format"))))))))</f>
        <v>N</v>
      </c>
    </row>
    <row r="173" spans="1:28" s="14" customFormat="1" x14ac:dyDescent="0.35">
      <c r="A173" s="7">
        <v>161</v>
      </c>
      <c r="B173" s="267" t="s">
        <v>951</v>
      </c>
      <c r="C173" s="13" t="s">
        <v>43</v>
      </c>
      <c r="D173" s="220"/>
      <c r="E173" s="261"/>
      <c r="F173" s="204" t="str">
        <f t="shared" si="4"/>
        <v>N/A</v>
      </c>
      <c r="G173" s="6"/>
      <c r="AA173" s="14" t="str">
        <f t="shared" si="5"/>
        <v/>
      </c>
      <c r="AB173" s="14" t="str">
        <f>IF(LEN($AA173)=0,"N",IF(LEN($AA173)&gt;1,"Error -- Availability entered in an incorrect format",IF($AA173='Control Panel'!$F$36,$AA173,IF($AA173='Control Panel'!$F$37,$AA173,IF($AA173='Control Panel'!$F$38,$AA173,IF($AA173='Control Panel'!$F$39,$AA173,IF($AA173='Control Panel'!$F$40,$AA173,IF($AA173='Control Panel'!$F$41,$AA173,"Error -- Availability entered in an incorrect format"))))))))</f>
        <v>N</v>
      </c>
    </row>
    <row r="174" spans="1:28" s="14" customFormat="1" x14ac:dyDescent="0.35">
      <c r="A174" s="7">
        <v>162</v>
      </c>
      <c r="B174" s="204" t="s">
        <v>952</v>
      </c>
      <c r="C174" s="13" t="s">
        <v>37</v>
      </c>
      <c r="D174" s="220"/>
      <c r="E174" s="261"/>
      <c r="F174" s="204" t="str">
        <f t="shared" si="4"/>
        <v>N/A</v>
      </c>
      <c r="G174" s="6"/>
      <c r="AA174" s="14" t="str">
        <f t="shared" si="5"/>
        <v/>
      </c>
      <c r="AB174" s="14" t="str">
        <f>IF(LEN($AA174)=0,"N",IF(LEN($AA174)&gt;1,"Error -- Availability entered in an incorrect format",IF($AA174='Control Panel'!$F$36,$AA174,IF($AA174='Control Panel'!$F$37,$AA174,IF($AA174='Control Panel'!$F$38,$AA174,IF($AA174='Control Panel'!$F$39,$AA174,IF($AA174='Control Panel'!$F$40,$AA174,IF($AA174='Control Panel'!$F$41,$AA174,"Error -- Availability entered in an incorrect format"))))))))</f>
        <v>N</v>
      </c>
    </row>
    <row r="175" spans="1:28" s="14" customFormat="1" x14ac:dyDescent="0.35">
      <c r="A175" s="7">
        <v>163</v>
      </c>
      <c r="B175" s="204" t="s">
        <v>953</v>
      </c>
      <c r="C175" s="13" t="s">
        <v>37</v>
      </c>
      <c r="D175" s="220"/>
      <c r="E175" s="261"/>
      <c r="F175" s="204" t="str">
        <f t="shared" si="4"/>
        <v>N/A</v>
      </c>
      <c r="G175" s="6"/>
      <c r="AA175" s="14" t="str">
        <f t="shared" si="5"/>
        <v/>
      </c>
      <c r="AB175" s="14" t="str">
        <f>IF(LEN($AA175)=0,"N",IF(LEN($AA175)&gt;1,"Error -- Availability entered in an incorrect format",IF($AA175='Control Panel'!$F$36,$AA175,IF($AA175='Control Panel'!$F$37,$AA175,IF($AA175='Control Panel'!$F$38,$AA175,IF($AA175='Control Panel'!$F$39,$AA175,IF($AA175='Control Panel'!$F$40,$AA175,IF($AA175='Control Panel'!$F$41,$AA175,"Error -- Availability entered in an incorrect format"))))))))</f>
        <v>N</v>
      </c>
    </row>
    <row r="176" spans="1:28" s="14" customFormat="1" x14ac:dyDescent="0.35">
      <c r="A176" s="7">
        <v>164</v>
      </c>
      <c r="B176" s="204" t="s">
        <v>954</v>
      </c>
      <c r="C176" s="13" t="s">
        <v>37</v>
      </c>
      <c r="D176" s="220"/>
      <c r="E176" s="261"/>
      <c r="F176" s="204" t="str">
        <f t="shared" si="4"/>
        <v>N/A</v>
      </c>
      <c r="G176" s="6"/>
      <c r="AA176" s="14" t="str">
        <f t="shared" si="5"/>
        <v/>
      </c>
      <c r="AB176" s="14" t="str">
        <f>IF(LEN($AA176)=0,"N",IF(LEN($AA176)&gt;1,"Error -- Availability entered in an incorrect format",IF($AA176='Control Panel'!$F$36,$AA176,IF($AA176='Control Panel'!$F$37,$AA176,IF($AA176='Control Panel'!$F$38,$AA176,IF($AA176='Control Panel'!$F$39,$AA176,IF($AA176='Control Panel'!$F$40,$AA176,IF($AA176='Control Panel'!$F$41,$AA176,"Error -- Availability entered in an incorrect format"))))))))</f>
        <v>N</v>
      </c>
    </row>
    <row r="177" spans="1:28" s="14" customFormat="1" x14ac:dyDescent="0.35">
      <c r="A177" s="7">
        <v>165</v>
      </c>
      <c r="B177" s="204" t="s">
        <v>955</v>
      </c>
      <c r="C177" s="13" t="s">
        <v>37</v>
      </c>
      <c r="D177" s="220"/>
      <c r="E177" s="261"/>
      <c r="F177" s="204" t="str">
        <f t="shared" si="4"/>
        <v>N/A</v>
      </c>
      <c r="G177" s="6"/>
      <c r="AA177" s="14" t="str">
        <f t="shared" si="5"/>
        <v/>
      </c>
      <c r="AB177" s="14" t="str">
        <f>IF(LEN($AA177)=0,"N",IF(LEN($AA177)&gt;1,"Error -- Availability entered in an incorrect format",IF($AA177='Control Panel'!$F$36,$AA177,IF($AA177='Control Panel'!$F$37,$AA177,IF($AA177='Control Panel'!$F$38,$AA177,IF($AA177='Control Panel'!$F$39,$AA177,IF($AA177='Control Panel'!$F$40,$AA177,IF($AA177='Control Panel'!$F$41,$AA177,"Error -- Availability entered in an incorrect format"))))))))</f>
        <v>N</v>
      </c>
    </row>
    <row r="178" spans="1:28" s="14" customFormat="1" ht="29" x14ac:dyDescent="0.35">
      <c r="A178" s="7">
        <v>166</v>
      </c>
      <c r="B178" s="204" t="s">
        <v>956</v>
      </c>
      <c r="C178" s="13" t="s">
        <v>37</v>
      </c>
      <c r="D178" s="220"/>
      <c r="E178" s="261"/>
      <c r="F178" s="204" t="str">
        <f t="shared" si="4"/>
        <v>N/A</v>
      </c>
      <c r="G178" s="6"/>
      <c r="AA178" s="14" t="str">
        <f t="shared" si="5"/>
        <v/>
      </c>
      <c r="AB178" s="14" t="str">
        <f>IF(LEN($AA178)=0,"N",IF(LEN($AA178)&gt;1,"Error -- Availability entered in an incorrect format",IF($AA178='Control Panel'!$F$36,$AA178,IF($AA178='Control Panel'!$F$37,$AA178,IF($AA178='Control Panel'!$F$38,$AA178,IF($AA178='Control Panel'!$F$39,$AA178,IF($AA178='Control Panel'!$F$40,$AA178,IF($AA178='Control Panel'!$F$41,$AA178,"Error -- Availability entered in an incorrect format"))))))))</f>
        <v>N</v>
      </c>
    </row>
    <row r="179" spans="1:28" s="14" customFormat="1" ht="29" x14ac:dyDescent="0.35">
      <c r="A179" s="7">
        <v>167</v>
      </c>
      <c r="B179" s="204" t="s">
        <v>957</v>
      </c>
      <c r="C179" s="13" t="s">
        <v>37</v>
      </c>
      <c r="D179" s="220"/>
      <c r="E179" s="261"/>
      <c r="F179" s="204" t="str">
        <f t="shared" si="4"/>
        <v>N/A</v>
      </c>
      <c r="G179" s="6"/>
      <c r="AA179" s="14" t="str">
        <f t="shared" si="5"/>
        <v/>
      </c>
      <c r="AB179" s="14" t="str">
        <f>IF(LEN($AA179)=0,"N",IF(LEN($AA179)&gt;1,"Error -- Availability entered in an incorrect format",IF($AA179='Control Panel'!$F$36,$AA179,IF($AA179='Control Panel'!$F$37,$AA179,IF($AA179='Control Panel'!$F$38,$AA179,IF($AA179='Control Panel'!$F$39,$AA179,IF($AA179='Control Panel'!$F$40,$AA179,IF($AA179='Control Panel'!$F$41,$AA179,"Error -- Availability entered in an incorrect format"))))))))</f>
        <v>N</v>
      </c>
    </row>
    <row r="180" spans="1:28" s="14" customFormat="1" ht="29" x14ac:dyDescent="0.35">
      <c r="A180" s="7">
        <v>168</v>
      </c>
      <c r="B180" s="204" t="s">
        <v>958</v>
      </c>
      <c r="C180" s="13" t="s">
        <v>37</v>
      </c>
      <c r="D180" s="220"/>
      <c r="E180" s="261"/>
      <c r="F180" s="204" t="str">
        <f t="shared" si="4"/>
        <v>N/A</v>
      </c>
      <c r="G180" s="6"/>
      <c r="AA180" s="14" t="str">
        <f t="shared" si="5"/>
        <v/>
      </c>
      <c r="AB180" s="14" t="str">
        <f>IF(LEN($AA180)=0,"N",IF(LEN($AA180)&gt;1,"Error -- Availability entered in an incorrect format",IF($AA180='Control Panel'!$F$36,$AA180,IF($AA180='Control Panel'!$F$37,$AA180,IF($AA180='Control Panel'!$F$38,$AA180,IF($AA180='Control Panel'!$F$39,$AA180,IF($AA180='Control Panel'!$F$40,$AA180,IF($AA180='Control Panel'!$F$41,$AA180,"Error -- Availability entered in an incorrect format"))))))))</f>
        <v>N</v>
      </c>
    </row>
    <row r="181" spans="1:28" s="14" customFormat="1" ht="29" x14ac:dyDescent="0.35">
      <c r="A181" s="7">
        <v>169</v>
      </c>
      <c r="B181" s="204" t="s">
        <v>959</v>
      </c>
      <c r="C181" s="13" t="s">
        <v>37</v>
      </c>
      <c r="D181" s="220"/>
      <c r="E181" s="261"/>
      <c r="F181" s="204" t="str">
        <f t="shared" si="4"/>
        <v>N/A</v>
      </c>
      <c r="G181" s="6"/>
      <c r="AA181" s="14" t="str">
        <f t="shared" si="5"/>
        <v/>
      </c>
      <c r="AB181" s="14" t="str">
        <f>IF(LEN($AA181)=0,"N",IF(LEN($AA181)&gt;1,"Error -- Availability entered in an incorrect format",IF($AA181='Control Panel'!$F$36,$AA181,IF($AA181='Control Panel'!$F$37,$AA181,IF($AA181='Control Panel'!$F$38,$AA181,IF($AA181='Control Panel'!$F$39,$AA181,IF($AA181='Control Panel'!$F$40,$AA181,IF($AA181='Control Panel'!$F$41,$AA181,"Error -- Availability entered in an incorrect format"))))))))</f>
        <v>N</v>
      </c>
    </row>
    <row r="182" spans="1:28" s="14" customFormat="1" ht="29" x14ac:dyDescent="0.35">
      <c r="A182" s="7">
        <v>170</v>
      </c>
      <c r="B182" s="204" t="s">
        <v>960</v>
      </c>
      <c r="C182" s="13" t="s">
        <v>37</v>
      </c>
      <c r="D182" s="220"/>
      <c r="E182" s="261"/>
      <c r="F182" s="204" t="str">
        <f t="shared" si="4"/>
        <v>N/A</v>
      </c>
      <c r="G182" s="6"/>
      <c r="AA182" s="14" t="str">
        <f t="shared" si="5"/>
        <v/>
      </c>
      <c r="AB182" s="14" t="str">
        <f>IF(LEN($AA182)=0,"N",IF(LEN($AA182)&gt;1,"Error -- Availability entered in an incorrect format",IF($AA182='Control Panel'!$F$36,$AA182,IF($AA182='Control Panel'!$F$37,$AA182,IF($AA182='Control Panel'!$F$38,$AA182,IF($AA182='Control Panel'!$F$39,$AA182,IF($AA182='Control Panel'!$F$40,$AA182,IF($AA182='Control Panel'!$F$41,$AA182,"Error -- Availability entered in an incorrect format"))))))))</f>
        <v>N</v>
      </c>
    </row>
    <row r="183" spans="1:28" s="14" customFormat="1" x14ac:dyDescent="0.35">
      <c r="A183" s="7">
        <v>171</v>
      </c>
      <c r="B183" s="204" t="s">
        <v>961</v>
      </c>
      <c r="C183" s="13" t="s">
        <v>37</v>
      </c>
      <c r="D183" s="220"/>
      <c r="E183" s="261"/>
      <c r="F183" s="204" t="str">
        <f t="shared" si="4"/>
        <v>N/A</v>
      </c>
      <c r="G183" s="6"/>
      <c r="AA183" s="14" t="str">
        <f t="shared" si="5"/>
        <v/>
      </c>
      <c r="AB183" s="14" t="str">
        <f>IF(LEN($AA183)=0,"N",IF(LEN($AA183)&gt;1,"Error -- Availability entered in an incorrect format",IF($AA183='Control Panel'!$F$36,$AA183,IF($AA183='Control Panel'!$F$37,$AA183,IF($AA183='Control Panel'!$F$38,$AA183,IF($AA183='Control Panel'!$F$39,$AA183,IF($AA183='Control Panel'!$F$40,$AA183,IF($AA183='Control Panel'!$F$41,$AA183,"Error -- Availability entered in an incorrect format"))))))))</f>
        <v>N</v>
      </c>
    </row>
    <row r="184" spans="1:28" s="14" customFormat="1" ht="43.5" x14ac:dyDescent="0.35">
      <c r="A184" s="7">
        <v>172</v>
      </c>
      <c r="B184" s="204" t="s">
        <v>962</v>
      </c>
      <c r="C184" s="13" t="s">
        <v>37</v>
      </c>
      <c r="D184" s="220"/>
      <c r="E184" s="261"/>
      <c r="F184" s="204" t="str">
        <f t="shared" si="4"/>
        <v>N/A</v>
      </c>
      <c r="G184" s="6"/>
      <c r="AA184" s="14" t="str">
        <f t="shared" si="5"/>
        <v/>
      </c>
      <c r="AB184" s="14" t="str">
        <f>IF(LEN($AA184)=0,"N",IF(LEN($AA184)&gt;1,"Error -- Availability entered in an incorrect format",IF($AA184='Control Panel'!$F$36,$AA184,IF($AA184='Control Panel'!$F$37,$AA184,IF($AA184='Control Panel'!$F$38,$AA184,IF($AA184='Control Panel'!$F$39,$AA184,IF($AA184='Control Panel'!$F$40,$AA184,IF($AA184='Control Panel'!$F$41,$AA184,"Error -- Availability entered in an incorrect format"))))))))</f>
        <v>N</v>
      </c>
    </row>
    <row r="185" spans="1:28" s="14" customFormat="1" ht="29" x14ac:dyDescent="0.35">
      <c r="A185" s="7">
        <v>173</v>
      </c>
      <c r="B185" s="204" t="s">
        <v>963</v>
      </c>
      <c r="C185" s="13" t="s">
        <v>37</v>
      </c>
      <c r="D185" s="220"/>
      <c r="E185" s="261"/>
      <c r="F185" s="204" t="str">
        <f t="shared" si="4"/>
        <v>N/A</v>
      </c>
      <c r="G185" s="6"/>
      <c r="AA185" s="14" t="str">
        <f t="shared" si="5"/>
        <v/>
      </c>
      <c r="AB185" s="14" t="str">
        <f>IF(LEN($AA185)=0,"N",IF(LEN($AA185)&gt;1,"Error -- Availability entered in an incorrect format",IF($AA185='Control Panel'!$F$36,$AA185,IF($AA185='Control Panel'!$F$37,$AA185,IF($AA185='Control Panel'!$F$38,$AA185,IF($AA185='Control Panel'!$F$39,$AA185,IF($AA185='Control Panel'!$F$40,$AA185,IF($AA185='Control Panel'!$F$41,$AA185,"Error -- Availability entered in an incorrect format"))))))))</f>
        <v>N</v>
      </c>
    </row>
    <row r="186" spans="1:28" s="14" customFormat="1" ht="29" x14ac:dyDescent="0.35">
      <c r="A186" s="7">
        <v>174</v>
      </c>
      <c r="B186" s="204" t="s">
        <v>964</v>
      </c>
      <c r="C186" s="13" t="s">
        <v>40</v>
      </c>
      <c r="D186" s="220"/>
      <c r="E186" s="261"/>
      <c r="F186" s="204" t="str">
        <f t="shared" si="4"/>
        <v>N/A</v>
      </c>
      <c r="G186" s="6"/>
      <c r="AA186" s="14" t="str">
        <f t="shared" si="5"/>
        <v/>
      </c>
      <c r="AB186" s="14" t="str">
        <f>IF(LEN($AA186)=0,"N",IF(LEN($AA186)&gt;1,"Error -- Availability entered in an incorrect format",IF($AA186='Control Panel'!$F$36,$AA186,IF($AA186='Control Panel'!$F$37,$AA186,IF($AA186='Control Panel'!$F$38,$AA186,IF($AA186='Control Panel'!$F$39,$AA186,IF($AA186='Control Panel'!$F$40,$AA186,IF($AA186='Control Panel'!$F$41,$AA186,"Error -- Availability entered in an incorrect format"))))))))</f>
        <v>N</v>
      </c>
    </row>
    <row r="187" spans="1:28" s="14" customFormat="1" ht="29" x14ac:dyDescent="0.35">
      <c r="A187" s="7">
        <v>175</v>
      </c>
      <c r="B187" s="204" t="s">
        <v>965</v>
      </c>
      <c r="C187" s="13" t="s">
        <v>37</v>
      </c>
      <c r="D187" s="220"/>
      <c r="E187" s="261"/>
      <c r="F187" s="204" t="str">
        <f t="shared" si="4"/>
        <v>N/A</v>
      </c>
      <c r="G187" s="6"/>
      <c r="AA187" s="14" t="str">
        <f t="shared" si="5"/>
        <v/>
      </c>
      <c r="AB187" s="14" t="str">
        <f>IF(LEN($AA187)=0,"N",IF(LEN($AA187)&gt;1,"Error -- Availability entered in an incorrect format",IF($AA187='Control Panel'!$F$36,$AA187,IF($AA187='Control Panel'!$F$37,$AA187,IF($AA187='Control Panel'!$F$38,$AA187,IF($AA187='Control Panel'!$F$39,$AA187,IF($AA187='Control Panel'!$F$40,$AA187,IF($AA187='Control Panel'!$F$41,$AA187,"Error -- Availability entered in an incorrect format"))))))))</f>
        <v>N</v>
      </c>
    </row>
    <row r="188" spans="1:28" s="14" customFormat="1" x14ac:dyDescent="0.35">
      <c r="A188" s="7">
        <v>176</v>
      </c>
      <c r="B188" s="204" t="s">
        <v>966</v>
      </c>
      <c r="C188" s="13" t="s">
        <v>37</v>
      </c>
      <c r="D188" s="220"/>
      <c r="E188" s="261"/>
      <c r="F188" s="204" t="str">
        <f t="shared" si="4"/>
        <v>N/A</v>
      </c>
      <c r="G188" s="6"/>
      <c r="AA188" s="14" t="str">
        <f t="shared" si="5"/>
        <v/>
      </c>
      <c r="AB188" s="14" t="str">
        <f>IF(LEN($AA188)=0,"N",IF(LEN($AA188)&gt;1,"Error -- Availability entered in an incorrect format",IF($AA188='Control Panel'!$F$36,$AA188,IF($AA188='Control Panel'!$F$37,$AA188,IF($AA188='Control Panel'!$F$38,$AA188,IF($AA188='Control Panel'!$F$39,$AA188,IF($AA188='Control Panel'!$F$40,$AA188,IF($AA188='Control Panel'!$F$41,$AA188,"Error -- Availability entered in an incorrect format"))))))))</f>
        <v>N</v>
      </c>
    </row>
    <row r="189" spans="1:28" s="14" customFormat="1" x14ac:dyDescent="0.35">
      <c r="A189" s="7">
        <v>177</v>
      </c>
      <c r="B189" s="267" t="s">
        <v>967</v>
      </c>
      <c r="C189" s="13" t="s">
        <v>43</v>
      </c>
      <c r="D189" s="220"/>
      <c r="E189" s="261"/>
      <c r="F189" s="204" t="str">
        <f t="shared" si="4"/>
        <v>N/A</v>
      </c>
      <c r="G189" s="6"/>
      <c r="AA189" s="14" t="str">
        <f t="shared" si="5"/>
        <v/>
      </c>
      <c r="AB189" s="14" t="str">
        <f>IF(LEN($AA189)=0,"N",IF(LEN($AA189)&gt;1,"Error -- Availability entered in an incorrect format",IF($AA189='Control Panel'!$F$36,$AA189,IF($AA189='Control Panel'!$F$37,$AA189,IF($AA189='Control Panel'!$F$38,$AA189,IF($AA189='Control Panel'!$F$39,$AA189,IF($AA189='Control Panel'!$F$40,$AA189,IF($AA189='Control Panel'!$F$41,$AA189,"Error -- Availability entered in an incorrect format"))))))))</f>
        <v>N</v>
      </c>
    </row>
    <row r="190" spans="1:28" s="14" customFormat="1" x14ac:dyDescent="0.35">
      <c r="A190" s="7">
        <v>178</v>
      </c>
      <c r="B190" s="267" t="s">
        <v>968</v>
      </c>
      <c r="C190" s="13" t="s">
        <v>43</v>
      </c>
      <c r="D190" s="220"/>
      <c r="E190" s="261"/>
      <c r="F190" s="204" t="str">
        <f t="shared" si="4"/>
        <v>N/A</v>
      </c>
      <c r="G190" s="6"/>
      <c r="AA190" s="14" t="str">
        <f t="shared" si="5"/>
        <v/>
      </c>
      <c r="AB190" s="14" t="str">
        <f>IF(LEN($AA190)=0,"N",IF(LEN($AA190)&gt;1,"Error -- Availability entered in an incorrect format",IF($AA190='Control Panel'!$F$36,$AA190,IF($AA190='Control Panel'!$F$37,$AA190,IF($AA190='Control Panel'!$F$38,$AA190,IF($AA190='Control Panel'!$F$39,$AA190,IF($AA190='Control Panel'!$F$40,$AA190,IF($AA190='Control Panel'!$F$41,$AA190,"Error -- Availability entered in an incorrect format"))))))))</f>
        <v>N</v>
      </c>
    </row>
    <row r="191" spans="1:28" s="14" customFormat="1" x14ac:dyDescent="0.35">
      <c r="A191" s="7">
        <v>179</v>
      </c>
      <c r="B191" s="267" t="s">
        <v>969</v>
      </c>
      <c r="C191" s="13" t="s">
        <v>43</v>
      </c>
      <c r="D191" s="220"/>
      <c r="E191" s="261"/>
      <c r="F191" s="204" t="str">
        <f t="shared" si="4"/>
        <v>N/A</v>
      </c>
      <c r="G191" s="6"/>
      <c r="AA191" s="14" t="str">
        <f t="shared" si="5"/>
        <v/>
      </c>
      <c r="AB191" s="14" t="str">
        <f>IF(LEN($AA191)=0,"N",IF(LEN($AA191)&gt;1,"Error -- Availability entered in an incorrect format",IF($AA191='Control Panel'!$F$36,$AA191,IF($AA191='Control Panel'!$F$37,$AA191,IF($AA191='Control Panel'!$F$38,$AA191,IF($AA191='Control Panel'!$F$39,$AA191,IF($AA191='Control Panel'!$F$40,$AA191,IF($AA191='Control Panel'!$F$41,$AA191,"Error -- Availability entered in an incorrect format"))))))))</f>
        <v>N</v>
      </c>
    </row>
    <row r="192" spans="1:28" s="14" customFormat="1" x14ac:dyDescent="0.35">
      <c r="A192" s="7">
        <v>180</v>
      </c>
      <c r="B192" s="267" t="s">
        <v>970</v>
      </c>
      <c r="C192" s="13" t="s">
        <v>43</v>
      </c>
      <c r="D192" s="220"/>
      <c r="E192" s="261"/>
      <c r="F192" s="204" t="str">
        <f t="shared" si="4"/>
        <v>N/A</v>
      </c>
      <c r="G192" s="6"/>
      <c r="AA192" s="14" t="str">
        <f t="shared" si="5"/>
        <v/>
      </c>
      <c r="AB192" s="14" t="str">
        <f>IF(LEN($AA192)=0,"N",IF(LEN($AA192)&gt;1,"Error -- Availability entered in an incorrect format",IF($AA192='Control Panel'!$F$36,$AA192,IF($AA192='Control Panel'!$F$37,$AA192,IF($AA192='Control Panel'!$F$38,$AA192,IF($AA192='Control Panel'!$F$39,$AA192,IF($AA192='Control Panel'!$F$40,$AA192,IF($AA192='Control Panel'!$F$41,$AA192,"Error -- Availability entered in an incorrect format"))))))))</f>
        <v>N</v>
      </c>
    </row>
    <row r="193" spans="1:28" s="14" customFormat="1" x14ac:dyDescent="0.35">
      <c r="A193" s="7">
        <v>181</v>
      </c>
      <c r="B193" s="267" t="s">
        <v>971</v>
      </c>
      <c r="C193" s="13" t="s">
        <v>43</v>
      </c>
      <c r="D193" s="220"/>
      <c r="E193" s="261"/>
      <c r="F193" s="204" t="str">
        <f t="shared" si="4"/>
        <v>N/A</v>
      </c>
      <c r="G193" s="6"/>
      <c r="AA193" s="14" t="str">
        <f t="shared" si="5"/>
        <v/>
      </c>
      <c r="AB193" s="14" t="str">
        <f>IF(LEN($AA193)=0,"N",IF(LEN($AA193)&gt;1,"Error -- Availability entered in an incorrect format",IF($AA193='Control Panel'!$F$36,$AA193,IF($AA193='Control Panel'!$F$37,$AA193,IF($AA193='Control Panel'!$F$38,$AA193,IF($AA193='Control Panel'!$F$39,$AA193,IF($AA193='Control Panel'!$F$40,$AA193,IF($AA193='Control Panel'!$F$41,$AA193,"Error -- Availability entered in an incorrect format"))))))))</f>
        <v>N</v>
      </c>
    </row>
    <row r="194" spans="1:28" s="14" customFormat="1" x14ac:dyDescent="0.35">
      <c r="A194" s="7">
        <v>182</v>
      </c>
      <c r="B194" s="267" t="s">
        <v>972</v>
      </c>
      <c r="C194" s="13" t="s">
        <v>43</v>
      </c>
      <c r="D194" s="220"/>
      <c r="E194" s="261"/>
      <c r="F194" s="204" t="str">
        <f t="shared" si="4"/>
        <v>N/A</v>
      </c>
      <c r="G194" s="6"/>
      <c r="AA194" s="14" t="str">
        <f t="shared" si="5"/>
        <v/>
      </c>
      <c r="AB194" s="14" t="str">
        <f>IF(LEN($AA194)=0,"N",IF(LEN($AA194)&gt;1,"Error -- Availability entered in an incorrect format",IF($AA194='Control Panel'!$F$36,$AA194,IF($AA194='Control Panel'!$F$37,$AA194,IF($AA194='Control Panel'!$F$38,$AA194,IF($AA194='Control Panel'!$F$39,$AA194,IF($AA194='Control Panel'!$F$40,$AA194,IF($AA194='Control Panel'!$F$41,$AA194,"Error -- Availability entered in an incorrect format"))))))))</f>
        <v>N</v>
      </c>
    </row>
    <row r="195" spans="1:28" s="14" customFormat="1" x14ac:dyDescent="0.35">
      <c r="A195" s="7">
        <v>183</v>
      </c>
      <c r="B195" s="267" t="s">
        <v>973</v>
      </c>
      <c r="C195" s="13" t="s">
        <v>43</v>
      </c>
      <c r="D195" s="220"/>
      <c r="E195" s="261"/>
      <c r="F195" s="204" t="str">
        <f t="shared" si="4"/>
        <v>N/A</v>
      </c>
      <c r="G195" s="6"/>
      <c r="AA195" s="14" t="str">
        <f t="shared" si="5"/>
        <v/>
      </c>
      <c r="AB195" s="14" t="str">
        <f>IF(LEN($AA195)=0,"N",IF(LEN($AA195)&gt;1,"Error -- Availability entered in an incorrect format",IF($AA195='Control Panel'!$F$36,$AA195,IF($AA195='Control Panel'!$F$37,$AA195,IF($AA195='Control Panel'!$F$38,$AA195,IF($AA195='Control Panel'!$F$39,$AA195,IF($AA195='Control Panel'!$F$40,$AA195,IF($AA195='Control Panel'!$F$41,$AA195,"Error -- Availability entered in an incorrect format"))))))))</f>
        <v>N</v>
      </c>
    </row>
    <row r="196" spans="1:28" s="14" customFormat="1" x14ac:dyDescent="0.35">
      <c r="A196" s="7">
        <v>184</v>
      </c>
      <c r="B196" s="267" t="s">
        <v>974</v>
      </c>
      <c r="C196" s="13" t="s">
        <v>43</v>
      </c>
      <c r="D196" s="220"/>
      <c r="E196" s="261"/>
      <c r="F196" s="204" t="str">
        <f t="shared" si="4"/>
        <v>N/A</v>
      </c>
      <c r="G196" s="6"/>
      <c r="AA196" s="14" t="str">
        <f t="shared" si="5"/>
        <v/>
      </c>
      <c r="AB196" s="14" t="str">
        <f>IF(LEN($AA196)=0,"N",IF(LEN($AA196)&gt;1,"Error -- Availability entered in an incorrect format",IF($AA196='Control Panel'!$F$36,$AA196,IF($AA196='Control Panel'!$F$37,$AA196,IF($AA196='Control Panel'!$F$38,$AA196,IF($AA196='Control Panel'!$F$39,$AA196,IF($AA196='Control Panel'!$F$40,$AA196,IF($AA196='Control Panel'!$F$41,$AA196,"Error -- Availability entered in an incorrect format"))))))))</f>
        <v>N</v>
      </c>
    </row>
    <row r="197" spans="1:28" s="14" customFormat="1" x14ac:dyDescent="0.35">
      <c r="A197" s="7">
        <v>185</v>
      </c>
      <c r="B197" s="267" t="s">
        <v>406</v>
      </c>
      <c r="C197" s="13" t="s">
        <v>43</v>
      </c>
      <c r="D197" s="220"/>
      <c r="E197" s="261"/>
      <c r="F197" s="204" t="str">
        <f t="shared" si="4"/>
        <v>N/A</v>
      </c>
      <c r="G197" s="6"/>
      <c r="AA197" s="14" t="str">
        <f t="shared" si="5"/>
        <v/>
      </c>
      <c r="AB197" s="14" t="str">
        <f>IF(LEN($AA197)=0,"N",IF(LEN($AA197)&gt;1,"Error -- Availability entered in an incorrect format",IF($AA197='Control Panel'!$F$36,$AA197,IF($AA197='Control Panel'!$F$37,$AA197,IF($AA197='Control Panel'!$F$38,$AA197,IF($AA197='Control Panel'!$F$39,$AA197,IF($AA197='Control Panel'!$F$40,$AA197,IF($AA197='Control Panel'!$F$41,$AA197,"Error -- Availability entered in an incorrect format"))))))))</f>
        <v>N</v>
      </c>
    </row>
    <row r="198" spans="1:28" s="14" customFormat="1" x14ac:dyDescent="0.35">
      <c r="A198" s="7">
        <v>186</v>
      </c>
      <c r="B198" s="204" t="s">
        <v>975</v>
      </c>
      <c r="C198" s="13" t="s">
        <v>37</v>
      </c>
      <c r="D198" s="220"/>
      <c r="E198" s="261"/>
      <c r="F198" s="204" t="str">
        <f t="shared" si="4"/>
        <v>N/A</v>
      </c>
      <c r="G198" s="6"/>
      <c r="AA198" s="14" t="str">
        <f t="shared" si="5"/>
        <v/>
      </c>
      <c r="AB198" s="14" t="str">
        <f>IF(LEN($AA198)=0,"N",IF(LEN($AA198)&gt;1,"Error -- Availability entered in an incorrect format",IF($AA198='Control Panel'!$F$36,$AA198,IF($AA198='Control Panel'!$F$37,$AA198,IF($AA198='Control Panel'!$F$38,$AA198,IF($AA198='Control Panel'!$F$39,$AA198,IF($AA198='Control Panel'!$F$40,$AA198,IF($AA198='Control Panel'!$F$41,$AA198,"Error -- Availability entered in an incorrect format"))))))))</f>
        <v>N</v>
      </c>
    </row>
    <row r="199" spans="1:28" s="14" customFormat="1" x14ac:dyDescent="0.35">
      <c r="A199" s="7">
        <v>187</v>
      </c>
      <c r="B199" s="267" t="s">
        <v>976</v>
      </c>
      <c r="C199" s="13" t="s">
        <v>43</v>
      </c>
      <c r="D199" s="220"/>
      <c r="E199" s="261"/>
      <c r="F199" s="204" t="str">
        <f t="shared" si="4"/>
        <v>N/A</v>
      </c>
      <c r="G199" s="6"/>
      <c r="AA199" s="14" t="str">
        <f t="shared" si="5"/>
        <v/>
      </c>
      <c r="AB199" s="14" t="str">
        <f>IF(LEN($AA199)=0,"N",IF(LEN($AA199)&gt;1,"Error -- Availability entered in an incorrect format",IF($AA199='Control Panel'!$F$36,$AA199,IF($AA199='Control Panel'!$F$37,$AA199,IF($AA199='Control Panel'!$F$38,$AA199,IF($AA199='Control Panel'!$F$39,$AA199,IF($AA199='Control Panel'!$F$40,$AA199,IF($AA199='Control Panel'!$F$41,$AA199,"Error -- Availability entered in an incorrect format"))))))))</f>
        <v>N</v>
      </c>
    </row>
    <row r="200" spans="1:28" s="14" customFormat="1" x14ac:dyDescent="0.35">
      <c r="A200" s="7">
        <v>188</v>
      </c>
      <c r="B200" s="267" t="s">
        <v>977</v>
      </c>
      <c r="C200" s="13" t="s">
        <v>43</v>
      </c>
      <c r="D200" s="220"/>
      <c r="E200" s="261"/>
      <c r="F200" s="204" t="str">
        <f t="shared" si="4"/>
        <v>N/A</v>
      </c>
      <c r="G200" s="6"/>
      <c r="AA200" s="14" t="str">
        <f t="shared" si="5"/>
        <v/>
      </c>
      <c r="AB200" s="14" t="str">
        <f>IF(LEN($AA200)=0,"N",IF(LEN($AA200)&gt;1,"Error -- Availability entered in an incorrect format",IF($AA200='Control Panel'!$F$36,$AA200,IF($AA200='Control Panel'!$F$37,$AA200,IF($AA200='Control Panel'!$F$38,$AA200,IF($AA200='Control Panel'!$F$39,$AA200,IF($AA200='Control Panel'!$F$40,$AA200,IF($AA200='Control Panel'!$F$41,$AA200,"Error -- Availability entered in an incorrect format"))))))))</f>
        <v>N</v>
      </c>
    </row>
    <row r="201" spans="1:28" s="14" customFormat="1" x14ac:dyDescent="0.35">
      <c r="A201" s="7">
        <v>189</v>
      </c>
      <c r="B201" s="267" t="s">
        <v>978</v>
      </c>
      <c r="C201" s="13" t="s">
        <v>43</v>
      </c>
      <c r="D201" s="220"/>
      <c r="E201" s="261"/>
      <c r="F201" s="204" t="str">
        <f t="shared" si="4"/>
        <v>N/A</v>
      </c>
      <c r="G201" s="6"/>
      <c r="AA201" s="14" t="str">
        <f t="shared" si="5"/>
        <v/>
      </c>
      <c r="AB201" s="14" t="str">
        <f>IF(LEN($AA201)=0,"N",IF(LEN($AA201)&gt;1,"Error -- Availability entered in an incorrect format",IF($AA201='Control Panel'!$F$36,$AA201,IF($AA201='Control Panel'!$F$37,$AA201,IF($AA201='Control Panel'!$F$38,$AA201,IF($AA201='Control Panel'!$F$39,$AA201,IF($AA201='Control Panel'!$F$40,$AA201,IF($AA201='Control Panel'!$F$41,$AA201,"Error -- Availability entered in an incorrect format"))))))))</f>
        <v>N</v>
      </c>
    </row>
    <row r="202" spans="1:28" s="14" customFormat="1" x14ac:dyDescent="0.35">
      <c r="A202" s="7">
        <v>190</v>
      </c>
      <c r="B202" s="267" t="s">
        <v>970</v>
      </c>
      <c r="C202" s="13" t="s">
        <v>43</v>
      </c>
      <c r="D202" s="220"/>
      <c r="E202" s="261"/>
      <c r="F202" s="204" t="str">
        <f t="shared" si="4"/>
        <v>N/A</v>
      </c>
      <c r="G202" s="6"/>
      <c r="AA202" s="14" t="str">
        <f t="shared" si="5"/>
        <v/>
      </c>
      <c r="AB202" s="14" t="str">
        <f>IF(LEN($AA202)=0,"N",IF(LEN($AA202)&gt;1,"Error -- Availability entered in an incorrect format",IF($AA202='Control Panel'!$F$36,$AA202,IF($AA202='Control Panel'!$F$37,$AA202,IF($AA202='Control Panel'!$F$38,$AA202,IF($AA202='Control Panel'!$F$39,$AA202,IF($AA202='Control Panel'!$F$40,$AA202,IF($AA202='Control Panel'!$F$41,$AA202,"Error -- Availability entered in an incorrect format"))))))))</f>
        <v>N</v>
      </c>
    </row>
    <row r="203" spans="1:28" s="14" customFormat="1" x14ac:dyDescent="0.35">
      <c r="A203" s="7">
        <v>191</v>
      </c>
      <c r="B203" s="267" t="s">
        <v>979</v>
      </c>
      <c r="C203" s="13" t="s">
        <v>43</v>
      </c>
      <c r="D203" s="220"/>
      <c r="E203" s="261"/>
      <c r="F203" s="204" t="str">
        <f t="shared" si="4"/>
        <v>N/A</v>
      </c>
      <c r="G203" s="6"/>
      <c r="AA203" s="14" t="str">
        <f t="shared" si="5"/>
        <v/>
      </c>
      <c r="AB203" s="14" t="str">
        <f>IF(LEN($AA203)=0,"N",IF(LEN($AA203)&gt;1,"Error -- Availability entered in an incorrect format",IF($AA203='Control Panel'!$F$36,$AA203,IF($AA203='Control Panel'!$F$37,$AA203,IF($AA203='Control Panel'!$F$38,$AA203,IF($AA203='Control Panel'!$F$39,$AA203,IF($AA203='Control Panel'!$F$40,$AA203,IF($AA203='Control Panel'!$F$41,$AA203,"Error -- Availability entered in an incorrect format"))))))))</f>
        <v>N</v>
      </c>
    </row>
    <row r="204" spans="1:28" s="14" customFormat="1" x14ac:dyDescent="0.35">
      <c r="A204" s="7">
        <v>192</v>
      </c>
      <c r="B204" s="267" t="s">
        <v>521</v>
      </c>
      <c r="C204" s="13" t="s">
        <v>43</v>
      </c>
      <c r="D204" s="220"/>
      <c r="E204" s="261"/>
      <c r="F204" s="204" t="str">
        <f t="shared" si="4"/>
        <v>N/A</v>
      </c>
      <c r="G204" s="6"/>
      <c r="AA204" s="14" t="str">
        <f t="shared" si="5"/>
        <v/>
      </c>
      <c r="AB204" s="14" t="str">
        <f>IF(LEN($AA204)=0,"N",IF(LEN($AA204)&gt;1,"Error -- Availability entered in an incorrect format",IF($AA204='Control Panel'!$F$36,$AA204,IF($AA204='Control Panel'!$F$37,$AA204,IF($AA204='Control Panel'!$F$38,$AA204,IF($AA204='Control Panel'!$F$39,$AA204,IF($AA204='Control Panel'!$F$40,$AA204,IF($AA204='Control Panel'!$F$41,$AA204,"Error -- Availability entered in an incorrect format"))))))))</f>
        <v>N</v>
      </c>
    </row>
    <row r="205" spans="1:28" s="14" customFormat="1" x14ac:dyDescent="0.35">
      <c r="A205" s="7">
        <v>193</v>
      </c>
      <c r="B205" s="267" t="s">
        <v>520</v>
      </c>
      <c r="C205" s="13" t="s">
        <v>43</v>
      </c>
      <c r="D205" s="220"/>
      <c r="E205" s="261"/>
      <c r="F205" s="204" t="str">
        <f t="shared" si="4"/>
        <v>N/A</v>
      </c>
      <c r="G205" s="6"/>
      <c r="AA205" s="14" t="str">
        <f t="shared" si="5"/>
        <v/>
      </c>
      <c r="AB205" s="14" t="str">
        <f>IF(LEN($AA205)=0,"N",IF(LEN($AA205)&gt;1,"Error -- Availability entered in an incorrect format",IF($AA205='Control Panel'!$F$36,$AA205,IF($AA205='Control Panel'!$F$37,$AA205,IF($AA205='Control Panel'!$F$38,$AA205,IF($AA205='Control Panel'!$F$39,$AA205,IF($AA205='Control Panel'!$F$40,$AA205,IF($AA205='Control Panel'!$F$41,$AA205,"Error -- Availability entered in an incorrect format"))))))))</f>
        <v>N</v>
      </c>
    </row>
    <row r="206" spans="1:28" s="14" customFormat="1" x14ac:dyDescent="0.35">
      <c r="A206" s="7">
        <v>194</v>
      </c>
      <c r="B206" s="267" t="s">
        <v>406</v>
      </c>
      <c r="C206" s="13" t="s">
        <v>43</v>
      </c>
      <c r="D206" s="220"/>
      <c r="E206" s="261"/>
      <c r="F206" s="204" t="str">
        <f t="shared" ref="F206:F269" si="6">IF($D$10=$A$9,"N/A",$D$10)</f>
        <v>N/A</v>
      </c>
      <c r="G206" s="6"/>
      <c r="AA206" s="14" t="str">
        <f t="shared" ref="AA206:AA269" si="7">TRIM($D206)</f>
        <v/>
      </c>
      <c r="AB206" s="14" t="str">
        <f>IF(LEN($AA206)=0,"N",IF(LEN($AA206)&gt;1,"Error -- Availability entered in an incorrect format",IF($AA206='Control Panel'!$F$36,$AA206,IF($AA206='Control Panel'!$F$37,$AA206,IF($AA206='Control Panel'!$F$38,$AA206,IF($AA206='Control Panel'!$F$39,$AA206,IF($AA206='Control Panel'!$F$40,$AA206,IF($AA206='Control Panel'!$F$41,$AA206,"Error -- Availability entered in an incorrect format"))))))))</f>
        <v>N</v>
      </c>
    </row>
    <row r="207" spans="1:28" s="14" customFormat="1" x14ac:dyDescent="0.35">
      <c r="A207" s="7">
        <v>195</v>
      </c>
      <c r="B207" s="267" t="s">
        <v>980</v>
      </c>
      <c r="C207" s="13" t="s">
        <v>43</v>
      </c>
      <c r="D207" s="220"/>
      <c r="E207" s="261"/>
      <c r="F207" s="204" t="str">
        <f t="shared" si="6"/>
        <v>N/A</v>
      </c>
      <c r="G207" s="6"/>
      <c r="AA207" s="14" t="str">
        <f t="shared" si="7"/>
        <v/>
      </c>
      <c r="AB207" s="14" t="str">
        <f>IF(LEN($AA207)=0,"N",IF(LEN($AA207)&gt;1,"Error -- Availability entered in an incorrect format",IF($AA207='Control Panel'!$F$36,$AA207,IF($AA207='Control Panel'!$F$37,$AA207,IF($AA207='Control Panel'!$F$38,$AA207,IF($AA207='Control Panel'!$F$39,$AA207,IF($AA207='Control Panel'!$F$40,$AA207,IF($AA207='Control Panel'!$F$41,$AA207,"Error -- Availability entered in an incorrect format"))))))))</f>
        <v>N</v>
      </c>
    </row>
    <row r="208" spans="1:28" s="14" customFormat="1" x14ac:dyDescent="0.35">
      <c r="A208" s="7">
        <v>196</v>
      </c>
      <c r="B208" s="267" t="s">
        <v>981</v>
      </c>
      <c r="C208" s="13" t="s">
        <v>43</v>
      </c>
      <c r="D208" s="220"/>
      <c r="E208" s="261"/>
      <c r="F208" s="204" t="str">
        <f t="shared" si="6"/>
        <v>N/A</v>
      </c>
      <c r="G208" s="6"/>
      <c r="AA208" s="14" t="str">
        <f t="shared" si="7"/>
        <v/>
      </c>
      <c r="AB208" s="14" t="str">
        <f>IF(LEN($AA208)=0,"N",IF(LEN($AA208)&gt;1,"Error -- Availability entered in an incorrect format",IF($AA208='Control Panel'!$F$36,$AA208,IF($AA208='Control Panel'!$F$37,$AA208,IF($AA208='Control Panel'!$F$38,$AA208,IF($AA208='Control Panel'!$F$39,$AA208,IF($AA208='Control Panel'!$F$40,$AA208,IF($AA208='Control Panel'!$F$41,$AA208,"Error -- Availability entered in an incorrect format"))))))))</f>
        <v>N</v>
      </c>
    </row>
    <row r="209" spans="1:28" s="14" customFormat="1" x14ac:dyDescent="0.35">
      <c r="A209" s="7">
        <v>197</v>
      </c>
      <c r="B209" s="267" t="s">
        <v>982</v>
      </c>
      <c r="C209" s="13" t="s">
        <v>43</v>
      </c>
      <c r="D209" s="220"/>
      <c r="E209" s="261"/>
      <c r="F209" s="204" t="str">
        <f t="shared" si="6"/>
        <v>N/A</v>
      </c>
      <c r="G209" s="6"/>
      <c r="AA209" s="14" t="str">
        <f t="shared" si="7"/>
        <v/>
      </c>
      <c r="AB209" s="14" t="str">
        <f>IF(LEN($AA209)=0,"N",IF(LEN($AA209)&gt;1,"Error -- Availability entered in an incorrect format",IF($AA209='Control Panel'!$F$36,$AA209,IF($AA209='Control Panel'!$F$37,$AA209,IF($AA209='Control Panel'!$F$38,$AA209,IF($AA209='Control Panel'!$F$39,$AA209,IF($AA209='Control Panel'!$F$40,$AA209,IF($AA209='Control Panel'!$F$41,$AA209,"Error -- Availability entered in an incorrect format"))))))))</f>
        <v>N</v>
      </c>
    </row>
    <row r="210" spans="1:28" s="14" customFormat="1" x14ac:dyDescent="0.35">
      <c r="A210" s="7">
        <v>198</v>
      </c>
      <c r="B210" s="267" t="s">
        <v>983</v>
      </c>
      <c r="C210" s="13" t="s">
        <v>43</v>
      </c>
      <c r="D210" s="220"/>
      <c r="E210" s="261"/>
      <c r="F210" s="204" t="str">
        <f t="shared" si="6"/>
        <v>N/A</v>
      </c>
      <c r="G210" s="6"/>
      <c r="AA210" s="14" t="str">
        <f t="shared" si="7"/>
        <v/>
      </c>
      <c r="AB210" s="14" t="str">
        <f>IF(LEN($AA210)=0,"N",IF(LEN($AA210)&gt;1,"Error -- Availability entered in an incorrect format",IF($AA210='Control Panel'!$F$36,$AA210,IF($AA210='Control Panel'!$F$37,$AA210,IF($AA210='Control Panel'!$F$38,$AA210,IF($AA210='Control Panel'!$F$39,$AA210,IF($AA210='Control Panel'!$F$40,$AA210,IF($AA210='Control Panel'!$F$41,$AA210,"Error -- Availability entered in an incorrect format"))))))))</f>
        <v>N</v>
      </c>
    </row>
    <row r="211" spans="1:28" s="14" customFormat="1" x14ac:dyDescent="0.35">
      <c r="A211" s="7">
        <v>199</v>
      </c>
      <c r="B211" s="267" t="s">
        <v>984</v>
      </c>
      <c r="C211" s="13" t="s">
        <v>43</v>
      </c>
      <c r="D211" s="220"/>
      <c r="E211" s="261"/>
      <c r="F211" s="204" t="str">
        <f t="shared" si="6"/>
        <v>N/A</v>
      </c>
      <c r="G211" s="6"/>
      <c r="AA211" s="14" t="str">
        <f t="shared" si="7"/>
        <v/>
      </c>
      <c r="AB211" s="14" t="str">
        <f>IF(LEN($AA211)=0,"N",IF(LEN($AA211)&gt;1,"Error -- Availability entered in an incorrect format",IF($AA211='Control Panel'!$F$36,$AA211,IF($AA211='Control Panel'!$F$37,$AA211,IF($AA211='Control Panel'!$F$38,$AA211,IF($AA211='Control Panel'!$F$39,$AA211,IF($AA211='Control Panel'!$F$40,$AA211,IF($AA211='Control Panel'!$F$41,$AA211,"Error -- Availability entered in an incorrect format"))))))))</f>
        <v>N</v>
      </c>
    </row>
    <row r="212" spans="1:28" s="14" customFormat="1" x14ac:dyDescent="0.35">
      <c r="A212" s="7">
        <v>200</v>
      </c>
      <c r="B212" s="267" t="s">
        <v>985</v>
      </c>
      <c r="C212" s="13" t="s">
        <v>43</v>
      </c>
      <c r="D212" s="220"/>
      <c r="E212" s="261"/>
      <c r="F212" s="204" t="str">
        <f t="shared" si="6"/>
        <v>N/A</v>
      </c>
      <c r="G212" s="6"/>
      <c r="AA212" s="14" t="str">
        <f t="shared" si="7"/>
        <v/>
      </c>
      <c r="AB212" s="14" t="str">
        <f>IF(LEN($AA212)=0,"N",IF(LEN($AA212)&gt;1,"Error -- Availability entered in an incorrect format",IF($AA212='Control Panel'!$F$36,$AA212,IF($AA212='Control Panel'!$F$37,$AA212,IF($AA212='Control Panel'!$F$38,$AA212,IF($AA212='Control Panel'!$F$39,$AA212,IF($AA212='Control Panel'!$F$40,$AA212,IF($AA212='Control Panel'!$F$41,$AA212,"Error -- Availability entered in an incorrect format"))))))))</f>
        <v>N</v>
      </c>
    </row>
    <row r="213" spans="1:28" s="14" customFormat="1" x14ac:dyDescent="0.35">
      <c r="A213" s="7">
        <v>201</v>
      </c>
      <c r="B213" s="267" t="s">
        <v>986</v>
      </c>
      <c r="C213" s="13" t="s">
        <v>43</v>
      </c>
      <c r="D213" s="220"/>
      <c r="E213" s="261"/>
      <c r="F213" s="204" t="str">
        <f t="shared" si="6"/>
        <v>N/A</v>
      </c>
      <c r="G213" s="6"/>
      <c r="AA213" s="14" t="str">
        <f t="shared" si="7"/>
        <v/>
      </c>
      <c r="AB213" s="14" t="str">
        <f>IF(LEN($AA213)=0,"N",IF(LEN($AA213)&gt;1,"Error -- Availability entered in an incorrect format",IF($AA213='Control Panel'!$F$36,$AA213,IF($AA213='Control Panel'!$F$37,$AA213,IF($AA213='Control Panel'!$F$38,$AA213,IF($AA213='Control Panel'!$F$39,$AA213,IF($AA213='Control Panel'!$F$40,$AA213,IF($AA213='Control Panel'!$F$41,$AA213,"Error -- Availability entered in an incorrect format"))))))))</f>
        <v>N</v>
      </c>
    </row>
    <row r="214" spans="1:28" s="14" customFormat="1" ht="29" x14ac:dyDescent="0.35">
      <c r="A214" s="7">
        <v>202</v>
      </c>
      <c r="B214" s="204" t="s">
        <v>987</v>
      </c>
      <c r="C214" s="13" t="s">
        <v>40</v>
      </c>
      <c r="D214" s="220"/>
      <c r="E214" s="261"/>
      <c r="F214" s="204" t="str">
        <f t="shared" si="6"/>
        <v>N/A</v>
      </c>
      <c r="G214" s="6"/>
      <c r="AA214" s="14" t="str">
        <f t="shared" si="7"/>
        <v/>
      </c>
      <c r="AB214" s="14" t="str">
        <f>IF(LEN($AA214)=0,"N",IF(LEN($AA214)&gt;1,"Error -- Availability entered in an incorrect format",IF($AA214='Control Panel'!$F$36,$AA214,IF($AA214='Control Panel'!$F$37,$AA214,IF($AA214='Control Panel'!$F$38,$AA214,IF($AA214='Control Panel'!$F$39,$AA214,IF($AA214='Control Panel'!$F$40,$AA214,IF($AA214='Control Panel'!$F$41,$AA214,"Error -- Availability entered in an incorrect format"))))))))</f>
        <v>N</v>
      </c>
    </row>
    <row r="215" spans="1:28" s="14" customFormat="1" ht="29" x14ac:dyDescent="0.35">
      <c r="A215" s="7">
        <v>203</v>
      </c>
      <c r="B215" s="204" t="s">
        <v>988</v>
      </c>
      <c r="C215" s="13" t="s">
        <v>42</v>
      </c>
      <c r="D215" s="220"/>
      <c r="E215" s="261"/>
      <c r="F215" s="204" t="str">
        <f t="shared" si="6"/>
        <v>N/A</v>
      </c>
      <c r="G215" s="6"/>
      <c r="AA215" s="14" t="str">
        <f t="shared" si="7"/>
        <v/>
      </c>
      <c r="AB215" s="14" t="str">
        <f>IF(LEN($AA215)=0,"N",IF(LEN($AA215)&gt;1,"Error -- Availability entered in an incorrect format",IF($AA215='Control Panel'!$F$36,$AA215,IF($AA215='Control Panel'!$F$37,$AA215,IF($AA215='Control Panel'!$F$38,$AA215,IF($AA215='Control Panel'!$F$39,$AA215,IF($AA215='Control Panel'!$F$40,$AA215,IF($AA215='Control Panel'!$F$41,$AA215,"Error -- Availability entered in an incorrect format"))))))))</f>
        <v>N</v>
      </c>
    </row>
    <row r="216" spans="1:28" s="14" customFormat="1" ht="29" x14ac:dyDescent="0.35">
      <c r="A216" s="7">
        <v>204</v>
      </c>
      <c r="B216" s="204" t="s">
        <v>989</v>
      </c>
      <c r="C216" s="13" t="s">
        <v>40</v>
      </c>
      <c r="D216" s="220"/>
      <c r="E216" s="261"/>
      <c r="F216" s="204" t="str">
        <f t="shared" si="6"/>
        <v>N/A</v>
      </c>
      <c r="G216" s="6"/>
      <c r="AA216" s="14" t="str">
        <f t="shared" si="7"/>
        <v/>
      </c>
      <c r="AB216" s="14" t="str">
        <f>IF(LEN($AA216)=0,"N",IF(LEN($AA216)&gt;1,"Error -- Availability entered in an incorrect format",IF($AA216='Control Panel'!$F$36,$AA216,IF($AA216='Control Panel'!$F$37,$AA216,IF($AA216='Control Panel'!$F$38,$AA216,IF($AA216='Control Panel'!$F$39,$AA216,IF($AA216='Control Panel'!$F$40,$AA216,IF($AA216='Control Panel'!$F$41,$AA216,"Error -- Availability entered in an incorrect format"))))))))</f>
        <v>N</v>
      </c>
    </row>
    <row r="217" spans="1:28" s="14" customFormat="1" x14ac:dyDescent="0.35">
      <c r="A217" s="7">
        <v>205</v>
      </c>
      <c r="B217" s="204" t="s">
        <v>990</v>
      </c>
      <c r="C217" s="13" t="s">
        <v>37</v>
      </c>
      <c r="D217" s="220"/>
      <c r="E217" s="261"/>
      <c r="F217" s="204" t="str">
        <f t="shared" si="6"/>
        <v>N/A</v>
      </c>
      <c r="G217" s="6"/>
      <c r="AA217" s="14" t="str">
        <f t="shared" si="7"/>
        <v/>
      </c>
      <c r="AB217" s="14" t="str">
        <f>IF(LEN($AA217)=0,"N",IF(LEN($AA217)&gt;1,"Error -- Availability entered in an incorrect format",IF($AA217='Control Panel'!$F$36,$AA217,IF($AA217='Control Panel'!$F$37,$AA217,IF($AA217='Control Panel'!$F$38,$AA217,IF($AA217='Control Panel'!$F$39,$AA217,IF($AA217='Control Panel'!$F$40,$AA217,IF($AA217='Control Panel'!$F$41,$AA217,"Error -- Availability entered in an incorrect format"))))))))</f>
        <v>N</v>
      </c>
    </row>
    <row r="218" spans="1:28" s="14" customFormat="1" x14ac:dyDescent="0.35">
      <c r="A218" s="7">
        <v>206</v>
      </c>
      <c r="B218" s="204" t="s">
        <v>991</v>
      </c>
      <c r="C218" s="13" t="s">
        <v>42</v>
      </c>
      <c r="D218" s="220"/>
      <c r="E218" s="261"/>
      <c r="F218" s="204" t="str">
        <f t="shared" si="6"/>
        <v>N/A</v>
      </c>
      <c r="G218" s="6"/>
      <c r="AA218" s="14" t="str">
        <f t="shared" si="7"/>
        <v/>
      </c>
      <c r="AB218" s="14" t="str">
        <f>IF(LEN($AA218)=0,"N",IF(LEN($AA218)&gt;1,"Error -- Availability entered in an incorrect format",IF($AA218='Control Panel'!$F$36,$AA218,IF($AA218='Control Panel'!$F$37,$AA218,IF($AA218='Control Panel'!$F$38,$AA218,IF($AA218='Control Panel'!$F$39,$AA218,IF($AA218='Control Panel'!$F$40,$AA218,IF($AA218='Control Panel'!$F$41,$AA218,"Error -- Availability entered in an incorrect format"))))))))</f>
        <v>N</v>
      </c>
    </row>
    <row r="219" spans="1:28" s="14" customFormat="1" x14ac:dyDescent="0.35">
      <c r="A219" s="7">
        <v>207</v>
      </c>
      <c r="B219" s="204" t="s">
        <v>992</v>
      </c>
      <c r="C219" s="13" t="s">
        <v>37</v>
      </c>
      <c r="D219" s="220"/>
      <c r="E219" s="261"/>
      <c r="F219" s="204" t="str">
        <f t="shared" si="6"/>
        <v>N/A</v>
      </c>
      <c r="G219" s="6"/>
      <c r="AA219" s="14" t="str">
        <f t="shared" si="7"/>
        <v/>
      </c>
      <c r="AB219" s="14" t="str">
        <f>IF(LEN($AA219)=0,"N",IF(LEN($AA219)&gt;1,"Error -- Availability entered in an incorrect format",IF($AA219='Control Panel'!$F$36,$AA219,IF($AA219='Control Panel'!$F$37,$AA219,IF($AA219='Control Panel'!$F$38,$AA219,IF($AA219='Control Panel'!$F$39,$AA219,IF($AA219='Control Panel'!$F$40,$AA219,IF($AA219='Control Panel'!$F$41,$AA219,"Error -- Availability entered in an incorrect format"))))))))</f>
        <v>N</v>
      </c>
    </row>
    <row r="220" spans="1:28" s="14" customFormat="1" ht="29" x14ac:dyDescent="0.35">
      <c r="A220" s="7">
        <v>208</v>
      </c>
      <c r="B220" s="204" t="s">
        <v>993</v>
      </c>
      <c r="C220" s="13" t="s">
        <v>42</v>
      </c>
      <c r="D220" s="220"/>
      <c r="E220" s="261"/>
      <c r="F220" s="204" t="str">
        <f t="shared" si="6"/>
        <v>N/A</v>
      </c>
      <c r="G220" s="6"/>
      <c r="AA220" s="14" t="str">
        <f t="shared" si="7"/>
        <v/>
      </c>
      <c r="AB220" s="14" t="str">
        <f>IF(LEN($AA220)=0,"N",IF(LEN($AA220)&gt;1,"Error -- Availability entered in an incorrect format",IF($AA220='Control Panel'!$F$36,$AA220,IF($AA220='Control Panel'!$F$37,$AA220,IF($AA220='Control Panel'!$F$38,$AA220,IF($AA220='Control Panel'!$F$39,$AA220,IF($AA220='Control Panel'!$F$40,$AA220,IF($AA220='Control Panel'!$F$41,$AA220,"Error -- Availability entered in an incorrect format"))))))))</f>
        <v>N</v>
      </c>
    </row>
    <row r="221" spans="1:28" s="14" customFormat="1" ht="29" x14ac:dyDescent="0.35">
      <c r="A221" s="7">
        <v>209</v>
      </c>
      <c r="B221" s="204" t="s">
        <v>994</v>
      </c>
      <c r="C221" s="13" t="s">
        <v>37</v>
      </c>
      <c r="D221" s="220"/>
      <c r="E221" s="261"/>
      <c r="F221" s="204" t="str">
        <f t="shared" si="6"/>
        <v>N/A</v>
      </c>
      <c r="G221" s="6"/>
      <c r="AA221" s="14" t="str">
        <f t="shared" si="7"/>
        <v/>
      </c>
      <c r="AB221" s="14" t="str">
        <f>IF(LEN($AA221)=0,"N",IF(LEN($AA221)&gt;1,"Error -- Availability entered in an incorrect format",IF($AA221='Control Panel'!$F$36,$AA221,IF($AA221='Control Panel'!$F$37,$AA221,IF($AA221='Control Panel'!$F$38,$AA221,IF($AA221='Control Panel'!$F$39,$AA221,IF($AA221='Control Panel'!$F$40,$AA221,IF($AA221='Control Panel'!$F$41,$AA221,"Error -- Availability entered in an incorrect format"))))))))</f>
        <v>N</v>
      </c>
    </row>
    <row r="222" spans="1:28" s="14" customFormat="1" x14ac:dyDescent="0.35">
      <c r="A222" s="7">
        <v>210</v>
      </c>
      <c r="B222" s="204" t="s">
        <v>995</v>
      </c>
      <c r="C222" s="13"/>
      <c r="D222" s="220"/>
      <c r="E222" s="261"/>
      <c r="F222" s="204" t="str">
        <f t="shared" si="6"/>
        <v>N/A</v>
      </c>
      <c r="G222" s="6"/>
      <c r="AA222" s="14" t="str">
        <f t="shared" si="7"/>
        <v/>
      </c>
      <c r="AB222" s="14" t="str">
        <f>IF(LEN($AA222)=0,"N",IF(LEN($AA222)&gt;1,"Error -- Availability entered in an incorrect format",IF($AA222='Control Panel'!$F$36,$AA222,IF($AA222='Control Panel'!$F$37,$AA222,IF($AA222='Control Panel'!$F$38,$AA222,IF($AA222='Control Panel'!$F$39,$AA222,IF($AA222='Control Panel'!$F$40,$AA222,IF($AA222='Control Panel'!$F$41,$AA222,"Error -- Availability entered in an incorrect format"))))))))</f>
        <v>N</v>
      </c>
    </row>
    <row r="223" spans="1:28" s="14" customFormat="1" ht="29" x14ac:dyDescent="0.35">
      <c r="A223" s="7">
        <v>211</v>
      </c>
      <c r="B223" s="204" t="s">
        <v>996</v>
      </c>
      <c r="C223" s="13" t="s">
        <v>37</v>
      </c>
      <c r="D223" s="220"/>
      <c r="E223" s="261"/>
      <c r="F223" s="204" t="str">
        <f t="shared" si="6"/>
        <v>N/A</v>
      </c>
      <c r="G223" s="6"/>
      <c r="AA223" s="14" t="str">
        <f t="shared" si="7"/>
        <v/>
      </c>
      <c r="AB223" s="14" t="str">
        <f>IF(LEN($AA223)=0,"N",IF(LEN($AA223)&gt;1,"Error -- Availability entered in an incorrect format",IF($AA223='Control Panel'!$F$36,$AA223,IF($AA223='Control Panel'!$F$37,$AA223,IF($AA223='Control Panel'!$F$38,$AA223,IF($AA223='Control Panel'!$F$39,$AA223,IF($AA223='Control Panel'!$F$40,$AA223,IF($AA223='Control Panel'!$F$41,$AA223,"Error -- Availability entered in an incorrect format"))))))))</f>
        <v>N</v>
      </c>
    </row>
    <row r="224" spans="1:28" s="14" customFormat="1" x14ac:dyDescent="0.35">
      <c r="A224" s="7">
        <v>212</v>
      </c>
      <c r="B224" s="9" t="s">
        <v>997</v>
      </c>
      <c r="C224" s="13" t="s">
        <v>37</v>
      </c>
      <c r="D224" s="220"/>
      <c r="E224" s="261"/>
      <c r="F224" s="204" t="str">
        <f t="shared" si="6"/>
        <v>N/A</v>
      </c>
      <c r="G224" s="6"/>
      <c r="AA224" s="14" t="str">
        <f t="shared" si="7"/>
        <v/>
      </c>
      <c r="AB224" s="14" t="str">
        <f>IF(LEN($AA224)=0,"N",IF(LEN($AA224)&gt;1,"Error -- Availability entered in an incorrect format",IF($AA224='Control Panel'!$F$36,$AA224,IF($AA224='Control Panel'!$F$37,$AA224,IF($AA224='Control Panel'!$F$38,$AA224,IF($AA224='Control Panel'!$F$39,$AA224,IF($AA224='Control Panel'!$F$40,$AA224,IF($AA224='Control Panel'!$F$41,$AA224,"Error -- Availability entered in an incorrect format"))))))))</f>
        <v>N</v>
      </c>
    </row>
    <row r="225" spans="1:28" s="14" customFormat="1" ht="29" x14ac:dyDescent="0.35">
      <c r="A225" s="7">
        <v>213</v>
      </c>
      <c r="B225" s="204" t="s">
        <v>998</v>
      </c>
      <c r="C225" s="13" t="s">
        <v>37</v>
      </c>
      <c r="D225" s="220"/>
      <c r="E225" s="261"/>
      <c r="F225" s="204" t="str">
        <f t="shared" si="6"/>
        <v>N/A</v>
      </c>
      <c r="G225" s="6"/>
      <c r="AA225" s="14" t="str">
        <f t="shared" si="7"/>
        <v/>
      </c>
      <c r="AB225" s="14" t="str">
        <f>IF(LEN($AA225)=0,"N",IF(LEN($AA225)&gt;1,"Error -- Availability entered in an incorrect format",IF($AA225='Control Panel'!$F$36,$AA225,IF($AA225='Control Panel'!$F$37,$AA225,IF($AA225='Control Panel'!$F$38,$AA225,IF($AA225='Control Panel'!$F$39,$AA225,IF($AA225='Control Panel'!$F$40,$AA225,IF($AA225='Control Panel'!$F$41,$AA225,"Error -- Availability entered in an incorrect format"))))))))</f>
        <v>N</v>
      </c>
    </row>
    <row r="226" spans="1:28" s="14" customFormat="1" ht="29" x14ac:dyDescent="0.35">
      <c r="A226" s="7">
        <v>214</v>
      </c>
      <c r="B226" s="204" t="s">
        <v>999</v>
      </c>
      <c r="C226" s="13" t="s">
        <v>37</v>
      </c>
      <c r="D226" s="220"/>
      <c r="E226" s="261"/>
      <c r="F226" s="204" t="str">
        <f t="shared" si="6"/>
        <v>N/A</v>
      </c>
      <c r="G226" s="6"/>
      <c r="AA226" s="14" t="str">
        <f t="shared" si="7"/>
        <v/>
      </c>
      <c r="AB226" s="14" t="str">
        <f>IF(LEN($AA226)=0,"N",IF(LEN($AA226)&gt;1,"Error -- Availability entered in an incorrect format",IF($AA226='Control Panel'!$F$36,$AA226,IF($AA226='Control Panel'!$F$37,$AA226,IF($AA226='Control Panel'!$F$38,$AA226,IF($AA226='Control Panel'!$F$39,$AA226,IF($AA226='Control Panel'!$F$40,$AA226,IF($AA226='Control Panel'!$F$41,$AA226,"Error -- Availability entered in an incorrect format"))))))))</f>
        <v>N</v>
      </c>
    </row>
    <row r="227" spans="1:28" s="14" customFormat="1" ht="29" x14ac:dyDescent="0.35">
      <c r="A227" s="7">
        <v>215</v>
      </c>
      <c r="B227" s="204" t="s">
        <v>1000</v>
      </c>
      <c r="C227" s="13" t="s">
        <v>37</v>
      </c>
      <c r="D227" s="220"/>
      <c r="E227" s="261"/>
      <c r="F227" s="204" t="str">
        <f t="shared" si="6"/>
        <v>N/A</v>
      </c>
      <c r="G227" s="6"/>
      <c r="AA227" s="14" t="str">
        <f t="shared" si="7"/>
        <v/>
      </c>
      <c r="AB227" s="14" t="str">
        <f>IF(LEN($AA227)=0,"N",IF(LEN($AA227)&gt;1,"Error -- Availability entered in an incorrect format",IF($AA227='Control Panel'!$F$36,$AA227,IF($AA227='Control Panel'!$F$37,$AA227,IF($AA227='Control Panel'!$F$38,$AA227,IF($AA227='Control Panel'!$F$39,$AA227,IF($AA227='Control Panel'!$F$40,$AA227,IF($AA227='Control Panel'!$F$41,$AA227,"Error -- Availability entered in an incorrect format"))))))))</f>
        <v>N</v>
      </c>
    </row>
    <row r="228" spans="1:28" s="14" customFormat="1" ht="43.5" x14ac:dyDescent="0.35">
      <c r="A228" s="7">
        <v>216</v>
      </c>
      <c r="B228" s="204" t="s">
        <v>1001</v>
      </c>
      <c r="C228" s="13" t="s">
        <v>37</v>
      </c>
      <c r="D228" s="220"/>
      <c r="E228" s="261"/>
      <c r="F228" s="204" t="str">
        <f t="shared" si="6"/>
        <v>N/A</v>
      </c>
      <c r="G228" s="6"/>
      <c r="AA228" s="14" t="str">
        <f t="shared" si="7"/>
        <v/>
      </c>
      <c r="AB228" s="14" t="str">
        <f>IF(LEN($AA228)=0,"N",IF(LEN($AA228)&gt;1,"Error -- Availability entered in an incorrect format",IF($AA228='Control Panel'!$F$36,$AA228,IF($AA228='Control Panel'!$F$37,$AA228,IF($AA228='Control Panel'!$F$38,$AA228,IF($AA228='Control Panel'!$F$39,$AA228,IF($AA228='Control Panel'!$F$40,$AA228,IF($AA228='Control Panel'!$F$41,$AA228,"Error -- Availability entered in an incorrect format"))))))))</f>
        <v>N</v>
      </c>
    </row>
    <row r="229" spans="1:28" s="14" customFormat="1" x14ac:dyDescent="0.35">
      <c r="A229" s="7">
        <v>217</v>
      </c>
      <c r="B229" s="204" t="s">
        <v>1002</v>
      </c>
      <c r="C229" s="13"/>
      <c r="D229" s="220"/>
      <c r="E229" s="261"/>
      <c r="F229" s="204" t="str">
        <f t="shared" si="6"/>
        <v>N/A</v>
      </c>
      <c r="G229" s="6"/>
      <c r="AA229" s="14" t="str">
        <f t="shared" si="7"/>
        <v/>
      </c>
      <c r="AB229" s="14" t="str">
        <f>IF(LEN($AA229)=0,"N",IF(LEN($AA229)&gt;1,"Error -- Availability entered in an incorrect format",IF($AA229='Control Panel'!$F$36,$AA229,IF($AA229='Control Panel'!$F$37,$AA229,IF($AA229='Control Panel'!$F$38,$AA229,IF($AA229='Control Panel'!$F$39,$AA229,IF($AA229='Control Panel'!$F$40,$AA229,IF($AA229='Control Panel'!$F$41,$AA229,"Error -- Availability entered in an incorrect format"))))))))</f>
        <v>N</v>
      </c>
    </row>
    <row r="230" spans="1:28" s="14" customFormat="1" ht="29" x14ac:dyDescent="0.35">
      <c r="A230" s="7">
        <v>218</v>
      </c>
      <c r="B230" s="204" t="s">
        <v>1003</v>
      </c>
      <c r="C230" s="13" t="s">
        <v>37</v>
      </c>
      <c r="D230" s="220"/>
      <c r="E230" s="261"/>
      <c r="F230" s="204" t="str">
        <f t="shared" si="6"/>
        <v>N/A</v>
      </c>
      <c r="G230" s="6"/>
      <c r="AA230" s="14" t="str">
        <f t="shared" si="7"/>
        <v/>
      </c>
      <c r="AB230" s="14" t="str">
        <f>IF(LEN($AA230)=0,"N",IF(LEN($AA230)&gt;1,"Error -- Availability entered in an incorrect format",IF($AA230='Control Panel'!$F$36,$AA230,IF($AA230='Control Panel'!$F$37,$AA230,IF($AA230='Control Panel'!$F$38,$AA230,IF($AA230='Control Panel'!$F$39,$AA230,IF($AA230='Control Panel'!$F$40,$AA230,IF($AA230='Control Panel'!$F$41,$AA230,"Error -- Availability entered in an incorrect format"))))))))</f>
        <v>N</v>
      </c>
    </row>
    <row r="231" spans="1:28" s="14" customFormat="1" ht="29" x14ac:dyDescent="0.35">
      <c r="A231" s="7">
        <v>219</v>
      </c>
      <c r="B231" s="204" t="s">
        <v>1004</v>
      </c>
      <c r="C231" s="13" t="s">
        <v>37</v>
      </c>
      <c r="D231" s="220"/>
      <c r="E231" s="261"/>
      <c r="F231" s="204" t="str">
        <f t="shared" si="6"/>
        <v>N/A</v>
      </c>
      <c r="G231" s="6"/>
      <c r="AA231" s="14" t="str">
        <f t="shared" si="7"/>
        <v/>
      </c>
      <c r="AB231" s="14" t="str">
        <f>IF(LEN($AA231)=0,"N",IF(LEN($AA231)&gt;1,"Error -- Availability entered in an incorrect format",IF($AA231='Control Panel'!$F$36,$AA231,IF($AA231='Control Panel'!$F$37,$AA231,IF($AA231='Control Panel'!$F$38,$AA231,IF($AA231='Control Panel'!$F$39,$AA231,IF($AA231='Control Panel'!$F$40,$AA231,IF($AA231='Control Panel'!$F$41,$AA231,"Error -- Availability entered in an incorrect format"))))))))</f>
        <v>N</v>
      </c>
    </row>
    <row r="232" spans="1:28" s="14" customFormat="1" ht="29" x14ac:dyDescent="0.35">
      <c r="A232" s="7">
        <v>220</v>
      </c>
      <c r="B232" s="204" t="s">
        <v>1005</v>
      </c>
      <c r="C232" s="13" t="s">
        <v>37</v>
      </c>
      <c r="D232" s="220"/>
      <c r="E232" s="261"/>
      <c r="F232" s="204" t="str">
        <f t="shared" si="6"/>
        <v>N/A</v>
      </c>
      <c r="G232" s="6"/>
      <c r="AA232" s="14" t="str">
        <f t="shared" si="7"/>
        <v/>
      </c>
      <c r="AB232" s="14" t="str">
        <f>IF(LEN($AA232)=0,"N",IF(LEN($AA232)&gt;1,"Error -- Availability entered in an incorrect format",IF($AA232='Control Panel'!$F$36,$AA232,IF($AA232='Control Panel'!$F$37,$AA232,IF($AA232='Control Panel'!$F$38,$AA232,IF($AA232='Control Panel'!$F$39,$AA232,IF($AA232='Control Panel'!$F$40,$AA232,IF($AA232='Control Panel'!$F$41,$AA232,"Error -- Availability entered in an incorrect format"))))))))</f>
        <v>N</v>
      </c>
    </row>
    <row r="233" spans="1:28" s="14" customFormat="1" ht="29" x14ac:dyDescent="0.35">
      <c r="A233" s="7">
        <v>221</v>
      </c>
      <c r="B233" s="204" t="s">
        <v>1006</v>
      </c>
      <c r="C233" s="13" t="s">
        <v>37</v>
      </c>
      <c r="D233" s="220"/>
      <c r="E233" s="261"/>
      <c r="F233" s="204" t="str">
        <f t="shared" si="6"/>
        <v>N/A</v>
      </c>
      <c r="G233" s="6"/>
      <c r="AA233" s="14" t="str">
        <f t="shared" si="7"/>
        <v/>
      </c>
      <c r="AB233" s="14" t="str">
        <f>IF(LEN($AA233)=0,"N",IF(LEN($AA233)&gt;1,"Error -- Availability entered in an incorrect format",IF($AA233='Control Panel'!$F$36,$AA233,IF($AA233='Control Panel'!$F$37,$AA233,IF($AA233='Control Panel'!$F$38,$AA233,IF($AA233='Control Panel'!$F$39,$AA233,IF($AA233='Control Panel'!$F$40,$AA233,IF($AA233='Control Panel'!$F$41,$AA233,"Error -- Availability entered in an incorrect format"))))))))</f>
        <v>N</v>
      </c>
    </row>
    <row r="234" spans="1:28" s="14" customFormat="1" x14ac:dyDescent="0.35">
      <c r="A234" s="7">
        <v>222</v>
      </c>
      <c r="B234" s="204" t="s">
        <v>1007</v>
      </c>
      <c r="C234" s="13" t="s">
        <v>37</v>
      </c>
      <c r="D234" s="220"/>
      <c r="E234" s="261"/>
      <c r="F234" s="204" t="str">
        <f t="shared" si="6"/>
        <v>N/A</v>
      </c>
      <c r="G234" s="6"/>
      <c r="AA234" s="14" t="str">
        <f t="shared" si="7"/>
        <v/>
      </c>
      <c r="AB234" s="14" t="str">
        <f>IF(LEN($AA234)=0,"N",IF(LEN($AA234)&gt;1,"Error -- Availability entered in an incorrect format",IF($AA234='Control Panel'!$F$36,$AA234,IF($AA234='Control Panel'!$F$37,$AA234,IF($AA234='Control Panel'!$F$38,$AA234,IF($AA234='Control Panel'!$F$39,$AA234,IF($AA234='Control Panel'!$F$40,$AA234,IF($AA234='Control Panel'!$F$41,$AA234,"Error -- Availability entered in an incorrect format"))))))))</f>
        <v>N</v>
      </c>
    </row>
    <row r="235" spans="1:28" s="14" customFormat="1" ht="29" x14ac:dyDescent="0.35">
      <c r="A235" s="7">
        <v>223</v>
      </c>
      <c r="B235" s="204" t="s">
        <v>1008</v>
      </c>
      <c r="C235" s="13" t="s">
        <v>37</v>
      </c>
      <c r="D235" s="220"/>
      <c r="E235" s="261"/>
      <c r="F235" s="204" t="str">
        <f t="shared" si="6"/>
        <v>N/A</v>
      </c>
      <c r="G235" s="6"/>
      <c r="AA235" s="14" t="str">
        <f t="shared" si="7"/>
        <v/>
      </c>
      <c r="AB235" s="14" t="str">
        <f>IF(LEN($AA235)=0,"N",IF(LEN($AA235)&gt;1,"Error -- Availability entered in an incorrect format",IF($AA235='Control Panel'!$F$36,$AA235,IF($AA235='Control Panel'!$F$37,$AA235,IF($AA235='Control Panel'!$F$38,$AA235,IF($AA235='Control Panel'!$F$39,$AA235,IF($AA235='Control Panel'!$F$40,$AA235,IF($AA235='Control Panel'!$F$41,$AA235,"Error -- Availability entered in an incorrect format"))))))))</f>
        <v>N</v>
      </c>
    </row>
    <row r="236" spans="1:28" s="14" customFormat="1" x14ac:dyDescent="0.35">
      <c r="A236" s="7">
        <v>224</v>
      </c>
      <c r="B236" s="204" t="s">
        <v>1009</v>
      </c>
      <c r="C236" s="13" t="s">
        <v>37</v>
      </c>
      <c r="D236" s="220"/>
      <c r="E236" s="261"/>
      <c r="F236" s="204" t="str">
        <f t="shared" si="6"/>
        <v>N/A</v>
      </c>
      <c r="G236" s="6"/>
      <c r="AA236" s="14" t="str">
        <f t="shared" si="7"/>
        <v/>
      </c>
      <c r="AB236" s="14" t="str">
        <f>IF(LEN($AA236)=0,"N",IF(LEN($AA236)&gt;1,"Error -- Availability entered in an incorrect format",IF($AA236='Control Panel'!$F$36,$AA236,IF($AA236='Control Panel'!$F$37,$AA236,IF($AA236='Control Panel'!$F$38,$AA236,IF($AA236='Control Panel'!$F$39,$AA236,IF($AA236='Control Panel'!$F$40,$AA236,IF($AA236='Control Panel'!$F$41,$AA236,"Error -- Availability entered in an incorrect format"))))))))</f>
        <v>N</v>
      </c>
    </row>
    <row r="237" spans="1:28" s="14" customFormat="1" x14ac:dyDescent="0.35">
      <c r="A237" s="7">
        <v>225</v>
      </c>
      <c r="B237" s="204" t="s">
        <v>1010</v>
      </c>
      <c r="C237" s="13" t="s">
        <v>37</v>
      </c>
      <c r="D237" s="220"/>
      <c r="E237" s="261"/>
      <c r="F237" s="204" t="str">
        <f t="shared" si="6"/>
        <v>N/A</v>
      </c>
      <c r="G237" s="6"/>
      <c r="AA237" s="14" t="str">
        <f t="shared" si="7"/>
        <v/>
      </c>
      <c r="AB237" s="14" t="str">
        <f>IF(LEN($AA237)=0,"N",IF(LEN($AA237)&gt;1,"Error -- Availability entered in an incorrect format",IF($AA237='Control Panel'!$F$36,$AA237,IF($AA237='Control Panel'!$F$37,$AA237,IF($AA237='Control Panel'!$F$38,$AA237,IF($AA237='Control Panel'!$F$39,$AA237,IF($AA237='Control Panel'!$F$40,$AA237,IF($AA237='Control Panel'!$F$41,$AA237,"Error -- Availability entered in an incorrect format"))))))))</f>
        <v>N</v>
      </c>
    </row>
    <row r="238" spans="1:28" s="14" customFormat="1" ht="29" x14ac:dyDescent="0.35">
      <c r="A238" s="7">
        <v>226</v>
      </c>
      <c r="B238" s="204" t="s">
        <v>1011</v>
      </c>
      <c r="C238" s="13" t="s">
        <v>37</v>
      </c>
      <c r="D238" s="220"/>
      <c r="E238" s="261"/>
      <c r="F238" s="204" t="str">
        <f t="shared" si="6"/>
        <v>N/A</v>
      </c>
      <c r="G238" s="6"/>
      <c r="AA238" s="14" t="str">
        <f t="shared" si="7"/>
        <v/>
      </c>
      <c r="AB238" s="14" t="str">
        <f>IF(LEN($AA238)=0,"N",IF(LEN($AA238)&gt;1,"Error -- Availability entered in an incorrect format",IF($AA238='Control Panel'!$F$36,$AA238,IF($AA238='Control Panel'!$F$37,$AA238,IF($AA238='Control Panel'!$F$38,$AA238,IF($AA238='Control Panel'!$F$39,$AA238,IF($AA238='Control Panel'!$F$40,$AA238,IF($AA238='Control Panel'!$F$41,$AA238,"Error -- Availability entered in an incorrect format"))))))))</f>
        <v>N</v>
      </c>
    </row>
    <row r="239" spans="1:28" s="14" customFormat="1" x14ac:dyDescent="0.35">
      <c r="A239" s="7">
        <v>227</v>
      </c>
      <c r="B239" s="204" t="s">
        <v>1012</v>
      </c>
      <c r="C239" s="13" t="s">
        <v>37</v>
      </c>
      <c r="D239" s="220"/>
      <c r="E239" s="261"/>
      <c r="F239" s="204" t="str">
        <f t="shared" si="6"/>
        <v>N/A</v>
      </c>
      <c r="G239" s="6"/>
      <c r="AA239" s="14" t="str">
        <f t="shared" si="7"/>
        <v/>
      </c>
      <c r="AB239" s="14" t="str">
        <f>IF(LEN($AA239)=0,"N",IF(LEN($AA239)&gt;1,"Error -- Availability entered in an incorrect format",IF($AA239='Control Panel'!$F$36,$AA239,IF($AA239='Control Panel'!$F$37,$AA239,IF($AA239='Control Panel'!$F$38,$AA239,IF($AA239='Control Panel'!$F$39,$AA239,IF($AA239='Control Panel'!$F$40,$AA239,IF($AA239='Control Panel'!$F$41,$AA239,"Error -- Availability entered in an incorrect format"))))))))</f>
        <v>N</v>
      </c>
    </row>
    <row r="240" spans="1:28" s="14" customFormat="1" ht="29" x14ac:dyDescent="0.35">
      <c r="A240" s="7">
        <v>228</v>
      </c>
      <c r="B240" s="204" t="s">
        <v>1013</v>
      </c>
      <c r="C240" s="13" t="s">
        <v>37</v>
      </c>
      <c r="D240" s="220"/>
      <c r="E240" s="261"/>
      <c r="F240" s="204" t="str">
        <f t="shared" si="6"/>
        <v>N/A</v>
      </c>
      <c r="G240" s="6"/>
      <c r="AA240" s="14" t="str">
        <f t="shared" si="7"/>
        <v/>
      </c>
      <c r="AB240" s="14" t="str">
        <f>IF(LEN($AA240)=0,"N",IF(LEN($AA240)&gt;1,"Error -- Availability entered in an incorrect format",IF($AA240='Control Panel'!$F$36,$AA240,IF($AA240='Control Panel'!$F$37,$AA240,IF($AA240='Control Panel'!$F$38,$AA240,IF($AA240='Control Panel'!$F$39,$AA240,IF($AA240='Control Panel'!$F$40,$AA240,IF($AA240='Control Panel'!$F$41,$AA240,"Error -- Availability entered in an incorrect format"))))))))</f>
        <v>N</v>
      </c>
    </row>
    <row r="241" spans="1:28" s="14" customFormat="1" x14ac:dyDescent="0.35">
      <c r="A241" s="7">
        <v>229</v>
      </c>
      <c r="B241" s="204" t="s">
        <v>1014</v>
      </c>
      <c r="C241" s="13"/>
      <c r="D241" s="220"/>
      <c r="E241" s="261"/>
      <c r="F241" s="204" t="str">
        <f t="shared" si="6"/>
        <v>N/A</v>
      </c>
      <c r="G241" s="6"/>
      <c r="AA241" s="14" t="str">
        <f t="shared" si="7"/>
        <v/>
      </c>
      <c r="AB241" s="14" t="str">
        <f>IF(LEN($AA241)=0,"N",IF(LEN($AA241)&gt;1,"Error -- Availability entered in an incorrect format",IF($AA241='Control Panel'!$F$36,$AA241,IF($AA241='Control Panel'!$F$37,$AA241,IF($AA241='Control Panel'!$F$38,$AA241,IF($AA241='Control Panel'!$F$39,$AA241,IF($AA241='Control Panel'!$F$40,$AA241,IF($AA241='Control Panel'!$F$41,$AA241,"Error -- Availability entered in an incorrect format"))))))))</f>
        <v>N</v>
      </c>
    </row>
    <row r="242" spans="1:28" s="14" customFormat="1" ht="29" x14ac:dyDescent="0.35">
      <c r="A242" s="7">
        <v>230</v>
      </c>
      <c r="B242" s="204" t="s">
        <v>1015</v>
      </c>
      <c r="C242" s="13" t="s">
        <v>42</v>
      </c>
      <c r="D242" s="220"/>
      <c r="E242" s="261"/>
      <c r="F242" s="204" t="str">
        <f t="shared" si="6"/>
        <v>N/A</v>
      </c>
      <c r="G242" s="6"/>
      <c r="AA242" s="14" t="str">
        <f t="shared" si="7"/>
        <v/>
      </c>
      <c r="AB242" s="14" t="str">
        <f>IF(LEN($AA242)=0,"N",IF(LEN($AA242)&gt;1,"Error -- Availability entered in an incorrect format",IF($AA242='Control Panel'!$F$36,$AA242,IF($AA242='Control Panel'!$F$37,$AA242,IF($AA242='Control Panel'!$F$38,$AA242,IF($AA242='Control Panel'!$F$39,$AA242,IF($AA242='Control Panel'!$F$40,$AA242,IF($AA242='Control Panel'!$F$41,$AA242,"Error -- Availability entered in an incorrect format"))))))))</f>
        <v>N</v>
      </c>
    </row>
    <row r="243" spans="1:28" s="14" customFormat="1" ht="29" x14ac:dyDescent="0.35">
      <c r="A243" s="7">
        <v>231</v>
      </c>
      <c r="B243" s="204" t="s">
        <v>1016</v>
      </c>
      <c r="C243" s="13" t="s">
        <v>42</v>
      </c>
      <c r="D243" s="220"/>
      <c r="E243" s="261"/>
      <c r="F243" s="204" t="str">
        <f t="shared" si="6"/>
        <v>N/A</v>
      </c>
      <c r="G243" s="6"/>
      <c r="AA243" s="14" t="str">
        <f t="shared" si="7"/>
        <v/>
      </c>
      <c r="AB243" s="14" t="str">
        <f>IF(LEN($AA243)=0,"N",IF(LEN($AA243)&gt;1,"Error -- Availability entered in an incorrect format",IF($AA243='Control Panel'!$F$36,$AA243,IF($AA243='Control Panel'!$F$37,$AA243,IF($AA243='Control Panel'!$F$38,$AA243,IF($AA243='Control Panel'!$F$39,$AA243,IF($AA243='Control Panel'!$F$40,$AA243,IF($AA243='Control Panel'!$F$41,$AA243,"Error -- Availability entered in an incorrect format"))))))))</f>
        <v>N</v>
      </c>
    </row>
    <row r="244" spans="1:28" s="14" customFormat="1" ht="29" x14ac:dyDescent="0.35">
      <c r="A244" s="7">
        <v>232</v>
      </c>
      <c r="B244" s="9" t="s">
        <v>1017</v>
      </c>
      <c r="C244" s="13" t="s">
        <v>42</v>
      </c>
      <c r="D244" s="220"/>
      <c r="E244" s="261"/>
      <c r="F244" s="204" t="str">
        <f t="shared" si="6"/>
        <v>N/A</v>
      </c>
      <c r="G244" s="6"/>
      <c r="AA244" s="14" t="str">
        <f t="shared" si="7"/>
        <v/>
      </c>
      <c r="AB244" s="14" t="str">
        <f>IF(LEN($AA244)=0,"N",IF(LEN($AA244)&gt;1,"Error -- Availability entered in an incorrect format",IF($AA244='Control Panel'!$F$36,$AA244,IF($AA244='Control Panel'!$F$37,$AA244,IF($AA244='Control Panel'!$F$38,$AA244,IF($AA244='Control Panel'!$F$39,$AA244,IF($AA244='Control Panel'!$F$40,$AA244,IF($AA244='Control Panel'!$F$41,$AA244,"Error -- Availability entered in an incorrect format"))))))))</f>
        <v>N</v>
      </c>
    </row>
    <row r="245" spans="1:28" s="14" customFormat="1" x14ac:dyDescent="0.35">
      <c r="A245" s="7">
        <v>233</v>
      </c>
      <c r="B245" s="9" t="s">
        <v>1018</v>
      </c>
      <c r="C245" s="13" t="s">
        <v>42</v>
      </c>
      <c r="D245" s="220"/>
      <c r="E245" s="261"/>
      <c r="F245" s="204" t="str">
        <f t="shared" si="6"/>
        <v>N/A</v>
      </c>
      <c r="G245" s="6"/>
      <c r="AA245" s="14" t="str">
        <f t="shared" si="7"/>
        <v/>
      </c>
      <c r="AB245" s="14" t="str">
        <f>IF(LEN($AA245)=0,"N",IF(LEN($AA245)&gt;1,"Error -- Availability entered in an incorrect format",IF($AA245='Control Panel'!$F$36,$AA245,IF($AA245='Control Panel'!$F$37,$AA245,IF($AA245='Control Panel'!$F$38,$AA245,IF($AA245='Control Panel'!$F$39,$AA245,IF($AA245='Control Panel'!$F$40,$AA245,IF($AA245='Control Panel'!$F$41,$AA245,"Error -- Availability entered in an incorrect format"))))))))</f>
        <v>N</v>
      </c>
    </row>
    <row r="246" spans="1:28" s="14" customFormat="1" x14ac:dyDescent="0.35">
      <c r="A246" s="7">
        <v>234</v>
      </c>
      <c r="B246" s="277" t="s">
        <v>1019</v>
      </c>
      <c r="C246" s="13" t="s">
        <v>43</v>
      </c>
      <c r="D246" s="220"/>
      <c r="E246" s="261"/>
      <c r="F246" s="204" t="str">
        <f t="shared" si="6"/>
        <v>N/A</v>
      </c>
      <c r="G246" s="6"/>
      <c r="AA246" s="14" t="str">
        <f t="shared" si="7"/>
        <v/>
      </c>
      <c r="AB246" s="14" t="str">
        <f>IF(LEN($AA246)=0,"N",IF(LEN($AA246)&gt;1,"Error -- Availability entered in an incorrect format",IF($AA246='Control Panel'!$F$36,$AA246,IF($AA246='Control Panel'!$F$37,$AA246,IF($AA246='Control Panel'!$F$38,$AA246,IF($AA246='Control Panel'!$F$39,$AA246,IF($AA246='Control Panel'!$F$40,$AA246,IF($AA246='Control Panel'!$F$41,$AA246,"Error -- Availability entered in an incorrect format"))))))))</f>
        <v>N</v>
      </c>
    </row>
    <row r="247" spans="1:28" s="14" customFormat="1" x14ac:dyDescent="0.35">
      <c r="A247" s="7">
        <v>235</v>
      </c>
      <c r="B247" s="277" t="s">
        <v>1020</v>
      </c>
      <c r="C247" s="13" t="s">
        <v>43</v>
      </c>
      <c r="D247" s="220"/>
      <c r="E247" s="261"/>
      <c r="F247" s="204" t="str">
        <f t="shared" si="6"/>
        <v>N/A</v>
      </c>
      <c r="G247" s="6"/>
      <c r="AA247" s="14" t="str">
        <f t="shared" si="7"/>
        <v/>
      </c>
      <c r="AB247" s="14" t="str">
        <f>IF(LEN($AA247)=0,"N",IF(LEN($AA247)&gt;1,"Error -- Availability entered in an incorrect format",IF($AA247='Control Panel'!$F$36,$AA247,IF($AA247='Control Panel'!$F$37,$AA247,IF($AA247='Control Panel'!$F$38,$AA247,IF($AA247='Control Panel'!$F$39,$AA247,IF($AA247='Control Panel'!$F$40,$AA247,IF($AA247='Control Panel'!$F$41,$AA247,"Error -- Availability entered in an incorrect format"))))))))</f>
        <v>N</v>
      </c>
    </row>
    <row r="248" spans="1:28" s="14" customFormat="1" x14ac:dyDescent="0.35">
      <c r="A248" s="7">
        <v>236</v>
      </c>
      <c r="B248" s="277" t="s">
        <v>1021</v>
      </c>
      <c r="C248" s="13" t="s">
        <v>43</v>
      </c>
      <c r="D248" s="220"/>
      <c r="E248" s="261"/>
      <c r="F248" s="204" t="str">
        <f t="shared" si="6"/>
        <v>N/A</v>
      </c>
      <c r="G248" s="6"/>
      <c r="AA248" s="14" t="str">
        <f t="shared" si="7"/>
        <v/>
      </c>
      <c r="AB248" s="14" t="str">
        <f>IF(LEN($AA248)=0,"N",IF(LEN($AA248)&gt;1,"Error -- Availability entered in an incorrect format",IF($AA248='Control Panel'!$F$36,$AA248,IF($AA248='Control Panel'!$F$37,$AA248,IF($AA248='Control Panel'!$F$38,$AA248,IF($AA248='Control Panel'!$F$39,$AA248,IF($AA248='Control Panel'!$F$40,$AA248,IF($AA248='Control Panel'!$F$41,$AA248,"Error -- Availability entered in an incorrect format"))))))))</f>
        <v>N</v>
      </c>
    </row>
    <row r="249" spans="1:28" s="14" customFormat="1" x14ac:dyDescent="0.35">
      <c r="A249" s="7">
        <v>237</v>
      </c>
      <c r="B249" s="277" t="s">
        <v>904</v>
      </c>
      <c r="C249" s="13" t="s">
        <v>43</v>
      </c>
      <c r="D249" s="220"/>
      <c r="E249" s="261"/>
      <c r="F249" s="204" t="str">
        <f t="shared" si="6"/>
        <v>N/A</v>
      </c>
      <c r="G249" s="6"/>
      <c r="AA249" s="14" t="str">
        <f t="shared" si="7"/>
        <v/>
      </c>
      <c r="AB249" s="14" t="str">
        <f>IF(LEN($AA249)=0,"N",IF(LEN($AA249)&gt;1,"Error -- Availability entered in an incorrect format",IF($AA249='Control Panel'!$F$36,$AA249,IF($AA249='Control Panel'!$F$37,$AA249,IF($AA249='Control Panel'!$F$38,$AA249,IF($AA249='Control Panel'!$F$39,$AA249,IF($AA249='Control Panel'!$F$40,$AA249,IF($AA249='Control Panel'!$F$41,$AA249,"Error -- Availability entered in an incorrect format"))))))))</f>
        <v>N</v>
      </c>
    </row>
    <row r="250" spans="1:28" s="14" customFormat="1" x14ac:dyDescent="0.35">
      <c r="A250" s="7">
        <v>238</v>
      </c>
      <c r="B250" s="277" t="s">
        <v>1022</v>
      </c>
      <c r="C250" s="13" t="s">
        <v>43</v>
      </c>
      <c r="D250" s="220"/>
      <c r="E250" s="261"/>
      <c r="F250" s="204" t="str">
        <f t="shared" si="6"/>
        <v>N/A</v>
      </c>
      <c r="G250" s="6"/>
      <c r="AA250" s="14" t="str">
        <f t="shared" si="7"/>
        <v/>
      </c>
      <c r="AB250" s="14" t="str">
        <f>IF(LEN($AA250)=0,"N",IF(LEN($AA250)&gt;1,"Error -- Availability entered in an incorrect format",IF($AA250='Control Panel'!$F$36,$AA250,IF($AA250='Control Panel'!$F$37,$AA250,IF($AA250='Control Panel'!$F$38,$AA250,IF($AA250='Control Panel'!$F$39,$AA250,IF($AA250='Control Panel'!$F$40,$AA250,IF($AA250='Control Panel'!$F$41,$AA250,"Error -- Availability entered in an incorrect format"))))))))</f>
        <v>N</v>
      </c>
    </row>
    <row r="251" spans="1:28" s="14" customFormat="1" x14ac:dyDescent="0.35">
      <c r="A251" s="7">
        <v>239</v>
      </c>
      <c r="B251" s="204" t="s">
        <v>1023</v>
      </c>
      <c r="C251" s="13" t="s">
        <v>42</v>
      </c>
      <c r="D251" s="220"/>
      <c r="E251" s="261"/>
      <c r="F251" s="204" t="str">
        <f t="shared" si="6"/>
        <v>N/A</v>
      </c>
      <c r="G251" s="6"/>
      <c r="AA251" s="14" t="str">
        <f t="shared" si="7"/>
        <v/>
      </c>
      <c r="AB251" s="14" t="str">
        <f>IF(LEN($AA251)=0,"N",IF(LEN($AA251)&gt;1,"Error -- Availability entered in an incorrect format",IF($AA251='Control Panel'!$F$36,$AA251,IF($AA251='Control Panel'!$F$37,$AA251,IF($AA251='Control Panel'!$F$38,$AA251,IF($AA251='Control Panel'!$F$39,$AA251,IF($AA251='Control Panel'!$F$40,$AA251,IF($AA251='Control Panel'!$F$41,$AA251,"Error -- Availability entered in an incorrect format"))))))))</f>
        <v>N</v>
      </c>
    </row>
    <row r="252" spans="1:28" s="14" customFormat="1" x14ac:dyDescent="0.35">
      <c r="A252" s="7">
        <v>240</v>
      </c>
      <c r="B252" s="277" t="s">
        <v>1024</v>
      </c>
      <c r="C252" s="13" t="s">
        <v>43</v>
      </c>
      <c r="D252" s="220"/>
      <c r="E252" s="261"/>
      <c r="F252" s="204" t="str">
        <f t="shared" si="6"/>
        <v>N/A</v>
      </c>
      <c r="G252" s="6"/>
      <c r="AA252" s="14" t="str">
        <f t="shared" si="7"/>
        <v/>
      </c>
      <c r="AB252" s="14" t="str">
        <f>IF(LEN($AA252)=0,"N",IF(LEN($AA252)&gt;1,"Error -- Availability entered in an incorrect format",IF($AA252='Control Panel'!$F$36,$AA252,IF($AA252='Control Panel'!$F$37,$AA252,IF($AA252='Control Panel'!$F$38,$AA252,IF($AA252='Control Panel'!$F$39,$AA252,IF($AA252='Control Panel'!$F$40,$AA252,IF($AA252='Control Panel'!$F$41,$AA252,"Error -- Availability entered in an incorrect format"))))))))</f>
        <v>N</v>
      </c>
    </row>
    <row r="253" spans="1:28" s="14" customFormat="1" x14ac:dyDescent="0.35">
      <c r="A253" s="7">
        <v>241</v>
      </c>
      <c r="B253" s="277" t="s">
        <v>1025</v>
      </c>
      <c r="C253" s="13" t="s">
        <v>43</v>
      </c>
      <c r="D253" s="220"/>
      <c r="E253" s="261"/>
      <c r="F253" s="204" t="str">
        <f t="shared" si="6"/>
        <v>N/A</v>
      </c>
      <c r="G253" s="6"/>
      <c r="AA253" s="14" t="str">
        <f t="shared" si="7"/>
        <v/>
      </c>
      <c r="AB253" s="14" t="str">
        <f>IF(LEN($AA253)=0,"N",IF(LEN($AA253)&gt;1,"Error -- Availability entered in an incorrect format",IF($AA253='Control Panel'!$F$36,$AA253,IF($AA253='Control Panel'!$F$37,$AA253,IF($AA253='Control Panel'!$F$38,$AA253,IF($AA253='Control Panel'!$F$39,$AA253,IF($AA253='Control Panel'!$F$40,$AA253,IF($AA253='Control Panel'!$F$41,$AA253,"Error -- Availability entered in an incorrect format"))))))))</f>
        <v>N</v>
      </c>
    </row>
    <row r="254" spans="1:28" s="14" customFormat="1" x14ac:dyDescent="0.35">
      <c r="A254" s="7">
        <v>242</v>
      </c>
      <c r="B254" s="277" t="s">
        <v>1026</v>
      </c>
      <c r="C254" s="13" t="s">
        <v>43</v>
      </c>
      <c r="D254" s="220"/>
      <c r="E254" s="261"/>
      <c r="F254" s="204" t="str">
        <f t="shared" si="6"/>
        <v>N/A</v>
      </c>
      <c r="G254" s="6"/>
      <c r="AA254" s="14" t="str">
        <f t="shared" si="7"/>
        <v/>
      </c>
      <c r="AB254" s="14" t="str">
        <f>IF(LEN($AA254)=0,"N",IF(LEN($AA254)&gt;1,"Error -- Availability entered in an incorrect format",IF($AA254='Control Panel'!$F$36,$AA254,IF($AA254='Control Panel'!$F$37,$AA254,IF($AA254='Control Panel'!$F$38,$AA254,IF($AA254='Control Panel'!$F$39,$AA254,IF($AA254='Control Panel'!$F$40,$AA254,IF($AA254='Control Panel'!$F$41,$AA254,"Error -- Availability entered in an incorrect format"))))))))</f>
        <v>N</v>
      </c>
    </row>
    <row r="255" spans="1:28" s="14" customFormat="1" ht="29" x14ac:dyDescent="0.35">
      <c r="A255" s="7">
        <v>243</v>
      </c>
      <c r="B255" s="277" t="s">
        <v>1027</v>
      </c>
      <c r="C255" s="13" t="s">
        <v>43</v>
      </c>
      <c r="D255" s="220"/>
      <c r="E255" s="261"/>
      <c r="F255" s="204" t="str">
        <f t="shared" si="6"/>
        <v>N/A</v>
      </c>
      <c r="G255" s="6"/>
      <c r="AA255" s="14" t="str">
        <f t="shared" si="7"/>
        <v/>
      </c>
      <c r="AB255" s="14" t="str">
        <f>IF(LEN($AA255)=0,"N",IF(LEN($AA255)&gt;1,"Error -- Availability entered in an incorrect format",IF($AA255='Control Panel'!$F$36,$AA255,IF($AA255='Control Panel'!$F$37,$AA255,IF($AA255='Control Panel'!$F$38,$AA255,IF($AA255='Control Panel'!$F$39,$AA255,IF($AA255='Control Panel'!$F$40,$AA255,IF($AA255='Control Panel'!$F$41,$AA255,"Error -- Availability entered in an incorrect format"))))))))</f>
        <v>N</v>
      </c>
    </row>
    <row r="256" spans="1:28" s="14" customFormat="1" x14ac:dyDescent="0.35">
      <c r="A256" s="7">
        <v>244</v>
      </c>
      <c r="B256" s="277" t="s">
        <v>1028</v>
      </c>
      <c r="C256" s="13" t="s">
        <v>43</v>
      </c>
      <c r="D256" s="220"/>
      <c r="E256" s="261"/>
      <c r="F256" s="204" t="str">
        <f t="shared" si="6"/>
        <v>N/A</v>
      </c>
      <c r="G256" s="6"/>
      <c r="AA256" s="14" t="str">
        <f t="shared" si="7"/>
        <v/>
      </c>
      <c r="AB256" s="14" t="str">
        <f>IF(LEN($AA256)=0,"N",IF(LEN($AA256)&gt;1,"Error -- Availability entered in an incorrect format",IF($AA256='Control Panel'!$F$36,$AA256,IF($AA256='Control Panel'!$F$37,$AA256,IF($AA256='Control Panel'!$F$38,$AA256,IF($AA256='Control Panel'!$F$39,$AA256,IF($AA256='Control Panel'!$F$40,$AA256,IF($AA256='Control Panel'!$F$41,$AA256,"Error -- Availability entered in an incorrect format"))))))))</f>
        <v>N</v>
      </c>
    </row>
    <row r="257" spans="1:28" s="14" customFormat="1" x14ac:dyDescent="0.35">
      <c r="A257" s="7">
        <v>245</v>
      </c>
      <c r="B257" s="277" t="s">
        <v>1029</v>
      </c>
      <c r="C257" s="13" t="s">
        <v>43</v>
      </c>
      <c r="D257" s="220"/>
      <c r="E257" s="261"/>
      <c r="F257" s="204" t="str">
        <f t="shared" si="6"/>
        <v>N/A</v>
      </c>
      <c r="G257" s="6"/>
      <c r="AA257" s="14" t="str">
        <f t="shared" si="7"/>
        <v/>
      </c>
      <c r="AB257" s="14" t="str">
        <f>IF(LEN($AA257)=0,"N",IF(LEN($AA257)&gt;1,"Error -- Availability entered in an incorrect format",IF($AA257='Control Panel'!$F$36,$AA257,IF($AA257='Control Panel'!$F$37,$AA257,IF($AA257='Control Panel'!$F$38,$AA257,IF($AA257='Control Panel'!$F$39,$AA257,IF($AA257='Control Panel'!$F$40,$AA257,IF($AA257='Control Panel'!$F$41,$AA257,"Error -- Availability entered in an incorrect format"))))))))</f>
        <v>N</v>
      </c>
    </row>
    <row r="258" spans="1:28" s="14" customFormat="1" x14ac:dyDescent="0.35">
      <c r="A258" s="7">
        <v>246</v>
      </c>
      <c r="B258" s="9" t="s">
        <v>1030</v>
      </c>
      <c r="C258" s="13" t="s">
        <v>42</v>
      </c>
      <c r="D258" s="220"/>
      <c r="E258" s="261"/>
      <c r="F258" s="204" t="str">
        <f t="shared" si="6"/>
        <v>N/A</v>
      </c>
      <c r="G258" s="6"/>
      <c r="AA258" s="14" t="str">
        <f t="shared" si="7"/>
        <v/>
      </c>
      <c r="AB258" s="14" t="str">
        <f>IF(LEN($AA258)=0,"N",IF(LEN($AA258)&gt;1,"Error -- Availability entered in an incorrect format",IF($AA258='Control Panel'!$F$36,$AA258,IF($AA258='Control Panel'!$F$37,$AA258,IF($AA258='Control Panel'!$F$38,$AA258,IF($AA258='Control Panel'!$F$39,$AA258,IF($AA258='Control Panel'!$F$40,$AA258,IF($AA258='Control Panel'!$F$41,$AA258,"Error -- Availability entered in an incorrect format"))))))))</f>
        <v>N</v>
      </c>
    </row>
    <row r="259" spans="1:28" s="14" customFormat="1" x14ac:dyDescent="0.35">
      <c r="A259" s="7">
        <v>247</v>
      </c>
      <c r="B259" s="9" t="s">
        <v>1031</v>
      </c>
      <c r="C259" s="13" t="s">
        <v>42</v>
      </c>
      <c r="D259" s="220"/>
      <c r="E259" s="261"/>
      <c r="F259" s="204" t="str">
        <f t="shared" si="6"/>
        <v>N/A</v>
      </c>
      <c r="G259" s="6"/>
      <c r="AA259" s="14" t="str">
        <f t="shared" si="7"/>
        <v/>
      </c>
      <c r="AB259" s="14" t="str">
        <f>IF(LEN($AA259)=0,"N",IF(LEN($AA259)&gt;1,"Error -- Availability entered in an incorrect format",IF($AA259='Control Panel'!$F$36,$AA259,IF($AA259='Control Panel'!$F$37,$AA259,IF($AA259='Control Panel'!$F$38,$AA259,IF($AA259='Control Panel'!$F$39,$AA259,IF($AA259='Control Panel'!$F$40,$AA259,IF($AA259='Control Panel'!$F$41,$AA259,"Error -- Availability entered in an incorrect format"))))))))</f>
        <v>N</v>
      </c>
    </row>
    <row r="260" spans="1:28" s="14" customFormat="1" x14ac:dyDescent="0.35">
      <c r="A260" s="7">
        <v>248</v>
      </c>
      <c r="B260" s="277" t="s">
        <v>1032</v>
      </c>
      <c r="C260" s="13" t="s">
        <v>43</v>
      </c>
      <c r="D260" s="220"/>
      <c r="E260" s="261"/>
      <c r="F260" s="204" t="str">
        <f t="shared" si="6"/>
        <v>N/A</v>
      </c>
      <c r="G260" s="6"/>
      <c r="AA260" s="14" t="str">
        <f t="shared" si="7"/>
        <v/>
      </c>
      <c r="AB260" s="14" t="str">
        <f>IF(LEN($AA260)=0,"N",IF(LEN($AA260)&gt;1,"Error -- Availability entered in an incorrect format",IF($AA260='Control Panel'!$F$36,$AA260,IF($AA260='Control Panel'!$F$37,$AA260,IF($AA260='Control Panel'!$F$38,$AA260,IF($AA260='Control Panel'!$F$39,$AA260,IF($AA260='Control Panel'!$F$40,$AA260,IF($AA260='Control Panel'!$F$41,$AA260,"Error -- Availability entered in an incorrect format"))))))))</f>
        <v>N</v>
      </c>
    </row>
    <row r="261" spans="1:28" s="14" customFormat="1" x14ac:dyDescent="0.35">
      <c r="A261" s="7">
        <v>249</v>
      </c>
      <c r="B261" s="277" t="s">
        <v>1033</v>
      </c>
      <c r="C261" s="13" t="s">
        <v>43</v>
      </c>
      <c r="D261" s="220"/>
      <c r="E261" s="261"/>
      <c r="F261" s="204" t="str">
        <f t="shared" si="6"/>
        <v>N/A</v>
      </c>
      <c r="G261" s="6"/>
      <c r="AA261" s="14" t="str">
        <f t="shared" si="7"/>
        <v/>
      </c>
      <c r="AB261" s="14" t="str">
        <f>IF(LEN($AA261)=0,"N",IF(LEN($AA261)&gt;1,"Error -- Availability entered in an incorrect format",IF($AA261='Control Panel'!$F$36,$AA261,IF($AA261='Control Panel'!$F$37,$AA261,IF($AA261='Control Panel'!$F$38,$AA261,IF($AA261='Control Panel'!$F$39,$AA261,IF($AA261='Control Panel'!$F$40,$AA261,IF($AA261='Control Panel'!$F$41,$AA261,"Error -- Availability entered in an incorrect format"))))))))</f>
        <v>N</v>
      </c>
    </row>
    <row r="262" spans="1:28" s="14" customFormat="1" x14ac:dyDescent="0.35">
      <c r="A262" s="7">
        <v>250</v>
      </c>
      <c r="B262" s="277" t="s">
        <v>1034</v>
      </c>
      <c r="C262" s="13" t="s">
        <v>43</v>
      </c>
      <c r="D262" s="220"/>
      <c r="E262" s="261"/>
      <c r="F262" s="204" t="str">
        <f t="shared" si="6"/>
        <v>N/A</v>
      </c>
      <c r="G262" s="6"/>
      <c r="AA262" s="14" t="str">
        <f t="shared" si="7"/>
        <v/>
      </c>
      <c r="AB262" s="14" t="str">
        <f>IF(LEN($AA262)=0,"N",IF(LEN($AA262)&gt;1,"Error -- Availability entered in an incorrect format",IF($AA262='Control Panel'!$F$36,$AA262,IF($AA262='Control Panel'!$F$37,$AA262,IF($AA262='Control Panel'!$F$38,$AA262,IF($AA262='Control Panel'!$F$39,$AA262,IF($AA262='Control Panel'!$F$40,$AA262,IF($AA262='Control Panel'!$F$41,$AA262,"Error -- Availability entered in an incorrect format"))))))))</f>
        <v>N</v>
      </c>
    </row>
    <row r="263" spans="1:28" s="14" customFormat="1" x14ac:dyDescent="0.35">
      <c r="A263" s="7">
        <v>251</v>
      </c>
      <c r="B263" s="277" t="s">
        <v>1035</v>
      </c>
      <c r="C263" s="13" t="s">
        <v>43</v>
      </c>
      <c r="D263" s="220"/>
      <c r="E263" s="261"/>
      <c r="F263" s="204" t="str">
        <f t="shared" si="6"/>
        <v>N/A</v>
      </c>
      <c r="G263" s="6"/>
      <c r="AA263" s="14" t="str">
        <f t="shared" si="7"/>
        <v/>
      </c>
      <c r="AB263" s="14" t="str">
        <f>IF(LEN($AA263)=0,"N",IF(LEN($AA263)&gt;1,"Error -- Availability entered in an incorrect format",IF($AA263='Control Panel'!$F$36,$AA263,IF($AA263='Control Panel'!$F$37,$AA263,IF($AA263='Control Panel'!$F$38,$AA263,IF($AA263='Control Panel'!$F$39,$AA263,IF($AA263='Control Panel'!$F$40,$AA263,IF($AA263='Control Panel'!$F$41,$AA263,"Error -- Availability entered in an incorrect format"))))))))</f>
        <v>N</v>
      </c>
    </row>
    <row r="264" spans="1:28" s="14" customFormat="1" ht="29" x14ac:dyDescent="0.35">
      <c r="A264" s="7">
        <v>252</v>
      </c>
      <c r="B264" s="9" t="s">
        <v>1036</v>
      </c>
      <c r="C264" s="13" t="s">
        <v>42</v>
      </c>
      <c r="D264" s="220"/>
      <c r="E264" s="261"/>
      <c r="F264" s="204" t="str">
        <f t="shared" si="6"/>
        <v>N/A</v>
      </c>
      <c r="G264" s="6"/>
      <c r="AA264" s="14" t="str">
        <f t="shared" si="7"/>
        <v/>
      </c>
      <c r="AB264" s="14" t="str">
        <f>IF(LEN($AA264)=0,"N",IF(LEN($AA264)&gt;1,"Error -- Availability entered in an incorrect format",IF($AA264='Control Panel'!$F$36,$AA264,IF($AA264='Control Panel'!$F$37,$AA264,IF($AA264='Control Panel'!$F$38,$AA264,IF($AA264='Control Panel'!$F$39,$AA264,IF($AA264='Control Panel'!$F$40,$AA264,IF($AA264='Control Panel'!$F$41,$AA264,"Error -- Availability entered in an incorrect format"))))))))</f>
        <v>N</v>
      </c>
    </row>
    <row r="265" spans="1:28" s="14" customFormat="1" ht="43.5" x14ac:dyDescent="0.35">
      <c r="A265" s="7">
        <v>253</v>
      </c>
      <c r="B265" s="9" t="s">
        <v>1037</v>
      </c>
      <c r="C265" s="13" t="s">
        <v>42</v>
      </c>
      <c r="D265" s="220"/>
      <c r="E265" s="261"/>
      <c r="F265" s="204" t="str">
        <f t="shared" si="6"/>
        <v>N/A</v>
      </c>
      <c r="G265" s="6"/>
      <c r="AA265" s="14" t="str">
        <f t="shared" si="7"/>
        <v/>
      </c>
      <c r="AB265" s="14" t="str">
        <f>IF(LEN($AA265)=0,"N",IF(LEN($AA265)&gt;1,"Error -- Availability entered in an incorrect format",IF($AA265='Control Panel'!$F$36,$AA265,IF($AA265='Control Panel'!$F$37,$AA265,IF($AA265='Control Panel'!$F$38,$AA265,IF($AA265='Control Panel'!$F$39,$AA265,IF($AA265='Control Panel'!$F$40,$AA265,IF($AA265='Control Panel'!$F$41,$AA265,"Error -- Availability entered in an incorrect format"))))))))</f>
        <v>N</v>
      </c>
    </row>
    <row r="266" spans="1:28" s="14" customFormat="1" ht="29" x14ac:dyDescent="0.35">
      <c r="A266" s="7">
        <v>254</v>
      </c>
      <c r="B266" s="9" t="s">
        <v>1038</v>
      </c>
      <c r="C266" s="13" t="s">
        <v>42</v>
      </c>
      <c r="D266" s="220"/>
      <c r="E266" s="261"/>
      <c r="F266" s="204" t="str">
        <f t="shared" si="6"/>
        <v>N/A</v>
      </c>
      <c r="G266" s="6"/>
      <c r="AA266" s="14" t="str">
        <f t="shared" si="7"/>
        <v/>
      </c>
      <c r="AB266" s="14" t="str">
        <f>IF(LEN($AA266)=0,"N",IF(LEN($AA266)&gt;1,"Error -- Availability entered in an incorrect format",IF($AA266='Control Panel'!$F$36,$AA266,IF($AA266='Control Panel'!$F$37,$AA266,IF($AA266='Control Panel'!$F$38,$AA266,IF($AA266='Control Panel'!$F$39,$AA266,IF($AA266='Control Panel'!$F$40,$AA266,IF($AA266='Control Panel'!$F$41,$AA266,"Error -- Availability entered in an incorrect format"))))))))</f>
        <v>N</v>
      </c>
    </row>
    <row r="267" spans="1:28" s="14" customFormat="1" x14ac:dyDescent="0.35">
      <c r="A267" s="7">
        <v>255</v>
      </c>
      <c r="B267" s="9" t="s">
        <v>1039</v>
      </c>
      <c r="C267" s="13" t="s">
        <v>42</v>
      </c>
      <c r="D267" s="220"/>
      <c r="E267" s="261"/>
      <c r="F267" s="204" t="str">
        <f t="shared" si="6"/>
        <v>N/A</v>
      </c>
      <c r="G267" s="6"/>
      <c r="AA267" s="14" t="str">
        <f t="shared" si="7"/>
        <v/>
      </c>
      <c r="AB267" s="14" t="str">
        <f>IF(LEN($AA267)=0,"N",IF(LEN($AA267)&gt;1,"Error -- Availability entered in an incorrect format",IF($AA267='Control Panel'!$F$36,$AA267,IF($AA267='Control Panel'!$F$37,$AA267,IF($AA267='Control Panel'!$F$38,$AA267,IF($AA267='Control Panel'!$F$39,$AA267,IF($AA267='Control Panel'!$F$40,$AA267,IF($AA267='Control Panel'!$F$41,$AA267,"Error -- Availability entered in an incorrect format"))))))))</f>
        <v>N</v>
      </c>
    </row>
    <row r="268" spans="1:28" s="14" customFormat="1" ht="29" x14ac:dyDescent="0.35">
      <c r="A268" s="7">
        <v>256</v>
      </c>
      <c r="B268" s="9" t="s">
        <v>1040</v>
      </c>
      <c r="C268" s="13" t="s">
        <v>42</v>
      </c>
      <c r="D268" s="220"/>
      <c r="E268" s="261"/>
      <c r="F268" s="204" t="str">
        <f t="shared" si="6"/>
        <v>N/A</v>
      </c>
      <c r="G268" s="6"/>
      <c r="AA268" s="14" t="str">
        <f t="shared" si="7"/>
        <v/>
      </c>
      <c r="AB268" s="14" t="str">
        <f>IF(LEN($AA268)=0,"N",IF(LEN($AA268)&gt;1,"Error -- Availability entered in an incorrect format",IF($AA268='Control Panel'!$F$36,$AA268,IF($AA268='Control Panel'!$F$37,$AA268,IF($AA268='Control Panel'!$F$38,$AA268,IF($AA268='Control Panel'!$F$39,$AA268,IF($AA268='Control Panel'!$F$40,$AA268,IF($AA268='Control Panel'!$F$41,$AA268,"Error -- Availability entered in an incorrect format"))))))))</f>
        <v>N</v>
      </c>
    </row>
    <row r="269" spans="1:28" s="14" customFormat="1" ht="29" x14ac:dyDescent="0.35">
      <c r="A269" s="7">
        <v>257</v>
      </c>
      <c r="B269" s="9" t="s">
        <v>1041</v>
      </c>
      <c r="C269" s="13" t="s">
        <v>42</v>
      </c>
      <c r="D269" s="220"/>
      <c r="E269" s="261"/>
      <c r="F269" s="204" t="str">
        <f t="shared" si="6"/>
        <v>N/A</v>
      </c>
      <c r="G269" s="6"/>
      <c r="AA269" s="14" t="str">
        <f t="shared" si="7"/>
        <v/>
      </c>
      <c r="AB269" s="14" t="str">
        <f>IF(LEN($AA269)=0,"N",IF(LEN($AA269)&gt;1,"Error -- Availability entered in an incorrect format",IF($AA269='Control Panel'!$F$36,$AA269,IF($AA269='Control Panel'!$F$37,$AA269,IF($AA269='Control Panel'!$F$38,$AA269,IF($AA269='Control Panel'!$F$39,$AA269,IF($AA269='Control Panel'!$F$40,$AA269,IF($AA269='Control Panel'!$F$41,$AA269,"Error -- Availability entered in an incorrect format"))))))))</f>
        <v>N</v>
      </c>
    </row>
    <row r="270" spans="1:28" s="14" customFormat="1" ht="29" x14ac:dyDescent="0.35">
      <c r="A270" s="7">
        <v>258</v>
      </c>
      <c r="B270" s="9" t="s">
        <v>1042</v>
      </c>
      <c r="C270" s="13" t="s">
        <v>42</v>
      </c>
      <c r="D270" s="220"/>
      <c r="E270" s="261"/>
      <c r="F270" s="204" t="str">
        <f t="shared" ref="F270:F333" si="8">IF($D$10=$A$9,"N/A",$D$10)</f>
        <v>N/A</v>
      </c>
      <c r="G270" s="6"/>
      <c r="AA270" s="14" t="str">
        <f t="shared" ref="AA270:AA333" si="9">TRIM($D270)</f>
        <v/>
      </c>
      <c r="AB270" s="14" t="str">
        <f>IF(LEN($AA270)=0,"N",IF(LEN($AA270)&gt;1,"Error -- Availability entered in an incorrect format",IF($AA270='Control Panel'!$F$36,$AA270,IF($AA270='Control Panel'!$F$37,$AA270,IF($AA270='Control Panel'!$F$38,$AA270,IF($AA270='Control Panel'!$F$39,$AA270,IF($AA270='Control Panel'!$F$40,$AA270,IF($AA270='Control Panel'!$F$41,$AA270,"Error -- Availability entered in an incorrect format"))))))))</f>
        <v>N</v>
      </c>
    </row>
    <row r="271" spans="1:28" s="14" customFormat="1" ht="29" x14ac:dyDescent="0.35">
      <c r="A271" s="7">
        <v>259</v>
      </c>
      <c r="B271" s="9" t="s">
        <v>1043</v>
      </c>
      <c r="C271" s="13" t="s">
        <v>42</v>
      </c>
      <c r="D271" s="220"/>
      <c r="E271" s="261"/>
      <c r="F271" s="204" t="str">
        <f t="shared" si="8"/>
        <v>N/A</v>
      </c>
      <c r="G271" s="6"/>
      <c r="AA271" s="14" t="str">
        <f t="shared" si="9"/>
        <v/>
      </c>
      <c r="AB271" s="14" t="str">
        <f>IF(LEN($AA271)=0,"N",IF(LEN($AA271)&gt;1,"Error -- Availability entered in an incorrect format",IF($AA271='Control Panel'!$F$36,$AA271,IF($AA271='Control Panel'!$F$37,$AA271,IF($AA271='Control Panel'!$F$38,$AA271,IF($AA271='Control Panel'!$F$39,$AA271,IF($AA271='Control Panel'!$F$40,$AA271,IF($AA271='Control Panel'!$F$41,$AA271,"Error -- Availability entered in an incorrect format"))))))))</f>
        <v>N</v>
      </c>
    </row>
    <row r="272" spans="1:28" s="14" customFormat="1" ht="29" x14ac:dyDescent="0.35">
      <c r="A272" s="7">
        <v>260</v>
      </c>
      <c r="B272" s="9" t="s">
        <v>1044</v>
      </c>
      <c r="C272" s="13" t="s">
        <v>42</v>
      </c>
      <c r="D272" s="220"/>
      <c r="E272" s="261"/>
      <c r="F272" s="204" t="str">
        <f t="shared" si="8"/>
        <v>N/A</v>
      </c>
      <c r="G272" s="6"/>
      <c r="AA272" s="14" t="str">
        <f t="shared" si="9"/>
        <v/>
      </c>
      <c r="AB272" s="14" t="str">
        <f>IF(LEN($AA272)=0,"N",IF(LEN($AA272)&gt;1,"Error -- Availability entered in an incorrect format",IF($AA272='Control Panel'!$F$36,$AA272,IF($AA272='Control Panel'!$F$37,$AA272,IF($AA272='Control Panel'!$F$38,$AA272,IF($AA272='Control Panel'!$F$39,$AA272,IF($AA272='Control Panel'!$F$40,$AA272,IF($AA272='Control Panel'!$F$41,$AA272,"Error -- Availability entered in an incorrect format"))))))))</f>
        <v>N</v>
      </c>
    </row>
    <row r="273" spans="1:28" s="14" customFormat="1" x14ac:dyDescent="0.35">
      <c r="A273" s="7">
        <v>261</v>
      </c>
      <c r="B273" s="9" t="s">
        <v>1045</v>
      </c>
      <c r="C273" s="13" t="s">
        <v>42</v>
      </c>
      <c r="D273" s="220"/>
      <c r="E273" s="261"/>
      <c r="F273" s="204" t="str">
        <f t="shared" si="8"/>
        <v>N/A</v>
      </c>
      <c r="G273" s="6"/>
      <c r="AA273" s="14" t="str">
        <f t="shared" si="9"/>
        <v/>
      </c>
      <c r="AB273" s="14" t="str">
        <f>IF(LEN($AA273)=0,"N",IF(LEN($AA273)&gt;1,"Error -- Availability entered in an incorrect format",IF($AA273='Control Panel'!$F$36,$AA273,IF($AA273='Control Panel'!$F$37,$AA273,IF($AA273='Control Panel'!$F$38,$AA273,IF($AA273='Control Panel'!$F$39,$AA273,IF($AA273='Control Panel'!$F$40,$AA273,IF($AA273='Control Panel'!$F$41,$AA273,"Error -- Availability entered in an incorrect format"))))))))</f>
        <v>N</v>
      </c>
    </row>
    <row r="274" spans="1:28" s="14" customFormat="1" x14ac:dyDescent="0.35">
      <c r="A274" s="7">
        <v>262</v>
      </c>
      <c r="B274" s="267" t="s">
        <v>1046</v>
      </c>
      <c r="C274" s="13" t="s">
        <v>43</v>
      </c>
      <c r="D274" s="220"/>
      <c r="E274" s="261"/>
      <c r="F274" s="204" t="str">
        <f t="shared" si="8"/>
        <v>N/A</v>
      </c>
      <c r="G274" s="6"/>
      <c r="AA274" s="14" t="str">
        <f t="shared" si="9"/>
        <v/>
      </c>
      <c r="AB274" s="14" t="str">
        <f>IF(LEN($AA274)=0,"N",IF(LEN($AA274)&gt;1,"Error -- Availability entered in an incorrect format",IF($AA274='Control Panel'!$F$36,$AA274,IF($AA274='Control Panel'!$F$37,$AA274,IF($AA274='Control Panel'!$F$38,$AA274,IF($AA274='Control Panel'!$F$39,$AA274,IF($AA274='Control Panel'!$F$40,$AA274,IF($AA274='Control Panel'!$F$41,$AA274,"Error -- Availability entered in an incorrect format"))))))))</f>
        <v>N</v>
      </c>
    </row>
    <row r="275" spans="1:28" s="14" customFormat="1" x14ac:dyDescent="0.35">
      <c r="A275" s="7">
        <v>263</v>
      </c>
      <c r="B275" s="267" t="s">
        <v>1047</v>
      </c>
      <c r="C275" s="13" t="s">
        <v>43</v>
      </c>
      <c r="D275" s="220"/>
      <c r="E275" s="261"/>
      <c r="F275" s="204" t="str">
        <f t="shared" si="8"/>
        <v>N/A</v>
      </c>
      <c r="G275" s="6"/>
      <c r="AA275" s="14" t="str">
        <f t="shared" si="9"/>
        <v/>
      </c>
      <c r="AB275" s="14" t="str">
        <f>IF(LEN($AA275)=0,"N",IF(LEN($AA275)&gt;1,"Error -- Availability entered in an incorrect format",IF($AA275='Control Panel'!$F$36,$AA275,IF($AA275='Control Panel'!$F$37,$AA275,IF($AA275='Control Panel'!$F$38,$AA275,IF($AA275='Control Panel'!$F$39,$AA275,IF($AA275='Control Panel'!$F$40,$AA275,IF($AA275='Control Panel'!$F$41,$AA275,"Error -- Availability entered in an incorrect format"))))))))</f>
        <v>N</v>
      </c>
    </row>
    <row r="276" spans="1:28" s="14" customFormat="1" x14ac:dyDescent="0.35">
      <c r="A276" s="7">
        <v>264</v>
      </c>
      <c r="B276" s="267" t="s">
        <v>920</v>
      </c>
      <c r="C276" s="13" t="s">
        <v>43</v>
      </c>
      <c r="D276" s="220"/>
      <c r="E276" s="261"/>
      <c r="F276" s="204" t="str">
        <f t="shared" si="8"/>
        <v>N/A</v>
      </c>
      <c r="G276" s="6"/>
      <c r="AA276" s="14" t="str">
        <f t="shared" si="9"/>
        <v/>
      </c>
      <c r="AB276" s="14" t="str">
        <f>IF(LEN($AA276)=0,"N",IF(LEN($AA276)&gt;1,"Error -- Availability entered in an incorrect format",IF($AA276='Control Panel'!$F$36,$AA276,IF($AA276='Control Panel'!$F$37,$AA276,IF($AA276='Control Panel'!$F$38,$AA276,IF($AA276='Control Panel'!$F$39,$AA276,IF($AA276='Control Panel'!$F$40,$AA276,IF($AA276='Control Panel'!$F$41,$AA276,"Error -- Availability entered in an incorrect format"))))))))</f>
        <v>N</v>
      </c>
    </row>
    <row r="277" spans="1:28" s="14" customFormat="1" x14ac:dyDescent="0.35">
      <c r="A277" s="7">
        <v>265</v>
      </c>
      <c r="B277" s="267" t="s">
        <v>1048</v>
      </c>
      <c r="C277" s="13" t="s">
        <v>43</v>
      </c>
      <c r="D277" s="220"/>
      <c r="E277" s="261"/>
      <c r="F277" s="204" t="str">
        <f t="shared" si="8"/>
        <v>N/A</v>
      </c>
      <c r="G277" s="6"/>
      <c r="AA277" s="14" t="str">
        <f t="shared" si="9"/>
        <v/>
      </c>
      <c r="AB277" s="14" t="str">
        <f>IF(LEN($AA277)=0,"N",IF(LEN($AA277)&gt;1,"Error -- Availability entered in an incorrect format",IF($AA277='Control Panel'!$F$36,$AA277,IF($AA277='Control Panel'!$F$37,$AA277,IF($AA277='Control Panel'!$F$38,$AA277,IF($AA277='Control Panel'!$F$39,$AA277,IF($AA277='Control Panel'!$F$40,$AA277,IF($AA277='Control Panel'!$F$41,$AA277,"Error -- Availability entered in an incorrect format"))))))))</f>
        <v>N</v>
      </c>
    </row>
    <row r="278" spans="1:28" s="14" customFormat="1" x14ac:dyDescent="0.35">
      <c r="A278" s="7">
        <v>266</v>
      </c>
      <c r="B278" s="267" t="s">
        <v>1049</v>
      </c>
      <c r="C278" s="13" t="s">
        <v>43</v>
      </c>
      <c r="D278" s="220"/>
      <c r="E278" s="261"/>
      <c r="F278" s="204" t="str">
        <f t="shared" si="8"/>
        <v>N/A</v>
      </c>
      <c r="G278" s="6"/>
      <c r="AA278" s="14" t="str">
        <f t="shared" si="9"/>
        <v/>
      </c>
      <c r="AB278" s="14" t="str">
        <f>IF(LEN($AA278)=0,"N",IF(LEN($AA278)&gt;1,"Error -- Availability entered in an incorrect format",IF($AA278='Control Panel'!$F$36,$AA278,IF($AA278='Control Panel'!$F$37,$AA278,IF($AA278='Control Panel'!$F$38,$AA278,IF($AA278='Control Panel'!$F$39,$AA278,IF($AA278='Control Panel'!$F$40,$AA278,IF($AA278='Control Panel'!$F$41,$AA278,"Error -- Availability entered in an incorrect format"))))))))</f>
        <v>N</v>
      </c>
    </row>
    <row r="279" spans="1:28" s="14" customFormat="1" x14ac:dyDescent="0.35">
      <c r="A279" s="7">
        <v>267</v>
      </c>
      <c r="B279" s="267" t="s">
        <v>1050</v>
      </c>
      <c r="C279" s="13" t="s">
        <v>43</v>
      </c>
      <c r="D279" s="220"/>
      <c r="E279" s="261"/>
      <c r="F279" s="204" t="str">
        <f t="shared" si="8"/>
        <v>N/A</v>
      </c>
      <c r="G279" s="6"/>
      <c r="AA279" s="14" t="str">
        <f t="shared" si="9"/>
        <v/>
      </c>
      <c r="AB279" s="14" t="str">
        <f>IF(LEN($AA279)=0,"N",IF(LEN($AA279)&gt;1,"Error -- Availability entered in an incorrect format",IF($AA279='Control Panel'!$F$36,$AA279,IF($AA279='Control Panel'!$F$37,$AA279,IF($AA279='Control Panel'!$F$38,$AA279,IF($AA279='Control Panel'!$F$39,$AA279,IF($AA279='Control Panel'!$F$40,$AA279,IF($AA279='Control Panel'!$F$41,$AA279,"Error -- Availability entered in an incorrect format"))))))))</f>
        <v>N</v>
      </c>
    </row>
    <row r="280" spans="1:28" s="14" customFormat="1" x14ac:dyDescent="0.35">
      <c r="A280" s="7">
        <v>268</v>
      </c>
      <c r="B280" s="267" t="s">
        <v>1051</v>
      </c>
      <c r="C280" s="13" t="s">
        <v>43</v>
      </c>
      <c r="D280" s="220"/>
      <c r="E280" s="261"/>
      <c r="F280" s="204" t="str">
        <f t="shared" si="8"/>
        <v>N/A</v>
      </c>
      <c r="G280" s="6"/>
      <c r="AA280" s="14" t="str">
        <f t="shared" si="9"/>
        <v/>
      </c>
      <c r="AB280" s="14" t="str">
        <f>IF(LEN($AA280)=0,"N",IF(LEN($AA280)&gt;1,"Error -- Availability entered in an incorrect format",IF($AA280='Control Panel'!$F$36,$AA280,IF($AA280='Control Panel'!$F$37,$AA280,IF($AA280='Control Panel'!$F$38,$AA280,IF($AA280='Control Panel'!$F$39,$AA280,IF($AA280='Control Panel'!$F$40,$AA280,IF($AA280='Control Panel'!$F$41,$AA280,"Error -- Availability entered in an incorrect format"))))))))</f>
        <v>N</v>
      </c>
    </row>
    <row r="281" spans="1:28" s="14" customFormat="1" ht="29" x14ac:dyDescent="0.35">
      <c r="A281" s="7">
        <v>269</v>
      </c>
      <c r="B281" s="267" t="s">
        <v>1052</v>
      </c>
      <c r="C281" s="13" t="s">
        <v>43</v>
      </c>
      <c r="D281" s="220"/>
      <c r="E281" s="261"/>
      <c r="F281" s="204" t="str">
        <f t="shared" si="8"/>
        <v>N/A</v>
      </c>
      <c r="G281" s="6"/>
      <c r="AA281" s="14" t="str">
        <f t="shared" si="9"/>
        <v/>
      </c>
      <c r="AB281" s="14" t="str">
        <f>IF(LEN($AA281)=0,"N",IF(LEN($AA281)&gt;1,"Error -- Availability entered in an incorrect format",IF($AA281='Control Panel'!$F$36,$AA281,IF($AA281='Control Panel'!$F$37,$AA281,IF($AA281='Control Panel'!$F$38,$AA281,IF($AA281='Control Panel'!$F$39,$AA281,IF($AA281='Control Panel'!$F$40,$AA281,IF($AA281='Control Panel'!$F$41,$AA281,"Error -- Availability entered in an incorrect format"))))))))</f>
        <v>N</v>
      </c>
    </row>
    <row r="282" spans="1:28" s="14" customFormat="1" x14ac:dyDescent="0.35">
      <c r="A282" s="7">
        <v>270</v>
      </c>
      <c r="B282" s="267" t="s">
        <v>1053</v>
      </c>
      <c r="C282" s="13" t="s">
        <v>43</v>
      </c>
      <c r="D282" s="220"/>
      <c r="E282" s="261"/>
      <c r="F282" s="204" t="str">
        <f t="shared" si="8"/>
        <v>N/A</v>
      </c>
      <c r="G282" s="6"/>
      <c r="AA282" s="14" t="str">
        <f t="shared" si="9"/>
        <v/>
      </c>
      <c r="AB282" s="14" t="str">
        <f>IF(LEN($AA282)=0,"N",IF(LEN($AA282)&gt;1,"Error -- Availability entered in an incorrect format",IF($AA282='Control Panel'!$F$36,$AA282,IF($AA282='Control Panel'!$F$37,$AA282,IF($AA282='Control Panel'!$F$38,$AA282,IF($AA282='Control Panel'!$F$39,$AA282,IF($AA282='Control Panel'!$F$40,$AA282,IF($AA282='Control Panel'!$F$41,$AA282,"Error -- Availability entered in an incorrect format"))))))))</f>
        <v>N</v>
      </c>
    </row>
    <row r="283" spans="1:28" s="14" customFormat="1" x14ac:dyDescent="0.35">
      <c r="A283" s="7">
        <v>271</v>
      </c>
      <c r="B283" s="267" t="s">
        <v>1054</v>
      </c>
      <c r="C283" s="13" t="s">
        <v>43</v>
      </c>
      <c r="D283" s="220"/>
      <c r="E283" s="261"/>
      <c r="F283" s="204" t="str">
        <f t="shared" si="8"/>
        <v>N/A</v>
      </c>
      <c r="G283" s="6"/>
      <c r="AA283" s="14" t="str">
        <f t="shared" si="9"/>
        <v/>
      </c>
      <c r="AB283" s="14" t="str">
        <f>IF(LEN($AA283)=0,"N",IF(LEN($AA283)&gt;1,"Error -- Availability entered in an incorrect format",IF($AA283='Control Panel'!$F$36,$AA283,IF($AA283='Control Panel'!$F$37,$AA283,IF($AA283='Control Panel'!$F$38,$AA283,IF($AA283='Control Panel'!$F$39,$AA283,IF($AA283='Control Panel'!$F$40,$AA283,IF($AA283='Control Panel'!$F$41,$AA283,"Error -- Availability entered in an incorrect format"))))))))</f>
        <v>N</v>
      </c>
    </row>
    <row r="284" spans="1:28" s="14" customFormat="1" ht="29" x14ac:dyDescent="0.35">
      <c r="A284" s="7">
        <v>272</v>
      </c>
      <c r="B284" s="9" t="s">
        <v>1055</v>
      </c>
      <c r="C284" s="13" t="s">
        <v>42</v>
      </c>
      <c r="D284" s="220"/>
      <c r="E284" s="261"/>
      <c r="F284" s="204" t="str">
        <f t="shared" si="8"/>
        <v>N/A</v>
      </c>
      <c r="G284" s="6"/>
      <c r="AA284" s="14" t="str">
        <f t="shared" si="9"/>
        <v/>
      </c>
      <c r="AB284" s="14" t="str">
        <f>IF(LEN($AA284)=0,"N",IF(LEN($AA284)&gt;1,"Error -- Availability entered in an incorrect format",IF($AA284='Control Panel'!$F$36,$AA284,IF($AA284='Control Panel'!$F$37,$AA284,IF($AA284='Control Panel'!$F$38,$AA284,IF($AA284='Control Panel'!$F$39,$AA284,IF($AA284='Control Panel'!$F$40,$AA284,IF($AA284='Control Panel'!$F$41,$AA284,"Error -- Availability entered in an incorrect format"))))))))</f>
        <v>N</v>
      </c>
    </row>
    <row r="285" spans="1:28" s="14" customFormat="1" ht="43.5" x14ac:dyDescent="0.35">
      <c r="A285" s="7">
        <v>273</v>
      </c>
      <c r="B285" s="9" t="s">
        <v>1056</v>
      </c>
      <c r="C285" s="13" t="s">
        <v>42</v>
      </c>
      <c r="D285" s="220"/>
      <c r="E285" s="261"/>
      <c r="F285" s="204" t="str">
        <f t="shared" si="8"/>
        <v>N/A</v>
      </c>
      <c r="G285" s="6"/>
      <c r="AA285" s="14" t="str">
        <f t="shared" si="9"/>
        <v/>
      </c>
      <c r="AB285" s="14" t="str">
        <f>IF(LEN($AA285)=0,"N",IF(LEN($AA285)&gt;1,"Error -- Availability entered in an incorrect format",IF($AA285='Control Panel'!$F$36,$AA285,IF($AA285='Control Panel'!$F$37,$AA285,IF($AA285='Control Panel'!$F$38,$AA285,IF($AA285='Control Panel'!$F$39,$AA285,IF($AA285='Control Panel'!$F$40,$AA285,IF($AA285='Control Panel'!$F$41,$AA285,"Error -- Availability entered in an incorrect format"))))))))</f>
        <v>N</v>
      </c>
    </row>
    <row r="286" spans="1:28" s="14" customFormat="1" x14ac:dyDescent="0.35">
      <c r="A286" s="7">
        <v>274</v>
      </c>
      <c r="B286" s="9" t="s">
        <v>1057</v>
      </c>
      <c r="C286" s="13" t="s">
        <v>42</v>
      </c>
      <c r="D286" s="220"/>
      <c r="E286" s="261"/>
      <c r="F286" s="204" t="str">
        <f t="shared" si="8"/>
        <v>N/A</v>
      </c>
      <c r="G286" s="6"/>
      <c r="AA286" s="14" t="str">
        <f t="shared" si="9"/>
        <v/>
      </c>
      <c r="AB286" s="14" t="str">
        <f>IF(LEN($AA286)=0,"N",IF(LEN($AA286)&gt;1,"Error -- Availability entered in an incorrect format",IF($AA286='Control Panel'!$F$36,$AA286,IF($AA286='Control Panel'!$F$37,$AA286,IF($AA286='Control Panel'!$F$38,$AA286,IF($AA286='Control Panel'!$F$39,$AA286,IF($AA286='Control Panel'!$F$40,$AA286,IF($AA286='Control Panel'!$F$41,$AA286,"Error -- Availability entered in an incorrect format"))))))))</f>
        <v>N</v>
      </c>
    </row>
    <row r="287" spans="1:28" s="14" customFormat="1" ht="29" x14ac:dyDescent="0.35">
      <c r="A287" s="7">
        <v>275</v>
      </c>
      <c r="B287" s="9" t="s">
        <v>1058</v>
      </c>
      <c r="C287" s="13" t="s">
        <v>42</v>
      </c>
      <c r="D287" s="220"/>
      <c r="E287" s="261"/>
      <c r="F287" s="204" t="str">
        <f t="shared" si="8"/>
        <v>N/A</v>
      </c>
      <c r="G287" s="6"/>
      <c r="AA287" s="14" t="str">
        <f t="shared" si="9"/>
        <v/>
      </c>
      <c r="AB287" s="14" t="str">
        <f>IF(LEN($AA287)=0,"N",IF(LEN($AA287)&gt;1,"Error -- Availability entered in an incorrect format",IF($AA287='Control Panel'!$F$36,$AA287,IF($AA287='Control Panel'!$F$37,$AA287,IF($AA287='Control Panel'!$F$38,$AA287,IF($AA287='Control Panel'!$F$39,$AA287,IF($AA287='Control Panel'!$F$40,$AA287,IF($AA287='Control Panel'!$F$41,$AA287,"Error -- Availability entered in an incorrect format"))))))))</f>
        <v>N</v>
      </c>
    </row>
    <row r="288" spans="1:28" s="14" customFormat="1" x14ac:dyDescent="0.35">
      <c r="A288" s="7">
        <v>276</v>
      </c>
      <c r="B288" s="9" t="s">
        <v>1059</v>
      </c>
      <c r="C288" s="13" t="s">
        <v>42</v>
      </c>
      <c r="D288" s="220"/>
      <c r="E288" s="261"/>
      <c r="F288" s="204" t="str">
        <f t="shared" si="8"/>
        <v>N/A</v>
      </c>
      <c r="G288" s="6"/>
      <c r="AA288" s="14" t="str">
        <f t="shared" si="9"/>
        <v/>
      </c>
      <c r="AB288" s="14" t="str">
        <f>IF(LEN($AA288)=0,"N",IF(LEN($AA288)&gt;1,"Error -- Availability entered in an incorrect format",IF($AA288='Control Panel'!$F$36,$AA288,IF($AA288='Control Panel'!$F$37,$AA288,IF($AA288='Control Panel'!$F$38,$AA288,IF($AA288='Control Panel'!$F$39,$AA288,IF($AA288='Control Panel'!$F$40,$AA288,IF($AA288='Control Panel'!$F$41,$AA288,"Error -- Availability entered in an incorrect format"))))))))</f>
        <v>N</v>
      </c>
    </row>
    <row r="289" spans="1:28" s="14" customFormat="1" x14ac:dyDescent="0.35">
      <c r="A289" s="7">
        <v>277</v>
      </c>
      <c r="B289" s="9" t="s">
        <v>1060</v>
      </c>
      <c r="C289" s="13" t="s">
        <v>37</v>
      </c>
      <c r="D289" s="220"/>
      <c r="E289" s="261"/>
      <c r="F289" s="204" t="str">
        <f t="shared" si="8"/>
        <v>N/A</v>
      </c>
      <c r="G289" s="6"/>
      <c r="AA289" s="14" t="str">
        <f t="shared" si="9"/>
        <v/>
      </c>
      <c r="AB289" s="14" t="str">
        <f>IF(LEN($AA289)=0,"N",IF(LEN($AA289)&gt;1,"Error -- Availability entered in an incorrect format",IF($AA289='Control Panel'!$F$36,$AA289,IF($AA289='Control Panel'!$F$37,$AA289,IF($AA289='Control Panel'!$F$38,$AA289,IF($AA289='Control Panel'!$F$39,$AA289,IF($AA289='Control Panel'!$F$40,$AA289,IF($AA289='Control Panel'!$F$41,$AA289,"Error -- Availability entered in an incorrect format"))))))))</f>
        <v>N</v>
      </c>
    </row>
    <row r="290" spans="1:28" s="14" customFormat="1" ht="43.5" x14ac:dyDescent="0.35">
      <c r="A290" s="7">
        <v>278</v>
      </c>
      <c r="B290" s="9" t="s">
        <v>1061</v>
      </c>
      <c r="C290" s="13" t="s">
        <v>42</v>
      </c>
      <c r="D290" s="220"/>
      <c r="E290" s="261"/>
      <c r="F290" s="204" t="str">
        <f t="shared" si="8"/>
        <v>N/A</v>
      </c>
      <c r="G290" s="6"/>
      <c r="AA290" s="14" t="str">
        <f t="shared" si="9"/>
        <v/>
      </c>
      <c r="AB290" s="14" t="str">
        <f>IF(LEN($AA290)=0,"N",IF(LEN($AA290)&gt;1,"Error -- Availability entered in an incorrect format",IF($AA290='Control Panel'!$F$36,$AA290,IF($AA290='Control Panel'!$F$37,$AA290,IF($AA290='Control Panel'!$F$38,$AA290,IF($AA290='Control Panel'!$F$39,$AA290,IF($AA290='Control Panel'!$F$40,$AA290,IF($AA290='Control Panel'!$F$41,$AA290,"Error -- Availability entered in an incorrect format"))))))))</f>
        <v>N</v>
      </c>
    </row>
    <row r="291" spans="1:28" s="14" customFormat="1" x14ac:dyDescent="0.35">
      <c r="A291" s="7">
        <v>279</v>
      </c>
      <c r="B291" s="9" t="s">
        <v>1062</v>
      </c>
      <c r="C291" s="13"/>
      <c r="D291" s="220"/>
      <c r="E291" s="261"/>
      <c r="F291" s="204" t="str">
        <f t="shared" si="8"/>
        <v>N/A</v>
      </c>
      <c r="G291" s="6"/>
      <c r="AA291" s="14" t="str">
        <f t="shared" si="9"/>
        <v/>
      </c>
      <c r="AB291" s="14" t="str">
        <f>IF(LEN($AA291)=0,"N",IF(LEN($AA291)&gt;1,"Error -- Availability entered in an incorrect format",IF($AA291='Control Panel'!$F$36,$AA291,IF($AA291='Control Panel'!$F$37,$AA291,IF($AA291='Control Panel'!$F$38,$AA291,IF($AA291='Control Panel'!$F$39,$AA291,IF($AA291='Control Panel'!$F$40,$AA291,IF($AA291='Control Panel'!$F$41,$AA291,"Error -- Availability entered in an incorrect format"))))))))</f>
        <v>N</v>
      </c>
    </row>
    <row r="292" spans="1:28" s="14" customFormat="1" ht="29" x14ac:dyDescent="0.35">
      <c r="A292" s="7">
        <v>280</v>
      </c>
      <c r="B292" s="9" t="s">
        <v>1063</v>
      </c>
      <c r="C292" s="13" t="s">
        <v>37</v>
      </c>
      <c r="D292" s="220"/>
      <c r="E292" s="261"/>
      <c r="F292" s="204" t="str">
        <f t="shared" si="8"/>
        <v>N/A</v>
      </c>
      <c r="G292" s="6"/>
      <c r="AA292" s="14" t="str">
        <f t="shared" si="9"/>
        <v/>
      </c>
      <c r="AB292" s="14" t="str">
        <f>IF(LEN($AA292)=0,"N",IF(LEN($AA292)&gt;1,"Error -- Availability entered in an incorrect format",IF($AA292='Control Panel'!$F$36,$AA292,IF($AA292='Control Panel'!$F$37,$AA292,IF($AA292='Control Panel'!$F$38,$AA292,IF($AA292='Control Panel'!$F$39,$AA292,IF($AA292='Control Panel'!$F$40,$AA292,IF($AA292='Control Panel'!$F$41,$AA292,"Error -- Availability entered in an incorrect format"))))))))</f>
        <v>N</v>
      </c>
    </row>
    <row r="293" spans="1:28" s="14" customFormat="1" x14ac:dyDescent="0.35">
      <c r="A293" s="7">
        <v>281</v>
      </c>
      <c r="B293" s="9" t="s">
        <v>1064</v>
      </c>
      <c r="C293" s="13" t="s">
        <v>37</v>
      </c>
      <c r="D293" s="220"/>
      <c r="E293" s="261"/>
      <c r="F293" s="204" t="str">
        <f t="shared" si="8"/>
        <v>N/A</v>
      </c>
      <c r="G293" s="6"/>
      <c r="AA293" s="14" t="str">
        <f t="shared" si="9"/>
        <v/>
      </c>
      <c r="AB293" s="14" t="str">
        <f>IF(LEN($AA293)=0,"N",IF(LEN($AA293)&gt;1,"Error -- Availability entered in an incorrect format",IF($AA293='Control Panel'!$F$36,$AA293,IF($AA293='Control Panel'!$F$37,$AA293,IF($AA293='Control Panel'!$F$38,$AA293,IF($AA293='Control Panel'!$F$39,$AA293,IF($AA293='Control Panel'!$F$40,$AA293,IF($AA293='Control Panel'!$F$41,$AA293,"Error -- Availability entered in an incorrect format"))))))))</f>
        <v>N</v>
      </c>
    </row>
    <row r="294" spans="1:28" s="14" customFormat="1" ht="43.5" x14ac:dyDescent="0.35">
      <c r="A294" s="7">
        <v>282</v>
      </c>
      <c r="B294" s="9" t="s">
        <v>1065</v>
      </c>
      <c r="C294" s="13" t="s">
        <v>37</v>
      </c>
      <c r="D294" s="220"/>
      <c r="E294" s="261"/>
      <c r="F294" s="204" t="str">
        <f t="shared" si="8"/>
        <v>N/A</v>
      </c>
      <c r="G294" s="6"/>
      <c r="AA294" s="14" t="str">
        <f t="shared" si="9"/>
        <v/>
      </c>
      <c r="AB294" s="14" t="str">
        <f>IF(LEN($AA294)=0,"N",IF(LEN($AA294)&gt;1,"Error -- Availability entered in an incorrect format",IF($AA294='Control Panel'!$F$36,$AA294,IF($AA294='Control Panel'!$F$37,$AA294,IF($AA294='Control Panel'!$F$38,$AA294,IF($AA294='Control Panel'!$F$39,$AA294,IF($AA294='Control Panel'!$F$40,$AA294,IF($AA294='Control Panel'!$F$41,$AA294,"Error -- Availability entered in an incorrect format"))))))))</f>
        <v>N</v>
      </c>
    </row>
    <row r="295" spans="1:28" s="14" customFormat="1" ht="43.5" x14ac:dyDescent="0.35">
      <c r="A295" s="7">
        <v>283</v>
      </c>
      <c r="B295" s="9" t="s">
        <v>1066</v>
      </c>
      <c r="C295" s="13" t="s">
        <v>37</v>
      </c>
      <c r="D295" s="220"/>
      <c r="E295" s="261"/>
      <c r="F295" s="204" t="str">
        <f t="shared" si="8"/>
        <v>N/A</v>
      </c>
      <c r="G295" s="6"/>
      <c r="AA295" s="14" t="str">
        <f t="shared" si="9"/>
        <v/>
      </c>
      <c r="AB295" s="14" t="str">
        <f>IF(LEN($AA295)=0,"N",IF(LEN($AA295)&gt;1,"Error -- Availability entered in an incorrect format",IF($AA295='Control Panel'!$F$36,$AA295,IF($AA295='Control Panel'!$F$37,$AA295,IF($AA295='Control Panel'!$F$38,$AA295,IF($AA295='Control Panel'!$F$39,$AA295,IF($AA295='Control Panel'!$F$40,$AA295,IF($AA295='Control Panel'!$F$41,$AA295,"Error -- Availability entered in an incorrect format"))))))))</f>
        <v>N</v>
      </c>
    </row>
    <row r="296" spans="1:28" s="14" customFormat="1" ht="58" x14ac:dyDescent="0.35">
      <c r="A296" s="7">
        <v>284</v>
      </c>
      <c r="B296" s="9" t="s">
        <v>1067</v>
      </c>
      <c r="C296" s="13" t="s">
        <v>37</v>
      </c>
      <c r="D296" s="220"/>
      <c r="E296" s="261"/>
      <c r="F296" s="204" t="str">
        <f t="shared" si="8"/>
        <v>N/A</v>
      </c>
      <c r="G296" s="6"/>
      <c r="AA296" s="14" t="str">
        <f t="shared" si="9"/>
        <v/>
      </c>
      <c r="AB296" s="14" t="str">
        <f>IF(LEN($AA296)=0,"N",IF(LEN($AA296)&gt;1,"Error -- Availability entered in an incorrect format",IF($AA296='Control Panel'!$F$36,$AA296,IF($AA296='Control Panel'!$F$37,$AA296,IF($AA296='Control Panel'!$F$38,$AA296,IF($AA296='Control Panel'!$F$39,$AA296,IF($AA296='Control Panel'!$F$40,$AA296,IF($AA296='Control Panel'!$F$41,$AA296,"Error -- Availability entered in an incorrect format"))))))))</f>
        <v>N</v>
      </c>
    </row>
    <row r="297" spans="1:28" s="14" customFormat="1" ht="29" x14ac:dyDescent="0.35">
      <c r="A297" s="7">
        <v>285</v>
      </c>
      <c r="B297" s="9" t="s">
        <v>1068</v>
      </c>
      <c r="C297" s="13" t="s">
        <v>37</v>
      </c>
      <c r="D297" s="220"/>
      <c r="E297" s="261"/>
      <c r="F297" s="204" t="str">
        <f t="shared" si="8"/>
        <v>N/A</v>
      </c>
      <c r="G297" s="6"/>
      <c r="AA297" s="14" t="str">
        <f t="shared" si="9"/>
        <v/>
      </c>
      <c r="AB297" s="14" t="str">
        <f>IF(LEN($AA297)=0,"N",IF(LEN($AA297)&gt;1,"Error -- Availability entered in an incorrect format",IF($AA297='Control Panel'!$F$36,$AA297,IF($AA297='Control Panel'!$F$37,$AA297,IF($AA297='Control Panel'!$F$38,$AA297,IF($AA297='Control Panel'!$F$39,$AA297,IF($AA297='Control Panel'!$F$40,$AA297,IF($AA297='Control Panel'!$F$41,$AA297,"Error -- Availability entered in an incorrect format"))))))))</f>
        <v>N</v>
      </c>
    </row>
    <row r="298" spans="1:28" s="14" customFormat="1" x14ac:dyDescent="0.35">
      <c r="A298" s="7">
        <v>286</v>
      </c>
      <c r="B298" s="9" t="s">
        <v>437</v>
      </c>
      <c r="C298" s="13"/>
      <c r="D298" s="220"/>
      <c r="E298" s="261"/>
      <c r="F298" s="204" t="str">
        <f t="shared" si="8"/>
        <v>N/A</v>
      </c>
      <c r="G298" s="6"/>
      <c r="AA298" s="14" t="str">
        <f t="shared" si="9"/>
        <v/>
      </c>
      <c r="AB298" s="14" t="str">
        <f>IF(LEN($AA298)=0,"N",IF(LEN($AA298)&gt;1,"Error -- Availability entered in an incorrect format",IF($AA298='Control Panel'!$F$36,$AA298,IF($AA298='Control Panel'!$F$37,$AA298,IF($AA298='Control Panel'!$F$38,$AA298,IF($AA298='Control Panel'!$F$39,$AA298,IF($AA298='Control Panel'!$F$40,$AA298,IF($AA298='Control Panel'!$F$41,$AA298,"Error -- Availability entered in an incorrect format"))))))))</f>
        <v>N</v>
      </c>
    </row>
    <row r="299" spans="1:28" s="14" customFormat="1" ht="29" x14ac:dyDescent="0.35">
      <c r="A299" s="7">
        <v>287</v>
      </c>
      <c r="B299" s="9" t="s">
        <v>1069</v>
      </c>
      <c r="C299" s="13" t="s">
        <v>37</v>
      </c>
      <c r="D299" s="220"/>
      <c r="E299" s="261"/>
      <c r="F299" s="204" t="str">
        <f t="shared" si="8"/>
        <v>N/A</v>
      </c>
      <c r="G299" s="6"/>
      <c r="AA299" s="14" t="str">
        <f t="shared" si="9"/>
        <v/>
      </c>
      <c r="AB299" s="14" t="str">
        <f>IF(LEN($AA299)=0,"N",IF(LEN($AA299)&gt;1,"Error -- Availability entered in an incorrect format",IF($AA299='Control Panel'!$F$36,$AA299,IF($AA299='Control Panel'!$F$37,$AA299,IF($AA299='Control Panel'!$F$38,$AA299,IF($AA299='Control Panel'!$F$39,$AA299,IF($AA299='Control Panel'!$F$40,$AA299,IF($AA299='Control Panel'!$F$41,$AA299,"Error -- Availability entered in an incorrect format"))))))))</f>
        <v>N</v>
      </c>
    </row>
    <row r="300" spans="1:28" s="14" customFormat="1" ht="29" x14ac:dyDescent="0.35">
      <c r="A300" s="7">
        <v>288</v>
      </c>
      <c r="B300" s="9" t="s">
        <v>1070</v>
      </c>
      <c r="C300" s="13" t="s">
        <v>37</v>
      </c>
      <c r="D300" s="220"/>
      <c r="E300" s="261"/>
      <c r="F300" s="204" t="str">
        <f t="shared" si="8"/>
        <v>N/A</v>
      </c>
      <c r="G300" s="6"/>
      <c r="AA300" s="14" t="str">
        <f t="shared" si="9"/>
        <v/>
      </c>
      <c r="AB300" s="14" t="str">
        <f>IF(LEN($AA300)=0,"N",IF(LEN($AA300)&gt;1,"Error -- Availability entered in an incorrect format",IF($AA300='Control Panel'!$F$36,$AA300,IF($AA300='Control Panel'!$F$37,$AA300,IF($AA300='Control Panel'!$F$38,$AA300,IF($AA300='Control Panel'!$F$39,$AA300,IF($AA300='Control Panel'!$F$40,$AA300,IF($AA300='Control Panel'!$F$41,$AA300,"Error -- Availability entered in an incorrect format"))))))))</f>
        <v>N</v>
      </c>
    </row>
    <row r="301" spans="1:28" s="14" customFormat="1" ht="29" x14ac:dyDescent="0.35">
      <c r="A301" s="7">
        <v>289</v>
      </c>
      <c r="B301" s="9" t="s">
        <v>1071</v>
      </c>
      <c r="C301" s="13" t="s">
        <v>37</v>
      </c>
      <c r="D301" s="220"/>
      <c r="E301" s="261"/>
      <c r="F301" s="204" t="str">
        <f t="shared" si="8"/>
        <v>N/A</v>
      </c>
      <c r="G301" s="6"/>
      <c r="AA301" s="14" t="str">
        <f t="shared" si="9"/>
        <v/>
      </c>
      <c r="AB301" s="14" t="str">
        <f>IF(LEN($AA301)=0,"N",IF(LEN($AA301)&gt;1,"Error -- Availability entered in an incorrect format",IF($AA301='Control Panel'!$F$36,$AA301,IF($AA301='Control Panel'!$F$37,$AA301,IF($AA301='Control Panel'!$F$38,$AA301,IF($AA301='Control Panel'!$F$39,$AA301,IF($AA301='Control Panel'!$F$40,$AA301,IF($AA301='Control Panel'!$F$41,$AA301,"Error -- Availability entered in an incorrect format"))))))))</f>
        <v>N</v>
      </c>
    </row>
    <row r="302" spans="1:28" s="14" customFormat="1" ht="29" x14ac:dyDescent="0.35">
      <c r="A302" s="7">
        <v>290</v>
      </c>
      <c r="B302" s="9" t="s">
        <v>1072</v>
      </c>
      <c r="C302" s="13" t="s">
        <v>37</v>
      </c>
      <c r="D302" s="220"/>
      <c r="E302" s="261"/>
      <c r="F302" s="204" t="str">
        <f t="shared" si="8"/>
        <v>N/A</v>
      </c>
      <c r="G302" s="6"/>
      <c r="AA302" s="14" t="str">
        <f t="shared" si="9"/>
        <v/>
      </c>
      <c r="AB302" s="14" t="str">
        <f>IF(LEN($AA302)=0,"N",IF(LEN($AA302)&gt;1,"Error -- Availability entered in an incorrect format",IF($AA302='Control Panel'!$F$36,$AA302,IF($AA302='Control Panel'!$F$37,$AA302,IF($AA302='Control Panel'!$F$38,$AA302,IF($AA302='Control Panel'!$F$39,$AA302,IF($AA302='Control Panel'!$F$40,$AA302,IF($AA302='Control Panel'!$F$41,$AA302,"Error -- Availability entered in an incorrect format"))))))))</f>
        <v>N</v>
      </c>
    </row>
    <row r="303" spans="1:28" s="14" customFormat="1" x14ac:dyDescent="0.35">
      <c r="A303" s="7">
        <v>291</v>
      </c>
      <c r="B303" s="267" t="s">
        <v>1073</v>
      </c>
      <c r="C303" s="13" t="s">
        <v>43</v>
      </c>
      <c r="D303" s="220"/>
      <c r="E303" s="261"/>
      <c r="F303" s="204" t="str">
        <f t="shared" si="8"/>
        <v>N/A</v>
      </c>
      <c r="G303" s="6"/>
      <c r="AA303" s="14" t="str">
        <f t="shared" si="9"/>
        <v/>
      </c>
      <c r="AB303" s="14" t="str">
        <f>IF(LEN($AA303)=0,"N",IF(LEN($AA303)&gt;1,"Error -- Availability entered in an incorrect format",IF($AA303='Control Panel'!$F$36,$AA303,IF($AA303='Control Panel'!$F$37,$AA303,IF($AA303='Control Panel'!$F$38,$AA303,IF($AA303='Control Panel'!$F$39,$AA303,IF($AA303='Control Panel'!$F$40,$AA303,IF($AA303='Control Panel'!$F$41,$AA303,"Error -- Availability entered in an incorrect format"))))))))</f>
        <v>N</v>
      </c>
    </row>
    <row r="304" spans="1:28" s="14" customFormat="1" x14ac:dyDescent="0.35">
      <c r="A304" s="7">
        <v>292</v>
      </c>
      <c r="B304" s="267" t="s">
        <v>1074</v>
      </c>
      <c r="C304" s="13" t="s">
        <v>43</v>
      </c>
      <c r="D304" s="220"/>
      <c r="E304" s="261"/>
      <c r="F304" s="204" t="str">
        <f t="shared" si="8"/>
        <v>N/A</v>
      </c>
      <c r="G304" s="6"/>
      <c r="AA304" s="14" t="str">
        <f t="shared" si="9"/>
        <v/>
      </c>
      <c r="AB304" s="14" t="str">
        <f>IF(LEN($AA304)=0,"N",IF(LEN($AA304)&gt;1,"Error -- Availability entered in an incorrect format",IF($AA304='Control Panel'!$F$36,$AA304,IF($AA304='Control Panel'!$F$37,$AA304,IF($AA304='Control Panel'!$F$38,$AA304,IF($AA304='Control Panel'!$F$39,$AA304,IF($AA304='Control Panel'!$F$40,$AA304,IF($AA304='Control Panel'!$F$41,$AA304,"Error -- Availability entered in an incorrect format"))))))))</f>
        <v>N</v>
      </c>
    </row>
    <row r="305" spans="1:28" s="14" customFormat="1" x14ac:dyDescent="0.35">
      <c r="A305" s="7">
        <v>293</v>
      </c>
      <c r="B305" s="267" t="s">
        <v>1075</v>
      </c>
      <c r="C305" s="13" t="s">
        <v>43</v>
      </c>
      <c r="D305" s="220"/>
      <c r="E305" s="261"/>
      <c r="F305" s="204" t="str">
        <f t="shared" si="8"/>
        <v>N/A</v>
      </c>
      <c r="G305" s="6"/>
      <c r="AA305" s="14" t="str">
        <f t="shared" si="9"/>
        <v/>
      </c>
      <c r="AB305" s="14" t="str">
        <f>IF(LEN($AA305)=0,"N",IF(LEN($AA305)&gt;1,"Error -- Availability entered in an incorrect format",IF($AA305='Control Panel'!$F$36,$AA305,IF($AA305='Control Panel'!$F$37,$AA305,IF($AA305='Control Panel'!$F$38,$AA305,IF($AA305='Control Panel'!$F$39,$AA305,IF($AA305='Control Panel'!$F$40,$AA305,IF($AA305='Control Panel'!$F$41,$AA305,"Error -- Availability entered in an incorrect format"))))))))</f>
        <v>N</v>
      </c>
    </row>
    <row r="306" spans="1:28" s="14" customFormat="1" x14ac:dyDescent="0.35">
      <c r="A306" s="7">
        <v>294</v>
      </c>
      <c r="B306" s="267" t="s">
        <v>1076</v>
      </c>
      <c r="C306" s="13" t="s">
        <v>43</v>
      </c>
      <c r="D306" s="220"/>
      <c r="E306" s="261"/>
      <c r="F306" s="204" t="str">
        <f t="shared" si="8"/>
        <v>N/A</v>
      </c>
      <c r="G306" s="6"/>
      <c r="AA306" s="14" t="str">
        <f t="shared" si="9"/>
        <v/>
      </c>
      <c r="AB306" s="14" t="str">
        <f>IF(LEN($AA306)=0,"N",IF(LEN($AA306)&gt;1,"Error -- Availability entered in an incorrect format",IF($AA306='Control Panel'!$F$36,$AA306,IF($AA306='Control Panel'!$F$37,$AA306,IF($AA306='Control Panel'!$F$38,$AA306,IF($AA306='Control Panel'!$F$39,$AA306,IF($AA306='Control Panel'!$F$40,$AA306,IF($AA306='Control Panel'!$F$41,$AA306,"Error -- Availability entered in an incorrect format"))))))))</f>
        <v>N</v>
      </c>
    </row>
    <row r="307" spans="1:28" s="14" customFormat="1" x14ac:dyDescent="0.35">
      <c r="A307" s="7">
        <v>295</v>
      </c>
      <c r="B307" s="267" t="s">
        <v>1077</v>
      </c>
      <c r="C307" s="13" t="s">
        <v>43</v>
      </c>
      <c r="D307" s="220"/>
      <c r="E307" s="261"/>
      <c r="F307" s="204" t="str">
        <f t="shared" si="8"/>
        <v>N/A</v>
      </c>
      <c r="G307" s="6"/>
      <c r="AA307" s="14" t="str">
        <f t="shared" si="9"/>
        <v/>
      </c>
      <c r="AB307" s="14" t="str">
        <f>IF(LEN($AA307)=0,"N",IF(LEN($AA307)&gt;1,"Error -- Availability entered in an incorrect format",IF($AA307='Control Panel'!$F$36,$AA307,IF($AA307='Control Panel'!$F$37,$AA307,IF($AA307='Control Panel'!$F$38,$AA307,IF($AA307='Control Panel'!$F$39,$AA307,IF($AA307='Control Panel'!$F$40,$AA307,IF($AA307='Control Panel'!$F$41,$AA307,"Error -- Availability entered in an incorrect format"))))))))</f>
        <v>N</v>
      </c>
    </row>
    <row r="308" spans="1:28" s="14" customFormat="1" x14ac:dyDescent="0.35">
      <c r="A308" s="7">
        <v>296</v>
      </c>
      <c r="B308" s="267" t="s">
        <v>1078</v>
      </c>
      <c r="C308" s="13" t="s">
        <v>43</v>
      </c>
      <c r="D308" s="220"/>
      <c r="E308" s="261"/>
      <c r="F308" s="204" t="str">
        <f t="shared" si="8"/>
        <v>N/A</v>
      </c>
      <c r="G308" s="6"/>
      <c r="AA308" s="14" t="str">
        <f t="shared" si="9"/>
        <v/>
      </c>
      <c r="AB308" s="14" t="str">
        <f>IF(LEN($AA308)=0,"N",IF(LEN($AA308)&gt;1,"Error -- Availability entered in an incorrect format",IF($AA308='Control Panel'!$F$36,$AA308,IF($AA308='Control Panel'!$F$37,$AA308,IF($AA308='Control Panel'!$F$38,$AA308,IF($AA308='Control Panel'!$F$39,$AA308,IF($AA308='Control Panel'!$F$40,$AA308,IF($AA308='Control Panel'!$F$41,$AA308,"Error -- Availability entered in an incorrect format"))))))))</f>
        <v>N</v>
      </c>
    </row>
    <row r="309" spans="1:28" s="14" customFormat="1" x14ac:dyDescent="0.35">
      <c r="A309" s="7">
        <v>297</v>
      </c>
      <c r="B309" s="267" t="s">
        <v>1079</v>
      </c>
      <c r="C309" s="13" t="s">
        <v>43</v>
      </c>
      <c r="D309" s="220"/>
      <c r="E309" s="261"/>
      <c r="F309" s="204" t="str">
        <f t="shared" si="8"/>
        <v>N/A</v>
      </c>
      <c r="G309" s="6"/>
      <c r="AA309" s="14" t="str">
        <f t="shared" si="9"/>
        <v/>
      </c>
      <c r="AB309" s="14" t="str">
        <f>IF(LEN($AA309)=0,"N",IF(LEN($AA309)&gt;1,"Error -- Availability entered in an incorrect format",IF($AA309='Control Panel'!$F$36,$AA309,IF($AA309='Control Panel'!$F$37,$AA309,IF($AA309='Control Panel'!$F$38,$AA309,IF($AA309='Control Panel'!$F$39,$AA309,IF($AA309='Control Panel'!$F$40,$AA309,IF($AA309='Control Panel'!$F$41,$AA309,"Error -- Availability entered in an incorrect format"))))))))</f>
        <v>N</v>
      </c>
    </row>
    <row r="310" spans="1:28" s="14" customFormat="1" x14ac:dyDescent="0.35">
      <c r="A310" s="7">
        <v>298</v>
      </c>
      <c r="B310" s="9" t="s">
        <v>1080</v>
      </c>
      <c r="C310" s="13" t="s">
        <v>37</v>
      </c>
      <c r="D310" s="220"/>
      <c r="E310" s="261"/>
      <c r="F310" s="204" t="str">
        <f t="shared" si="8"/>
        <v>N/A</v>
      </c>
      <c r="G310" s="6"/>
      <c r="AA310" s="14" t="str">
        <f t="shared" si="9"/>
        <v/>
      </c>
      <c r="AB310" s="14" t="str">
        <f>IF(LEN($AA310)=0,"N",IF(LEN($AA310)&gt;1,"Error -- Availability entered in an incorrect format",IF($AA310='Control Panel'!$F$36,$AA310,IF($AA310='Control Panel'!$F$37,$AA310,IF($AA310='Control Panel'!$F$38,$AA310,IF($AA310='Control Panel'!$F$39,$AA310,IF($AA310='Control Panel'!$F$40,$AA310,IF($AA310='Control Panel'!$F$41,$AA310,"Error -- Availability entered in an incorrect format"))))))))</f>
        <v>N</v>
      </c>
    </row>
    <row r="311" spans="1:28" s="14" customFormat="1" x14ac:dyDescent="0.35">
      <c r="A311" s="7">
        <v>299</v>
      </c>
      <c r="B311" s="9" t="s">
        <v>1081</v>
      </c>
      <c r="C311" s="13" t="s">
        <v>37</v>
      </c>
      <c r="D311" s="220"/>
      <c r="E311" s="261"/>
      <c r="F311" s="204" t="str">
        <f t="shared" si="8"/>
        <v>N/A</v>
      </c>
      <c r="G311" s="6"/>
      <c r="AA311" s="14" t="str">
        <f t="shared" si="9"/>
        <v/>
      </c>
      <c r="AB311" s="14" t="str">
        <f>IF(LEN($AA311)=0,"N",IF(LEN($AA311)&gt;1,"Error -- Availability entered in an incorrect format",IF($AA311='Control Panel'!$F$36,$AA311,IF($AA311='Control Panel'!$F$37,$AA311,IF($AA311='Control Panel'!$F$38,$AA311,IF($AA311='Control Panel'!$F$39,$AA311,IF($AA311='Control Panel'!$F$40,$AA311,IF($AA311='Control Panel'!$F$41,$AA311,"Error -- Availability entered in an incorrect format"))))))))</f>
        <v>N</v>
      </c>
    </row>
    <row r="312" spans="1:28" s="14" customFormat="1" ht="58" x14ac:dyDescent="0.35">
      <c r="A312" s="7">
        <v>300</v>
      </c>
      <c r="B312" s="9" t="s">
        <v>1082</v>
      </c>
      <c r="C312" s="13" t="s">
        <v>42</v>
      </c>
      <c r="D312" s="220"/>
      <c r="E312" s="261"/>
      <c r="F312" s="204" t="str">
        <f t="shared" si="8"/>
        <v>N/A</v>
      </c>
      <c r="G312" s="6"/>
      <c r="AA312" s="14" t="str">
        <f t="shared" si="9"/>
        <v/>
      </c>
      <c r="AB312" s="14" t="str">
        <f>IF(LEN($AA312)=0,"N",IF(LEN($AA312)&gt;1,"Error -- Availability entered in an incorrect format",IF($AA312='Control Panel'!$F$36,$AA312,IF($AA312='Control Panel'!$F$37,$AA312,IF($AA312='Control Panel'!$F$38,$AA312,IF($AA312='Control Panel'!$F$39,$AA312,IF($AA312='Control Panel'!$F$40,$AA312,IF($AA312='Control Panel'!$F$41,$AA312,"Error -- Availability entered in an incorrect format"))))))))</f>
        <v>N</v>
      </c>
    </row>
    <row r="313" spans="1:28" s="14" customFormat="1" ht="29" x14ac:dyDescent="0.35">
      <c r="A313" s="7">
        <v>301</v>
      </c>
      <c r="B313" s="9" t="s">
        <v>1083</v>
      </c>
      <c r="C313" s="13" t="s">
        <v>37</v>
      </c>
      <c r="D313" s="220"/>
      <c r="E313" s="261"/>
      <c r="F313" s="204" t="str">
        <f t="shared" si="8"/>
        <v>N/A</v>
      </c>
      <c r="G313" s="6"/>
      <c r="AA313" s="14" t="str">
        <f t="shared" si="9"/>
        <v/>
      </c>
      <c r="AB313" s="14" t="str">
        <f>IF(LEN($AA313)=0,"N",IF(LEN($AA313)&gt;1,"Error -- Availability entered in an incorrect format",IF($AA313='Control Panel'!$F$36,$AA313,IF($AA313='Control Panel'!$F$37,$AA313,IF($AA313='Control Panel'!$F$38,$AA313,IF($AA313='Control Panel'!$F$39,$AA313,IF($AA313='Control Panel'!$F$40,$AA313,IF($AA313='Control Panel'!$F$41,$AA313,"Error -- Availability entered in an incorrect format"))))))))</f>
        <v>N</v>
      </c>
    </row>
    <row r="314" spans="1:28" s="14" customFormat="1" x14ac:dyDescent="0.35">
      <c r="A314" s="7">
        <v>302</v>
      </c>
      <c r="B314" s="9" t="s">
        <v>1084</v>
      </c>
      <c r="C314" s="13" t="s">
        <v>37</v>
      </c>
      <c r="D314" s="220"/>
      <c r="E314" s="261"/>
      <c r="F314" s="204" t="str">
        <f t="shared" si="8"/>
        <v>N/A</v>
      </c>
      <c r="G314" s="6"/>
      <c r="AA314" s="14" t="str">
        <f t="shared" si="9"/>
        <v/>
      </c>
      <c r="AB314" s="14" t="str">
        <f>IF(LEN($AA314)=0,"N",IF(LEN($AA314)&gt;1,"Error -- Availability entered in an incorrect format",IF($AA314='Control Panel'!$F$36,$AA314,IF($AA314='Control Panel'!$F$37,$AA314,IF($AA314='Control Panel'!$F$38,$AA314,IF($AA314='Control Panel'!$F$39,$AA314,IF($AA314='Control Panel'!$F$40,$AA314,IF($AA314='Control Panel'!$F$41,$AA314,"Error -- Availability entered in an incorrect format"))))))))</f>
        <v>N</v>
      </c>
    </row>
    <row r="315" spans="1:28" s="14" customFormat="1" x14ac:dyDescent="0.35">
      <c r="A315" s="7">
        <v>303</v>
      </c>
      <c r="B315" s="267" t="s">
        <v>1085</v>
      </c>
      <c r="C315" s="13" t="s">
        <v>43</v>
      </c>
      <c r="D315" s="220"/>
      <c r="E315" s="261"/>
      <c r="F315" s="204" t="str">
        <f t="shared" si="8"/>
        <v>N/A</v>
      </c>
      <c r="G315" s="6"/>
      <c r="AA315" s="14" t="str">
        <f t="shared" si="9"/>
        <v/>
      </c>
      <c r="AB315" s="14" t="str">
        <f>IF(LEN($AA315)=0,"N",IF(LEN($AA315)&gt;1,"Error -- Availability entered in an incorrect format",IF($AA315='Control Panel'!$F$36,$AA315,IF($AA315='Control Panel'!$F$37,$AA315,IF($AA315='Control Panel'!$F$38,$AA315,IF($AA315='Control Panel'!$F$39,$AA315,IF($AA315='Control Panel'!$F$40,$AA315,IF($AA315='Control Panel'!$F$41,$AA315,"Error -- Availability entered in an incorrect format"))))))))</f>
        <v>N</v>
      </c>
    </row>
    <row r="316" spans="1:28" s="14" customFormat="1" x14ac:dyDescent="0.35">
      <c r="A316" s="7">
        <v>304</v>
      </c>
      <c r="B316" s="267" t="s">
        <v>1086</v>
      </c>
      <c r="C316" s="13" t="s">
        <v>43</v>
      </c>
      <c r="D316" s="220"/>
      <c r="E316" s="261"/>
      <c r="F316" s="204" t="str">
        <f t="shared" si="8"/>
        <v>N/A</v>
      </c>
      <c r="G316" s="6"/>
      <c r="AA316" s="14" t="str">
        <f t="shared" si="9"/>
        <v/>
      </c>
      <c r="AB316" s="14" t="str">
        <f>IF(LEN($AA316)=0,"N",IF(LEN($AA316)&gt;1,"Error -- Availability entered in an incorrect format",IF($AA316='Control Panel'!$F$36,$AA316,IF($AA316='Control Panel'!$F$37,$AA316,IF($AA316='Control Panel'!$F$38,$AA316,IF($AA316='Control Panel'!$F$39,$AA316,IF($AA316='Control Panel'!$F$40,$AA316,IF($AA316='Control Panel'!$F$41,$AA316,"Error -- Availability entered in an incorrect format"))))))))</f>
        <v>N</v>
      </c>
    </row>
    <row r="317" spans="1:28" s="14" customFormat="1" x14ac:dyDescent="0.35">
      <c r="A317" s="7">
        <v>305</v>
      </c>
      <c r="B317" s="267" t="s">
        <v>1087</v>
      </c>
      <c r="C317" s="13" t="s">
        <v>43</v>
      </c>
      <c r="D317" s="220"/>
      <c r="E317" s="261"/>
      <c r="F317" s="204" t="str">
        <f t="shared" si="8"/>
        <v>N/A</v>
      </c>
      <c r="G317" s="6"/>
      <c r="AA317" s="14" t="str">
        <f t="shared" si="9"/>
        <v/>
      </c>
      <c r="AB317" s="14" t="str">
        <f>IF(LEN($AA317)=0,"N",IF(LEN($AA317)&gt;1,"Error -- Availability entered in an incorrect format",IF($AA317='Control Panel'!$F$36,$AA317,IF($AA317='Control Panel'!$F$37,$AA317,IF($AA317='Control Panel'!$F$38,$AA317,IF($AA317='Control Panel'!$F$39,$AA317,IF($AA317='Control Panel'!$F$40,$AA317,IF($AA317='Control Panel'!$F$41,$AA317,"Error -- Availability entered in an incorrect format"))))))))</f>
        <v>N</v>
      </c>
    </row>
    <row r="318" spans="1:28" s="14" customFormat="1" x14ac:dyDescent="0.35">
      <c r="A318" s="7">
        <v>306</v>
      </c>
      <c r="B318" s="267" t="s">
        <v>1088</v>
      </c>
      <c r="C318" s="13" t="s">
        <v>43</v>
      </c>
      <c r="D318" s="220"/>
      <c r="E318" s="261"/>
      <c r="F318" s="204" t="str">
        <f t="shared" si="8"/>
        <v>N/A</v>
      </c>
      <c r="G318" s="6"/>
      <c r="AA318" s="14" t="str">
        <f t="shared" si="9"/>
        <v/>
      </c>
      <c r="AB318" s="14" t="str">
        <f>IF(LEN($AA318)=0,"N",IF(LEN($AA318)&gt;1,"Error -- Availability entered in an incorrect format",IF($AA318='Control Panel'!$F$36,$AA318,IF($AA318='Control Panel'!$F$37,$AA318,IF($AA318='Control Panel'!$F$38,$AA318,IF($AA318='Control Panel'!$F$39,$AA318,IF($AA318='Control Panel'!$F$40,$AA318,IF($AA318='Control Panel'!$F$41,$AA318,"Error -- Availability entered in an incorrect format"))))))))</f>
        <v>N</v>
      </c>
    </row>
    <row r="319" spans="1:28" s="14" customFormat="1" x14ac:dyDescent="0.35">
      <c r="A319" s="7">
        <v>307</v>
      </c>
      <c r="B319" s="267" t="s">
        <v>1089</v>
      </c>
      <c r="C319" s="13" t="s">
        <v>43</v>
      </c>
      <c r="D319" s="220"/>
      <c r="E319" s="261"/>
      <c r="F319" s="204" t="str">
        <f t="shared" si="8"/>
        <v>N/A</v>
      </c>
      <c r="G319" s="6"/>
      <c r="AA319" s="14" t="str">
        <f t="shared" si="9"/>
        <v/>
      </c>
      <c r="AB319" s="14" t="str">
        <f>IF(LEN($AA319)=0,"N",IF(LEN($AA319)&gt;1,"Error -- Availability entered in an incorrect format",IF($AA319='Control Panel'!$F$36,$AA319,IF($AA319='Control Panel'!$F$37,$AA319,IF($AA319='Control Panel'!$F$38,$AA319,IF($AA319='Control Panel'!$F$39,$AA319,IF($AA319='Control Panel'!$F$40,$AA319,IF($AA319='Control Panel'!$F$41,$AA319,"Error -- Availability entered in an incorrect format"))))))))</f>
        <v>N</v>
      </c>
    </row>
    <row r="320" spans="1:28" s="14" customFormat="1" x14ac:dyDescent="0.35">
      <c r="A320" s="7">
        <v>308</v>
      </c>
      <c r="B320" s="267" t="s">
        <v>1090</v>
      </c>
      <c r="C320" s="13" t="s">
        <v>43</v>
      </c>
      <c r="D320" s="220"/>
      <c r="E320" s="261"/>
      <c r="F320" s="204" t="str">
        <f t="shared" si="8"/>
        <v>N/A</v>
      </c>
      <c r="G320" s="6"/>
      <c r="AA320" s="14" t="str">
        <f t="shared" si="9"/>
        <v/>
      </c>
      <c r="AB320" s="14" t="str">
        <f>IF(LEN($AA320)=0,"N",IF(LEN($AA320)&gt;1,"Error -- Availability entered in an incorrect format",IF($AA320='Control Panel'!$F$36,$AA320,IF($AA320='Control Panel'!$F$37,$AA320,IF($AA320='Control Panel'!$F$38,$AA320,IF($AA320='Control Panel'!$F$39,$AA320,IF($AA320='Control Panel'!$F$40,$AA320,IF($AA320='Control Panel'!$F$41,$AA320,"Error -- Availability entered in an incorrect format"))))))))</f>
        <v>N</v>
      </c>
    </row>
    <row r="321" spans="1:28" s="14" customFormat="1" ht="29" x14ac:dyDescent="0.35">
      <c r="A321" s="7">
        <v>309</v>
      </c>
      <c r="B321" s="9" t="s">
        <v>1091</v>
      </c>
      <c r="C321" s="13" t="s">
        <v>37</v>
      </c>
      <c r="D321" s="220"/>
      <c r="E321" s="261"/>
      <c r="F321" s="204" t="str">
        <f t="shared" si="8"/>
        <v>N/A</v>
      </c>
      <c r="G321" s="6"/>
      <c r="AA321" s="14" t="str">
        <f t="shared" si="9"/>
        <v/>
      </c>
      <c r="AB321" s="14" t="str">
        <f>IF(LEN($AA321)=0,"N",IF(LEN($AA321)&gt;1,"Error -- Availability entered in an incorrect format",IF($AA321='Control Panel'!$F$36,$AA321,IF($AA321='Control Panel'!$F$37,$AA321,IF($AA321='Control Panel'!$F$38,$AA321,IF($AA321='Control Panel'!$F$39,$AA321,IF($AA321='Control Panel'!$F$40,$AA321,IF($AA321='Control Panel'!$F$41,$AA321,"Error -- Availability entered in an incorrect format"))))))))</f>
        <v>N</v>
      </c>
    </row>
    <row r="322" spans="1:28" s="14" customFormat="1" ht="29" x14ac:dyDescent="0.35">
      <c r="A322" s="7">
        <v>310</v>
      </c>
      <c r="B322" s="9" t="s">
        <v>1092</v>
      </c>
      <c r="C322" s="13" t="s">
        <v>37</v>
      </c>
      <c r="D322" s="220"/>
      <c r="E322" s="261"/>
      <c r="F322" s="204" t="str">
        <f t="shared" si="8"/>
        <v>N/A</v>
      </c>
      <c r="G322" s="6"/>
      <c r="AA322" s="14" t="str">
        <f t="shared" si="9"/>
        <v/>
      </c>
      <c r="AB322" s="14" t="str">
        <f>IF(LEN($AA322)=0,"N",IF(LEN($AA322)&gt;1,"Error -- Availability entered in an incorrect format",IF($AA322='Control Panel'!$F$36,$AA322,IF($AA322='Control Panel'!$F$37,$AA322,IF($AA322='Control Panel'!$F$38,$AA322,IF($AA322='Control Panel'!$F$39,$AA322,IF($AA322='Control Panel'!$F$40,$AA322,IF($AA322='Control Panel'!$F$41,$AA322,"Error -- Availability entered in an incorrect format"))))))))</f>
        <v>N</v>
      </c>
    </row>
    <row r="323" spans="1:28" s="14" customFormat="1" ht="29" x14ac:dyDescent="0.35">
      <c r="A323" s="7">
        <v>311</v>
      </c>
      <c r="B323" s="9" t="s">
        <v>1093</v>
      </c>
      <c r="C323" s="13" t="s">
        <v>37</v>
      </c>
      <c r="D323" s="220"/>
      <c r="E323" s="261"/>
      <c r="F323" s="204" t="str">
        <f t="shared" si="8"/>
        <v>N/A</v>
      </c>
      <c r="G323" s="6"/>
      <c r="AA323" s="14" t="str">
        <f t="shared" si="9"/>
        <v/>
      </c>
      <c r="AB323" s="14" t="str">
        <f>IF(LEN($AA323)=0,"N",IF(LEN($AA323)&gt;1,"Error -- Availability entered in an incorrect format",IF($AA323='Control Panel'!$F$36,$AA323,IF($AA323='Control Panel'!$F$37,$AA323,IF($AA323='Control Panel'!$F$38,$AA323,IF($AA323='Control Panel'!$F$39,$AA323,IF($AA323='Control Panel'!$F$40,$AA323,IF($AA323='Control Panel'!$F$41,$AA323,"Error -- Availability entered in an incorrect format"))))))))</f>
        <v>N</v>
      </c>
    </row>
    <row r="324" spans="1:28" s="14" customFormat="1" ht="29" x14ac:dyDescent="0.35">
      <c r="A324" s="7">
        <v>312</v>
      </c>
      <c r="B324" s="9" t="s">
        <v>1094</v>
      </c>
      <c r="C324" s="13" t="s">
        <v>37</v>
      </c>
      <c r="D324" s="220"/>
      <c r="E324" s="261"/>
      <c r="F324" s="204" t="str">
        <f t="shared" si="8"/>
        <v>N/A</v>
      </c>
      <c r="G324" s="6"/>
      <c r="AA324" s="14" t="str">
        <f t="shared" si="9"/>
        <v/>
      </c>
      <c r="AB324" s="14" t="str">
        <f>IF(LEN($AA324)=0,"N",IF(LEN($AA324)&gt;1,"Error -- Availability entered in an incorrect format",IF($AA324='Control Panel'!$F$36,$AA324,IF($AA324='Control Panel'!$F$37,$AA324,IF($AA324='Control Panel'!$F$38,$AA324,IF($AA324='Control Panel'!$F$39,$AA324,IF($AA324='Control Panel'!$F$40,$AA324,IF($AA324='Control Panel'!$F$41,$AA324,"Error -- Availability entered in an incorrect format"))))))))</f>
        <v>N</v>
      </c>
    </row>
    <row r="325" spans="1:28" s="14" customFormat="1" ht="29" x14ac:dyDescent="0.35">
      <c r="A325" s="7">
        <v>313</v>
      </c>
      <c r="B325" s="9" t="s">
        <v>1095</v>
      </c>
      <c r="C325" s="13" t="s">
        <v>37</v>
      </c>
      <c r="D325" s="220"/>
      <c r="E325" s="261"/>
      <c r="F325" s="204" t="str">
        <f t="shared" si="8"/>
        <v>N/A</v>
      </c>
      <c r="G325" s="6"/>
      <c r="AA325" s="14" t="str">
        <f t="shared" si="9"/>
        <v/>
      </c>
      <c r="AB325" s="14" t="str">
        <f>IF(LEN($AA325)=0,"N",IF(LEN($AA325)&gt;1,"Error -- Availability entered in an incorrect format",IF($AA325='Control Panel'!$F$36,$AA325,IF($AA325='Control Panel'!$F$37,$AA325,IF($AA325='Control Panel'!$F$38,$AA325,IF($AA325='Control Panel'!$F$39,$AA325,IF($AA325='Control Panel'!$F$40,$AA325,IF($AA325='Control Panel'!$F$41,$AA325,"Error -- Availability entered in an incorrect format"))))))))</f>
        <v>N</v>
      </c>
    </row>
    <row r="326" spans="1:28" s="14" customFormat="1" ht="72.5" x14ac:dyDescent="0.35">
      <c r="A326" s="7">
        <v>314</v>
      </c>
      <c r="B326" s="9" t="s">
        <v>1096</v>
      </c>
      <c r="C326" s="13" t="s">
        <v>42</v>
      </c>
      <c r="D326" s="220"/>
      <c r="E326" s="261"/>
      <c r="F326" s="204" t="str">
        <f t="shared" si="8"/>
        <v>N/A</v>
      </c>
      <c r="G326" s="6"/>
      <c r="AA326" s="14" t="str">
        <f t="shared" si="9"/>
        <v/>
      </c>
      <c r="AB326" s="14" t="str">
        <f>IF(LEN($AA326)=0,"N",IF(LEN($AA326)&gt;1,"Error -- Availability entered in an incorrect format",IF($AA326='Control Panel'!$F$36,$AA326,IF($AA326='Control Panel'!$F$37,$AA326,IF($AA326='Control Panel'!$F$38,$AA326,IF($AA326='Control Panel'!$F$39,$AA326,IF($AA326='Control Panel'!$F$40,$AA326,IF($AA326='Control Panel'!$F$41,$AA326,"Error -- Availability entered in an incorrect format"))))))))</f>
        <v>N</v>
      </c>
    </row>
    <row r="327" spans="1:28" s="14" customFormat="1" x14ac:dyDescent="0.35">
      <c r="A327" s="7">
        <v>315</v>
      </c>
      <c r="B327" s="9" t="s">
        <v>1097</v>
      </c>
      <c r="C327" s="13" t="s">
        <v>37</v>
      </c>
      <c r="D327" s="220"/>
      <c r="E327" s="261"/>
      <c r="F327" s="204" t="str">
        <f t="shared" si="8"/>
        <v>N/A</v>
      </c>
      <c r="G327" s="6"/>
      <c r="AA327" s="14" t="str">
        <f t="shared" si="9"/>
        <v/>
      </c>
      <c r="AB327" s="14" t="str">
        <f>IF(LEN($AA327)=0,"N",IF(LEN($AA327)&gt;1,"Error -- Availability entered in an incorrect format",IF($AA327='Control Panel'!$F$36,$AA327,IF($AA327='Control Panel'!$F$37,$AA327,IF($AA327='Control Panel'!$F$38,$AA327,IF($AA327='Control Panel'!$F$39,$AA327,IF($AA327='Control Panel'!$F$40,$AA327,IF($AA327='Control Panel'!$F$41,$AA327,"Error -- Availability entered in an incorrect format"))))))))</f>
        <v>N</v>
      </c>
    </row>
    <row r="328" spans="1:28" s="14" customFormat="1" x14ac:dyDescent="0.35">
      <c r="A328" s="7">
        <v>316</v>
      </c>
      <c r="B328" s="267" t="s">
        <v>1098</v>
      </c>
      <c r="C328" s="13" t="s">
        <v>43</v>
      </c>
      <c r="D328" s="220"/>
      <c r="E328" s="261"/>
      <c r="F328" s="204" t="str">
        <f t="shared" si="8"/>
        <v>N/A</v>
      </c>
      <c r="G328" s="6"/>
      <c r="AA328" s="14" t="str">
        <f t="shared" si="9"/>
        <v/>
      </c>
      <c r="AB328" s="14" t="str">
        <f>IF(LEN($AA328)=0,"N",IF(LEN($AA328)&gt;1,"Error -- Availability entered in an incorrect format",IF($AA328='Control Panel'!$F$36,$AA328,IF($AA328='Control Panel'!$F$37,$AA328,IF($AA328='Control Panel'!$F$38,$AA328,IF($AA328='Control Panel'!$F$39,$AA328,IF($AA328='Control Panel'!$F$40,$AA328,IF($AA328='Control Panel'!$F$41,$AA328,"Error -- Availability entered in an incorrect format"))))))))</f>
        <v>N</v>
      </c>
    </row>
    <row r="329" spans="1:28" s="14" customFormat="1" x14ac:dyDescent="0.35">
      <c r="A329" s="7">
        <v>317</v>
      </c>
      <c r="B329" s="267" t="s">
        <v>1099</v>
      </c>
      <c r="C329" s="13" t="s">
        <v>43</v>
      </c>
      <c r="D329" s="220"/>
      <c r="E329" s="261"/>
      <c r="F329" s="204" t="str">
        <f t="shared" si="8"/>
        <v>N/A</v>
      </c>
      <c r="G329" s="6"/>
      <c r="AA329" s="14" t="str">
        <f t="shared" si="9"/>
        <v/>
      </c>
      <c r="AB329" s="14" t="str">
        <f>IF(LEN($AA329)=0,"N",IF(LEN($AA329)&gt;1,"Error -- Availability entered in an incorrect format",IF($AA329='Control Panel'!$F$36,$AA329,IF($AA329='Control Panel'!$F$37,$AA329,IF($AA329='Control Panel'!$F$38,$AA329,IF($AA329='Control Panel'!$F$39,$AA329,IF($AA329='Control Panel'!$F$40,$AA329,IF($AA329='Control Panel'!$F$41,$AA329,"Error -- Availability entered in an incorrect format"))))))))</f>
        <v>N</v>
      </c>
    </row>
    <row r="330" spans="1:28" s="14" customFormat="1" x14ac:dyDescent="0.35">
      <c r="A330" s="7">
        <v>318</v>
      </c>
      <c r="B330" s="267" t="s">
        <v>1100</v>
      </c>
      <c r="C330" s="13" t="s">
        <v>43</v>
      </c>
      <c r="D330" s="220"/>
      <c r="E330" s="261"/>
      <c r="F330" s="204" t="str">
        <f t="shared" si="8"/>
        <v>N/A</v>
      </c>
      <c r="G330" s="6"/>
      <c r="AA330" s="14" t="str">
        <f t="shared" si="9"/>
        <v/>
      </c>
      <c r="AB330" s="14" t="str">
        <f>IF(LEN($AA330)=0,"N",IF(LEN($AA330)&gt;1,"Error -- Availability entered in an incorrect format",IF($AA330='Control Panel'!$F$36,$AA330,IF($AA330='Control Panel'!$F$37,$AA330,IF($AA330='Control Panel'!$F$38,$AA330,IF($AA330='Control Panel'!$F$39,$AA330,IF($AA330='Control Panel'!$F$40,$AA330,IF($AA330='Control Panel'!$F$41,$AA330,"Error -- Availability entered in an incorrect format"))))))))</f>
        <v>N</v>
      </c>
    </row>
    <row r="331" spans="1:28" s="14" customFormat="1" x14ac:dyDescent="0.35">
      <c r="A331" s="7">
        <v>319</v>
      </c>
      <c r="B331" s="267" t="s">
        <v>1101</v>
      </c>
      <c r="C331" s="13" t="s">
        <v>43</v>
      </c>
      <c r="D331" s="220"/>
      <c r="E331" s="261"/>
      <c r="F331" s="204" t="str">
        <f t="shared" si="8"/>
        <v>N/A</v>
      </c>
      <c r="G331" s="6"/>
      <c r="AA331" s="14" t="str">
        <f t="shared" si="9"/>
        <v/>
      </c>
      <c r="AB331" s="14" t="str">
        <f>IF(LEN($AA331)=0,"N",IF(LEN($AA331)&gt;1,"Error -- Availability entered in an incorrect format",IF($AA331='Control Panel'!$F$36,$AA331,IF($AA331='Control Panel'!$F$37,$AA331,IF($AA331='Control Panel'!$F$38,$AA331,IF($AA331='Control Panel'!$F$39,$AA331,IF($AA331='Control Panel'!$F$40,$AA331,IF($AA331='Control Panel'!$F$41,$AA331,"Error -- Availability entered in an incorrect format"))))))))</f>
        <v>N</v>
      </c>
    </row>
    <row r="332" spans="1:28" s="14" customFormat="1" ht="29" x14ac:dyDescent="0.35">
      <c r="A332" s="7">
        <v>320</v>
      </c>
      <c r="B332" s="267" t="s">
        <v>1102</v>
      </c>
      <c r="C332" s="13" t="s">
        <v>43</v>
      </c>
      <c r="D332" s="220"/>
      <c r="E332" s="261"/>
      <c r="F332" s="204" t="str">
        <f t="shared" si="8"/>
        <v>N/A</v>
      </c>
      <c r="G332" s="6"/>
      <c r="AA332" s="14" t="str">
        <f t="shared" si="9"/>
        <v/>
      </c>
      <c r="AB332" s="14" t="str">
        <f>IF(LEN($AA332)=0,"N",IF(LEN($AA332)&gt;1,"Error -- Availability entered in an incorrect format",IF($AA332='Control Panel'!$F$36,$AA332,IF($AA332='Control Panel'!$F$37,$AA332,IF($AA332='Control Panel'!$F$38,$AA332,IF($AA332='Control Panel'!$F$39,$AA332,IF($AA332='Control Panel'!$F$40,$AA332,IF($AA332='Control Panel'!$F$41,$AA332,"Error -- Availability entered in an incorrect format"))))))))</f>
        <v>N</v>
      </c>
    </row>
    <row r="333" spans="1:28" s="14" customFormat="1" x14ac:dyDescent="0.35">
      <c r="A333" s="7">
        <v>321</v>
      </c>
      <c r="B333" s="267" t="s">
        <v>1103</v>
      </c>
      <c r="C333" s="13" t="s">
        <v>43</v>
      </c>
      <c r="D333" s="220"/>
      <c r="E333" s="261"/>
      <c r="F333" s="204" t="str">
        <f t="shared" si="8"/>
        <v>N/A</v>
      </c>
      <c r="G333" s="6"/>
      <c r="AA333" s="14" t="str">
        <f t="shared" si="9"/>
        <v/>
      </c>
      <c r="AB333" s="14" t="str">
        <f>IF(LEN($AA333)=0,"N",IF(LEN($AA333)&gt;1,"Error -- Availability entered in an incorrect format",IF($AA333='Control Panel'!$F$36,$AA333,IF($AA333='Control Panel'!$F$37,$AA333,IF($AA333='Control Panel'!$F$38,$AA333,IF($AA333='Control Panel'!$F$39,$AA333,IF($AA333='Control Panel'!$F$40,$AA333,IF($AA333='Control Panel'!$F$41,$AA333,"Error -- Availability entered in an incorrect format"))))))))</f>
        <v>N</v>
      </c>
    </row>
    <row r="334" spans="1:28" s="14" customFormat="1" x14ac:dyDescent="0.35">
      <c r="A334" s="7">
        <v>322</v>
      </c>
      <c r="B334" s="267" t="s">
        <v>1104</v>
      </c>
      <c r="C334" s="13" t="s">
        <v>43</v>
      </c>
      <c r="D334" s="220"/>
      <c r="E334" s="261"/>
      <c r="F334" s="204" t="str">
        <f t="shared" ref="F334:F337" si="10">IF($D$10=$A$9,"N/A",$D$10)</f>
        <v>N/A</v>
      </c>
      <c r="G334" s="6"/>
      <c r="AA334" s="14" t="str">
        <f t="shared" ref="AA334:AA337" si="11">TRIM($D334)</f>
        <v/>
      </c>
      <c r="AB334" s="14" t="str">
        <f>IF(LEN($AA334)=0,"N",IF(LEN($AA334)&gt;1,"Error -- Availability entered in an incorrect format",IF($AA334='Control Panel'!$F$36,$AA334,IF($AA334='Control Panel'!$F$37,$AA334,IF($AA334='Control Panel'!$F$38,$AA334,IF($AA334='Control Panel'!$F$39,$AA334,IF($AA334='Control Panel'!$F$40,$AA334,IF($AA334='Control Panel'!$F$41,$AA334,"Error -- Availability entered in an incorrect format"))))))))</f>
        <v>N</v>
      </c>
    </row>
    <row r="335" spans="1:28" s="14" customFormat="1" x14ac:dyDescent="0.35">
      <c r="A335" s="7">
        <v>323</v>
      </c>
      <c r="B335" s="267" t="s">
        <v>1105</v>
      </c>
      <c r="C335" s="13" t="s">
        <v>43</v>
      </c>
      <c r="D335" s="220"/>
      <c r="E335" s="261"/>
      <c r="F335" s="204" t="str">
        <f t="shared" si="10"/>
        <v>N/A</v>
      </c>
      <c r="G335" s="6"/>
      <c r="AA335" s="14" t="str">
        <f t="shared" si="11"/>
        <v/>
      </c>
      <c r="AB335" s="14" t="str">
        <f>IF(LEN($AA335)=0,"N",IF(LEN($AA335)&gt;1,"Error -- Availability entered in an incorrect format",IF($AA335='Control Panel'!$F$36,$AA335,IF($AA335='Control Panel'!$F$37,$AA335,IF($AA335='Control Panel'!$F$38,$AA335,IF($AA335='Control Panel'!$F$39,$AA335,IF($AA335='Control Panel'!$F$40,$AA335,IF($AA335='Control Panel'!$F$41,$AA335,"Error -- Availability entered in an incorrect format"))))))))</f>
        <v>N</v>
      </c>
    </row>
    <row r="336" spans="1:28" s="14" customFormat="1" x14ac:dyDescent="0.35">
      <c r="A336" s="7">
        <v>324</v>
      </c>
      <c r="B336" s="267" t="s">
        <v>1106</v>
      </c>
      <c r="C336" s="13" t="s">
        <v>43</v>
      </c>
      <c r="D336" s="220"/>
      <c r="E336" s="261"/>
      <c r="F336" s="204" t="str">
        <f t="shared" si="10"/>
        <v>N/A</v>
      </c>
      <c r="G336" s="6"/>
      <c r="AA336" s="14" t="str">
        <f t="shared" si="11"/>
        <v/>
      </c>
      <c r="AB336" s="14" t="str">
        <f>IF(LEN($AA336)=0,"N",IF(LEN($AA336)&gt;1,"Error -- Availability entered in an incorrect format",IF($AA336='Control Panel'!$F$36,$AA336,IF($AA336='Control Panel'!$F$37,$AA336,IF($AA336='Control Panel'!$F$38,$AA336,IF($AA336='Control Panel'!$F$39,$AA336,IF($AA336='Control Panel'!$F$40,$AA336,IF($AA336='Control Panel'!$F$41,$AA336,"Error -- Availability entered in an incorrect format"))))))))</f>
        <v>N</v>
      </c>
    </row>
    <row r="337" spans="1:28" s="14" customFormat="1" ht="43.5" x14ac:dyDescent="0.35">
      <c r="A337" s="7">
        <v>325</v>
      </c>
      <c r="B337" s="9" t="s">
        <v>1107</v>
      </c>
      <c r="C337" s="13" t="s">
        <v>37</v>
      </c>
      <c r="D337" s="220"/>
      <c r="E337" s="261"/>
      <c r="F337" s="204" t="str">
        <f t="shared" si="10"/>
        <v>N/A</v>
      </c>
      <c r="G337" s="6"/>
      <c r="AA337" s="14" t="str">
        <f t="shared" si="11"/>
        <v/>
      </c>
      <c r="AB337" s="14" t="str">
        <f>IF(LEN($AA337)=0,"N",IF(LEN($AA337)&gt;1,"Error -- Availability entered in an incorrect format",IF($AA337='Control Panel'!$F$36,$AA337,IF($AA337='Control Panel'!$F$37,$AA337,IF($AA337='Control Panel'!$F$38,$AA337,IF($AA337='Control Panel'!$F$39,$AA337,IF($AA337='Control Panel'!$F$40,$AA337,IF($AA337='Control Panel'!$F$41,$AA337,"Error -- Availability entered in an incorrect format"))))))))</f>
        <v>N</v>
      </c>
    </row>
  </sheetData>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3:A337 C13:E337 G13:G337">
    <cfRule type="expression" dxfId="118" priority="5">
      <formula>$C13=""</formula>
    </cfRule>
  </conditionalFormatting>
  <conditionalFormatting sqref="B13:B337">
    <cfRule type="expression" dxfId="117" priority="4">
      <formula>$C13=""</formula>
    </cfRule>
  </conditionalFormatting>
  <conditionalFormatting sqref="F13:F337">
    <cfRule type="expression" dxfId="116" priority="3">
      <formula>$C13=""</formula>
    </cfRule>
  </conditionalFormatting>
  <conditionalFormatting sqref="A1:G1">
    <cfRule type="cellIs" dxfId="115" priority="1" operator="equal">
      <formula>"Replace this text with vendor name in the first module."</formula>
    </cfRule>
  </conditionalFormatting>
  <dataValidations count="1">
    <dataValidation type="decimal" allowBlank="1" showInputMessage="1" showErrorMessage="1" errorTitle="Invalid Response" error="Please enter number only and inlcude text in comments column." promptTitle="Cost" prompt="Please enter any related cost for specification compliance." sqref="E13:E337" xr:uid="{890DBE0F-9D35-4C6F-B951-CF3D3D868B1E}">
      <formula1>0</formula1>
      <formula2>1000000</formula2>
    </dataValidation>
  </dataValidations>
  <printOptions horizontalCentered="1"/>
  <pageMargins left="0.25" right="0.25" top="0.75" bottom="0.75" header="0.3" footer="0.3"/>
  <pageSetup scale="75" fitToHeight="0" orientation="landscape" r:id="rId1"/>
  <headerFooter>
    <oddHeader>&amp;LAppendix B - Application Specifications&amp;C&amp;"Calibri,Bold"&amp;12Albuquerque Public Schools - ERP Software Selection RFP
&amp;R&amp;"-,Bold"&amp;KFF0000&amp;A</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FormatSpecs">
                <anchor moveWithCells="1" sizeWithCells="1">
                  <from>
                    <xdr:col>28</xdr:col>
                    <xdr:colOff>184150</xdr:colOff>
                    <xdr:row>12</xdr:row>
                    <xdr:rowOff>114300</xdr:rowOff>
                  </from>
                  <to>
                    <xdr:col>28</xdr:col>
                    <xdr:colOff>450850</xdr:colOff>
                    <xdr:row>17</xdr:row>
                    <xdr:rowOff>184150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36B05742-BE83-4356-95F8-F7C5506156F0}">
            <xm:f>D10='Control Panel'!$I$25</xm:f>
            <x14:dxf>
              <font>
                <color rgb="FFFFFF00"/>
              </font>
              <fill>
                <patternFill>
                  <fgColor indexed="64"/>
                  <bgColor rgb="FFBF311A"/>
                </patternFill>
              </fill>
            </x14:dxf>
          </x14:cfRule>
          <xm:sqref>D10:G10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Invalid Response" error="Please enter appropriate availability response." promptTitle="Please enter availability:" prompt="_x000a_  Y - Yes_x000a_  R - Reporting_x000a_  T - Third Party_x000a_  M - Modification_x000a_  F - Future_x000a_  N - Not Available_x000a__x000a__x000a_*Paste values permitted." xr:uid="{596E5F16-F603-46F8-9CEE-78F79BE0FDD7}">
          <x14:formula1>
            <xm:f>'Control Panel'!$F$36:$F$41</xm:f>
          </x14:formula1>
          <xm:sqref>D13:D337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I117"/>
  <sheetViews>
    <sheetView workbookViewId="0">
      <pane ySplit="12" topLeftCell="A71" activePane="bottomLeft" state="frozen"/>
      <selection activeCell="B14" sqref="B14"/>
      <selection pane="bottomLeft" activeCell="B14" sqref="B14"/>
    </sheetView>
  </sheetViews>
  <sheetFormatPr defaultColWidth="9.1796875" defaultRowHeight="14.5" x14ac:dyDescent="0.35"/>
  <cols>
    <col min="1" max="1" width="8.7265625" style="207" customWidth="1"/>
    <col min="2" max="2" width="65.7265625" style="208" customWidth="1"/>
    <col min="3" max="3" width="12.7265625" style="209" customWidth="1"/>
    <col min="4" max="4" width="12.7265625" style="210" customWidth="1"/>
    <col min="5" max="5" width="12.7265625" style="209" customWidth="1"/>
    <col min="6" max="6" width="27.7265625" style="211" customWidth="1"/>
    <col min="7" max="7" width="35.7265625" style="208" customWidth="1"/>
    <col min="8" max="8" width="3.7265625" style="2" customWidth="1"/>
    <col min="9" max="33" width="9.1796875" style="2"/>
    <col min="34" max="34" width="9.1796875" style="2" customWidth="1"/>
    <col min="35" max="35" width="4.1796875" style="2" customWidth="1"/>
    <col min="36" max="16384" width="9.1796875" style="2"/>
  </cols>
  <sheetData>
    <row r="1" spans="1:35" ht="15" customHeight="1" x14ac:dyDescent="0.35">
      <c r="A1" s="422" t="str">
        <f>'General Technical'!A1</f>
        <v>Replace this text with vendor name in the first module.</v>
      </c>
      <c r="B1" s="422"/>
      <c r="C1" s="422"/>
      <c r="D1" s="422"/>
      <c r="E1" s="422"/>
      <c r="F1" s="422"/>
      <c r="G1" s="422"/>
    </row>
    <row r="2" spans="1:35" x14ac:dyDescent="0.35">
      <c r="A2" s="200" t="s">
        <v>33</v>
      </c>
      <c r="B2" s="421" t="s">
        <v>221</v>
      </c>
      <c r="C2" s="421"/>
      <c r="D2" s="421"/>
      <c r="E2" s="421"/>
      <c r="F2" s="421"/>
      <c r="G2" s="421"/>
      <c r="AB2" s="2" t="s">
        <v>222</v>
      </c>
      <c r="AC2" s="2">
        <f>SUBTOTAL(3,A13:A117)</f>
        <v>105</v>
      </c>
    </row>
    <row r="3" spans="1:35" ht="45" customHeight="1" x14ac:dyDescent="0.35">
      <c r="A3" s="221" t="str">
        <f>'Control Panel'!F36</f>
        <v>Y</v>
      </c>
      <c r="B3" s="426"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26"/>
      <c r="D3" s="426"/>
      <c r="E3" s="426"/>
      <c r="F3" s="426"/>
      <c r="G3" s="426"/>
    </row>
    <row r="4" spans="1:35" x14ac:dyDescent="0.35">
      <c r="A4" s="222" t="str">
        <f>'Control Panel'!F37</f>
        <v>R</v>
      </c>
      <c r="B4" s="427" t="str">
        <f>'Control Panel'!H37</f>
        <v>Functionality is provided through reports generated using proposed Reporting Tools.</v>
      </c>
      <c r="C4" s="427"/>
      <c r="D4" s="427"/>
      <c r="E4" s="427"/>
      <c r="F4" s="427"/>
      <c r="G4" s="427"/>
    </row>
    <row r="5" spans="1:35" ht="30" customHeight="1" x14ac:dyDescent="0.35">
      <c r="A5" s="221" t="str">
        <f>'Control Panel'!F38</f>
        <v>T</v>
      </c>
      <c r="B5" s="426"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26"/>
      <c r="D5" s="426"/>
      <c r="E5" s="426"/>
      <c r="F5" s="426"/>
      <c r="G5" s="426"/>
    </row>
    <row r="6" spans="1:35" x14ac:dyDescent="0.35">
      <c r="A6" s="222" t="str">
        <f>'Control Panel'!F39</f>
        <v>M</v>
      </c>
      <c r="B6" s="427" t="str">
        <f>'Control Panel'!H39</f>
        <v>Functionality is provided through customization to the application, including creation of a new workflow or development of a custom interface, that may have an impact on future upgradability.</v>
      </c>
      <c r="C6" s="427"/>
      <c r="D6" s="427"/>
      <c r="E6" s="427"/>
      <c r="F6" s="427"/>
      <c r="G6" s="427"/>
    </row>
    <row r="7" spans="1:35" ht="16.5" customHeight="1" x14ac:dyDescent="0.35">
      <c r="A7" s="221" t="str">
        <f>'Control Panel'!F40</f>
        <v>F</v>
      </c>
      <c r="B7" s="426" t="str">
        <f>'Control Panel'!H40</f>
        <v>Functionality is provided through a future general availability (GA) release that is scheduled to occur within 1 year of the proposal response.</v>
      </c>
      <c r="C7" s="426"/>
      <c r="D7" s="426"/>
      <c r="E7" s="426"/>
      <c r="F7" s="426"/>
      <c r="G7" s="426"/>
    </row>
    <row r="8" spans="1:35" x14ac:dyDescent="0.35">
      <c r="A8" s="222" t="str">
        <f>'Control Panel'!F41</f>
        <v>N</v>
      </c>
      <c r="B8" s="427" t="str">
        <f>'Control Panel'!H41</f>
        <v>Functionality is not provided.</v>
      </c>
      <c r="C8" s="427"/>
      <c r="D8" s="427"/>
      <c r="E8" s="427"/>
      <c r="F8" s="427"/>
      <c r="G8" s="427"/>
    </row>
    <row r="9" spans="1:35" x14ac:dyDescent="0.35">
      <c r="A9" s="428" t="str">
        <f>'Control Panel'!I25</f>
        <v>Replace this text with the primary product name(s) which satisfy requirements.</v>
      </c>
      <c r="B9" s="429"/>
      <c r="C9" s="429"/>
      <c r="D9" s="429"/>
      <c r="E9" s="429"/>
      <c r="F9" s="429"/>
      <c r="G9" s="430"/>
    </row>
    <row r="10" spans="1:35" ht="15" customHeight="1" x14ac:dyDescent="0.35">
      <c r="A10" s="424" t="str">
        <f>'Control Panel'!F55&amp;" - "&amp;'Control Panel'!E55</f>
        <v>4.10 - Inventory</v>
      </c>
      <c r="B10" s="424"/>
      <c r="C10" s="424"/>
      <c r="D10" s="425" t="str">
        <f>A9</f>
        <v>Replace this text with the primary product name(s) which satisfy requirements.</v>
      </c>
      <c r="E10" s="425"/>
      <c r="F10" s="425"/>
      <c r="G10" s="425"/>
    </row>
    <row r="11" spans="1:35" x14ac:dyDescent="0.35">
      <c r="A11" s="423" t="s">
        <v>223</v>
      </c>
      <c r="B11" s="423"/>
      <c r="C11" s="423"/>
      <c r="D11" s="423"/>
      <c r="E11" s="423"/>
      <c r="F11" s="423"/>
      <c r="G11" s="423"/>
      <c r="AA11" s="2" t="s">
        <v>224</v>
      </c>
      <c r="AI11" s="3"/>
    </row>
    <row r="12" spans="1:35" ht="15" customHeight="1" x14ac:dyDescent="0.35">
      <c r="A12" s="262" t="str">
        <f>'General Technical'!A12</f>
        <v>Number</v>
      </c>
      <c r="B12" s="263" t="str">
        <f>'General Technical'!B12</f>
        <v>Application Requirements</v>
      </c>
      <c r="C12" s="264" t="str">
        <f>'General Technical'!C12</f>
        <v>Priority</v>
      </c>
      <c r="D12" s="262" t="str">
        <f>'General Technical'!D12</f>
        <v>Availability</v>
      </c>
      <c r="E12" s="264" t="str">
        <f>'General Technical'!E12</f>
        <v>Cost</v>
      </c>
      <c r="F12" s="263" t="str">
        <f>'General Technical'!F12</f>
        <v>Required Product(s)</v>
      </c>
      <c r="G12" s="263" t="str">
        <f>'General Technical'!G12</f>
        <v>Comments</v>
      </c>
      <c r="AA12" s="4" t="s">
        <v>229</v>
      </c>
      <c r="AC12" s="5">
        <f>COUNTIF(AB:AB,"Error -- Availability entered in an incorrect format")</f>
        <v>0</v>
      </c>
    </row>
    <row r="13" spans="1:35" s="14" customFormat="1" x14ac:dyDescent="0.35">
      <c r="A13" s="7">
        <v>1</v>
      </c>
      <c r="B13" s="278" t="s">
        <v>248</v>
      </c>
      <c r="C13" s="269"/>
      <c r="D13" s="7"/>
      <c r="E13" s="260"/>
      <c r="F13" s="204" t="str">
        <f>IF($D$10=$A$9,"N/A",$D$10)</f>
        <v>N/A</v>
      </c>
      <c r="G13" s="9"/>
      <c r="AA13" s="14" t="str">
        <f>TRIM($D13)</f>
        <v/>
      </c>
      <c r="AB13" s="14" t="str">
        <f>IF(LEN($AA13)=0,"N",IF(LEN($AA13)&gt;1,"Error -- Availability entered in an incorrect format",IF($AA13='Control Panel'!$F$36,$AA13,IF($AA13='Control Panel'!$F$37,$AA13,IF($AA13='Control Panel'!$F$38,$AA13,IF($AA13='Control Panel'!$F$39,$AA13,IF($AA13='Control Panel'!$F$40,$AA13,IF($AA13='Control Panel'!$F$41,$AA13,"Error -- Availability entered in an incorrect format"))))))))</f>
        <v>N</v>
      </c>
    </row>
    <row r="14" spans="1:35" s="14" customFormat="1" x14ac:dyDescent="0.35">
      <c r="A14" s="7">
        <v>2</v>
      </c>
      <c r="B14" s="279" t="s">
        <v>1108</v>
      </c>
      <c r="C14" s="280" t="s">
        <v>37</v>
      </c>
      <c r="D14" s="7"/>
      <c r="E14" s="260"/>
      <c r="F14" s="204" t="str">
        <f t="shared" ref="F14:F77" si="0">IF($D$10=$A$9,"N/A",$D$10)</f>
        <v>N/A</v>
      </c>
      <c r="G14" s="9"/>
      <c r="AA14" s="14" t="str">
        <f t="shared" ref="AA14:AA77" si="1">TRIM($D14)</f>
        <v/>
      </c>
      <c r="AB14" s="14" t="str">
        <f>IF(LEN($AA14)=0,"N",IF(LEN($AA14)&gt;1,"Error -- Availability entered in an incorrect format",IF($AA14='Control Panel'!$F$36,$AA14,IF($AA14='Control Panel'!$F$37,$AA14,IF($AA14='Control Panel'!$F$38,$AA14,IF($AA14='Control Panel'!$F$39,$AA14,IF($AA14='Control Panel'!$F$40,$AA14,IF($AA14='Control Panel'!$F$41,$AA14,"Error -- Availability entered in an incorrect format"))))))))</f>
        <v>N</v>
      </c>
    </row>
    <row r="15" spans="1:35" s="12" customFormat="1" x14ac:dyDescent="0.35">
      <c r="A15" s="7">
        <v>3</v>
      </c>
      <c r="B15" s="281" t="s">
        <v>232</v>
      </c>
      <c r="C15" s="280" t="s">
        <v>43</v>
      </c>
      <c r="D15" s="7"/>
      <c r="E15" s="260"/>
      <c r="F15" s="204" t="str">
        <f t="shared" si="0"/>
        <v>N/A</v>
      </c>
      <c r="G15" s="9"/>
      <c r="AA15" s="12" t="str">
        <f t="shared" si="1"/>
        <v/>
      </c>
      <c r="AB15" s="12" t="str">
        <f>IF(LEN($AA15)=0,"N",IF(LEN($AA15)&gt;1,"Error -- Availability entered in an incorrect format",IF($AA15='Control Panel'!$F$36,$AA15,IF($AA15='Control Panel'!$F$37,$AA15,IF($AA15='Control Panel'!$F$38,$AA15,IF($AA15='Control Panel'!$F$39,$AA15,IF($AA15='Control Panel'!$F$40,$AA15,IF($AA15='Control Panel'!$F$41,$AA15,"Error -- Availability entered in an incorrect format"))))))))</f>
        <v>N</v>
      </c>
    </row>
    <row r="16" spans="1:35" s="12" customFormat="1" x14ac:dyDescent="0.35">
      <c r="A16" s="7">
        <v>4</v>
      </c>
      <c r="B16" s="281" t="s">
        <v>492</v>
      </c>
      <c r="C16" s="280" t="s">
        <v>43</v>
      </c>
      <c r="D16" s="7"/>
      <c r="E16" s="260"/>
      <c r="F16" s="204" t="str">
        <f t="shared" si="0"/>
        <v>N/A</v>
      </c>
      <c r="G16" s="9"/>
      <c r="AA16" s="12" t="str">
        <f t="shared" si="1"/>
        <v/>
      </c>
      <c r="AB16" s="12" t="str">
        <f>IF(LEN($AA16)=0,"N",IF(LEN($AA16)&gt;1,"Error -- Availability entered in an incorrect format",IF($AA16='Control Panel'!$F$36,$AA16,IF($AA16='Control Panel'!$F$37,$AA16,IF($AA16='Control Panel'!$F$38,$AA16,IF($AA16='Control Panel'!$F$39,$AA16,IF($AA16='Control Panel'!$F$40,$AA16,IF($AA16='Control Panel'!$F$41,$AA16,"Error -- Availability entered in an incorrect format"))))))))</f>
        <v>N</v>
      </c>
    </row>
    <row r="17" spans="1:28" s="12" customFormat="1" x14ac:dyDescent="0.35">
      <c r="A17" s="7">
        <v>5</v>
      </c>
      <c r="B17" s="281" t="s">
        <v>1109</v>
      </c>
      <c r="C17" s="280" t="s">
        <v>43</v>
      </c>
      <c r="D17" s="7"/>
      <c r="E17" s="260"/>
      <c r="F17" s="204" t="str">
        <f t="shared" si="0"/>
        <v>N/A</v>
      </c>
      <c r="G17" s="9"/>
      <c r="AA17" s="12" t="str">
        <f t="shared" si="1"/>
        <v/>
      </c>
      <c r="AB17" s="12" t="str">
        <f>IF(LEN($AA17)=0,"N",IF(LEN($AA17)&gt;1,"Error -- Availability entered in an incorrect format",IF($AA17='Control Panel'!$F$36,$AA17,IF($AA17='Control Panel'!$F$37,$AA17,IF($AA17='Control Panel'!$F$38,$AA17,IF($AA17='Control Panel'!$F$39,$AA17,IF($AA17='Control Panel'!$F$40,$AA17,IF($AA17='Control Panel'!$F$41,$AA17,"Error -- Availability entered in an incorrect format"))))))))</f>
        <v>N</v>
      </c>
    </row>
    <row r="18" spans="1:28" s="12" customFormat="1" x14ac:dyDescent="0.35">
      <c r="A18" s="7">
        <v>6</v>
      </c>
      <c r="B18" s="281" t="s">
        <v>1110</v>
      </c>
      <c r="C18" s="280" t="s">
        <v>43</v>
      </c>
      <c r="D18" s="7"/>
      <c r="E18" s="260"/>
      <c r="F18" s="204" t="str">
        <f t="shared" si="0"/>
        <v>N/A</v>
      </c>
      <c r="G18" s="9"/>
      <c r="AA18" s="12" t="str">
        <f t="shared" si="1"/>
        <v/>
      </c>
      <c r="AB18" s="12" t="str">
        <f>IF(LEN($AA18)=0,"N",IF(LEN($AA18)&gt;1,"Error -- Availability entered in an incorrect format",IF($AA18='Control Panel'!$F$36,$AA18,IF($AA18='Control Panel'!$F$37,$AA18,IF($AA18='Control Panel'!$F$38,$AA18,IF($AA18='Control Panel'!$F$39,$AA18,IF($AA18='Control Panel'!$F$40,$AA18,IF($AA18='Control Panel'!$F$41,$AA18,"Error -- Availability entered in an incorrect format"))))))))</f>
        <v>N</v>
      </c>
    </row>
    <row r="19" spans="1:28" s="12" customFormat="1" x14ac:dyDescent="0.35">
      <c r="A19" s="7">
        <v>7</v>
      </c>
      <c r="B19" s="281" t="s">
        <v>234</v>
      </c>
      <c r="C19" s="280" t="s">
        <v>43</v>
      </c>
      <c r="D19" s="7"/>
      <c r="E19" s="260"/>
      <c r="F19" s="204" t="str">
        <f t="shared" si="0"/>
        <v>N/A</v>
      </c>
      <c r="G19" s="9"/>
      <c r="AA19" s="12" t="str">
        <f t="shared" si="1"/>
        <v/>
      </c>
      <c r="AB19" s="12" t="str">
        <f>IF(LEN($AA19)=0,"N",IF(LEN($AA19)&gt;1,"Error -- Availability entered in an incorrect format",IF($AA19='Control Panel'!$F$36,$AA19,IF($AA19='Control Panel'!$F$37,$AA19,IF($AA19='Control Panel'!$F$38,$AA19,IF($AA19='Control Panel'!$F$39,$AA19,IF($AA19='Control Panel'!$F$40,$AA19,IF($AA19='Control Panel'!$F$41,$AA19,"Error -- Availability entered in an incorrect format"))))))))</f>
        <v>N</v>
      </c>
    </row>
    <row r="20" spans="1:28" s="12" customFormat="1" x14ac:dyDescent="0.35">
      <c r="A20" s="7">
        <v>8</v>
      </c>
      <c r="B20" s="281" t="s">
        <v>1111</v>
      </c>
      <c r="C20" s="280" t="s">
        <v>43</v>
      </c>
      <c r="D20" s="7"/>
      <c r="E20" s="260"/>
      <c r="F20" s="204" t="str">
        <f t="shared" si="0"/>
        <v>N/A</v>
      </c>
      <c r="G20" s="9"/>
      <c r="AA20" s="12" t="str">
        <f t="shared" si="1"/>
        <v/>
      </c>
      <c r="AB20" s="12" t="str">
        <f>IF(LEN($AA20)=0,"N",IF(LEN($AA20)&gt;1,"Error -- Availability entered in an incorrect format",IF($AA20='Control Panel'!$F$36,$AA20,IF($AA20='Control Panel'!$F$37,$AA20,IF($AA20='Control Panel'!$F$38,$AA20,IF($AA20='Control Panel'!$F$39,$AA20,IF($AA20='Control Panel'!$F$40,$AA20,IF($AA20='Control Panel'!$F$41,$AA20,"Error -- Availability entered in an incorrect format"))))))))</f>
        <v>N</v>
      </c>
    </row>
    <row r="21" spans="1:28" s="12" customFormat="1" ht="43.5" x14ac:dyDescent="0.35">
      <c r="A21" s="7">
        <v>9</v>
      </c>
      <c r="B21" s="279" t="s">
        <v>1112</v>
      </c>
      <c r="C21" s="280" t="s">
        <v>37</v>
      </c>
      <c r="D21" s="7"/>
      <c r="E21" s="260"/>
      <c r="F21" s="204" t="str">
        <f t="shared" si="0"/>
        <v>N/A</v>
      </c>
      <c r="G21" s="9"/>
      <c r="AA21" s="12" t="str">
        <f t="shared" si="1"/>
        <v/>
      </c>
      <c r="AB21" s="12" t="str">
        <f>IF(LEN($AA21)=0,"N",IF(LEN($AA21)&gt;1,"Error -- Availability entered in an incorrect format",IF($AA21='Control Panel'!$F$36,$AA21,IF($AA21='Control Panel'!$F$37,$AA21,IF($AA21='Control Panel'!$F$38,$AA21,IF($AA21='Control Panel'!$F$39,$AA21,IF($AA21='Control Panel'!$F$40,$AA21,IF($AA21='Control Panel'!$F$41,$AA21,"Error -- Availability entered in an incorrect format"))))))))</f>
        <v>N</v>
      </c>
    </row>
    <row r="22" spans="1:28" s="12" customFormat="1" x14ac:dyDescent="0.35">
      <c r="A22" s="7">
        <v>10</v>
      </c>
      <c r="B22" s="279" t="s">
        <v>1113</v>
      </c>
      <c r="C22" s="280" t="s">
        <v>37</v>
      </c>
      <c r="D22" s="7"/>
      <c r="E22" s="260"/>
      <c r="F22" s="204" t="str">
        <f t="shared" si="0"/>
        <v>N/A</v>
      </c>
      <c r="G22" s="9"/>
      <c r="AA22" s="12" t="str">
        <f t="shared" si="1"/>
        <v/>
      </c>
      <c r="AB22" s="12" t="str">
        <f>IF(LEN($AA22)=0,"N",IF(LEN($AA22)&gt;1,"Error -- Availability entered in an incorrect format",IF($AA22='Control Panel'!$F$36,$AA22,IF($AA22='Control Panel'!$F$37,$AA22,IF($AA22='Control Panel'!$F$38,$AA22,IF($AA22='Control Panel'!$F$39,$AA22,IF($AA22='Control Panel'!$F$40,$AA22,IF($AA22='Control Panel'!$F$41,$AA22,"Error -- Availability entered in an incorrect format"))))))))</f>
        <v>N</v>
      </c>
    </row>
    <row r="23" spans="1:28" s="12" customFormat="1" x14ac:dyDescent="0.35">
      <c r="A23" s="7">
        <v>11</v>
      </c>
      <c r="B23" s="279" t="s">
        <v>1114</v>
      </c>
      <c r="C23" s="280" t="s">
        <v>37</v>
      </c>
      <c r="D23" s="7"/>
      <c r="E23" s="260"/>
      <c r="F23" s="204" t="str">
        <f t="shared" si="0"/>
        <v>N/A</v>
      </c>
      <c r="G23" s="9"/>
      <c r="AA23" s="12" t="str">
        <f t="shared" si="1"/>
        <v/>
      </c>
      <c r="AB23" s="12" t="str">
        <f>IF(LEN($AA23)=0,"N",IF(LEN($AA23)&gt;1,"Error -- Availability entered in an incorrect format",IF($AA23='Control Panel'!$F$36,$AA23,IF($AA23='Control Panel'!$F$37,$AA23,IF($AA23='Control Panel'!$F$38,$AA23,IF($AA23='Control Panel'!$F$39,$AA23,IF($AA23='Control Panel'!$F$40,$AA23,IF($AA23='Control Panel'!$F$41,$AA23,"Error -- Availability entered in an incorrect format"))))))))</f>
        <v>N</v>
      </c>
    </row>
    <row r="24" spans="1:28" s="12" customFormat="1" x14ac:dyDescent="0.35">
      <c r="A24" s="7">
        <v>12</v>
      </c>
      <c r="B24" s="279" t="s">
        <v>1115</v>
      </c>
      <c r="C24" s="280" t="s">
        <v>40</v>
      </c>
      <c r="D24" s="7"/>
      <c r="E24" s="260"/>
      <c r="F24" s="204" t="str">
        <f t="shared" si="0"/>
        <v>N/A</v>
      </c>
      <c r="G24" s="9"/>
      <c r="AA24" s="12" t="str">
        <f t="shared" si="1"/>
        <v/>
      </c>
      <c r="AB24" s="12" t="str">
        <f>IF(LEN($AA24)=0,"N",IF(LEN($AA24)&gt;1,"Error -- Availability entered in an incorrect format",IF($AA24='Control Panel'!$F$36,$AA24,IF($AA24='Control Panel'!$F$37,$AA24,IF($AA24='Control Panel'!$F$38,$AA24,IF($AA24='Control Panel'!$F$39,$AA24,IF($AA24='Control Panel'!$F$40,$AA24,IF($AA24='Control Panel'!$F$41,$AA24,"Error -- Availability entered in an incorrect format"))))))))</f>
        <v>N</v>
      </c>
    </row>
    <row r="25" spans="1:28" s="14" customFormat="1" ht="29" x14ac:dyDescent="0.35">
      <c r="A25" s="7">
        <v>13</v>
      </c>
      <c r="B25" s="279" t="s">
        <v>1116</v>
      </c>
      <c r="C25" s="280" t="s">
        <v>40</v>
      </c>
      <c r="D25" s="11"/>
      <c r="E25" s="261"/>
      <c r="F25" s="204" t="str">
        <f t="shared" si="0"/>
        <v>N/A</v>
      </c>
      <c r="G25" s="6"/>
      <c r="AA25" s="14" t="str">
        <f t="shared" si="1"/>
        <v/>
      </c>
      <c r="AB25" s="14" t="str">
        <f>IF(LEN($AA25)=0,"N",IF(LEN($AA25)&gt;1,"Error -- Availability entered in an incorrect format",IF($AA25='Control Panel'!$F$36,$AA25,IF($AA25='Control Panel'!$F$37,$AA25,IF($AA25='Control Panel'!$F$38,$AA25,IF($AA25='Control Panel'!$F$39,$AA25,IF($AA25='Control Panel'!$F$40,$AA25,IF($AA25='Control Panel'!$F$41,$AA25,"Error -- Availability entered in an incorrect format"))))))))</f>
        <v>N</v>
      </c>
    </row>
    <row r="26" spans="1:28" s="14" customFormat="1" ht="29" x14ac:dyDescent="0.35">
      <c r="A26" s="7">
        <v>14</v>
      </c>
      <c r="B26" s="279" t="s">
        <v>1117</v>
      </c>
      <c r="C26" s="280" t="s">
        <v>37</v>
      </c>
      <c r="D26" s="11"/>
      <c r="E26" s="261"/>
      <c r="F26" s="204" t="str">
        <f t="shared" si="0"/>
        <v>N/A</v>
      </c>
      <c r="G26" s="6"/>
      <c r="AA26" s="14" t="str">
        <f t="shared" si="1"/>
        <v/>
      </c>
      <c r="AB26" s="14" t="str">
        <f>IF(LEN($AA26)=0,"N",IF(LEN($AA26)&gt;1,"Error -- Availability entered in an incorrect format",IF($AA26='Control Panel'!$F$36,$AA26,IF($AA26='Control Panel'!$F$37,$AA26,IF($AA26='Control Panel'!$F$38,$AA26,IF($AA26='Control Panel'!$F$39,$AA26,IF($AA26='Control Panel'!$F$40,$AA26,IF($AA26='Control Panel'!$F$41,$AA26,"Error -- Availability entered in an incorrect format"))))))))</f>
        <v>N</v>
      </c>
    </row>
    <row r="27" spans="1:28" s="14" customFormat="1" ht="29" x14ac:dyDescent="0.35">
      <c r="A27" s="7">
        <v>15</v>
      </c>
      <c r="B27" s="279" t="s">
        <v>1118</v>
      </c>
      <c r="C27" s="280" t="s">
        <v>37</v>
      </c>
      <c r="D27" s="11"/>
      <c r="E27" s="261"/>
      <c r="F27" s="204" t="str">
        <f t="shared" si="0"/>
        <v>N/A</v>
      </c>
      <c r="G27" s="6"/>
      <c r="AA27" s="14" t="str">
        <f t="shared" si="1"/>
        <v/>
      </c>
      <c r="AB27" s="14" t="str">
        <f>IF(LEN($AA27)=0,"N",IF(LEN($AA27)&gt;1,"Error -- Availability entered in an incorrect format",IF($AA27='Control Panel'!$F$36,$AA27,IF($AA27='Control Panel'!$F$37,$AA27,IF($AA27='Control Panel'!$F$38,$AA27,IF($AA27='Control Panel'!$F$39,$AA27,IF($AA27='Control Panel'!$F$40,$AA27,IF($AA27='Control Panel'!$F$41,$AA27,"Error -- Availability entered in an incorrect format"))))))))</f>
        <v>N</v>
      </c>
    </row>
    <row r="28" spans="1:28" s="14" customFormat="1" x14ac:dyDescent="0.35">
      <c r="A28" s="7">
        <v>16</v>
      </c>
      <c r="B28" s="279" t="s">
        <v>1119</v>
      </c>
      <c r="C28" s="280" t="s">
        <v>37</v>
      </c>
      <c r="D28" s="11"/>
      <c r="E28" s="261"/>
      <c r="F28" s="204" t="str">
        <f t="shared" si="0"/>
        <v>N/A</v>
      </c>
      <c r="G28" s="6"/>
      <c r="AA28" s="14" t="str">
        <f t="shared" si="1"/>
        <v/>
      </c>
      <c r="AB28" s="14" t="str">
        <f>IF(LEN($AA28)=0,"N",IF(LEN($AA28)&gt;1,"Error -- Availability entered in an incorrect format",IF($AA28='Control Panel'!$F$36,$AA28,IF($AA28='Control Panel'!$F$37,$AA28,IF($AA28='Control Panel'!$F$38,$AA28,IF($AA28='Control Panel'!$F$39,$AA28,IF($AA28='Control Panel'!$F$40,$AA28,IF($AA28='Control Panel'!$F$41,$AA28,"Error -- Availability entered in an incorrect format"))))))))</f>
        <v>N</v>
      </c>
    </row>
    <row r="29" spans="1:28" s="14" customFormat="1" x14ac:dyDescent="0.35">
      <c r="A29" s="7">
        <v>17</v>
      </c>
      <c r="B29" s="279" t="s">
        <v>1120</v>
      </c>
      <c r="C29" s="280" t="s">
        <v>37</v>
      </c>
      <c r="D29" s="11"/>
      <c r="E29" s="261"/>
      <c r="F29" s="204" t="str">
        <f t="shared" si="0"/>
        <v>N/A</v>
      </c>
      <c r="G29" s="6"/>
      <c r="AA29" s="14" t="str">
        <f t="shared" si="1"/>
        <v/>
      </c>
      <c r="AB29" s="14" t="str">
        <f>IF(LEN($AA29)=0,"N",IF(LEN($AA29)&gt;1,"Error -- Availability entered in an incorrect format",IF($AA29='Control Panel'!$F$36,$AA29,IF($AA29='Control Panel'!$F$37,$AA29,IF($AA29='Control Panel'!$F$38,$AA29,IF($AA29='Control Panel'!$F$39,$AA29,IF($AA29='Control Panel'!$F$40,$AA29,IF($AA29='Control Panel'!$F$41,$AA29,"Error -- Availability entered in an incorrect format"))))))))</f>
        <v>N</v>
      </c>
    </row>
    <row r="30" spans="1:28" s="14" customFormat="1" x14ac:dyDescent="0.35">
      <c r="A30" s="7">
        <v>18</v>
      </c>
      <c r="B30" s="279" t="s">
        <v>1121</v>
      </c>
      <c r="C30" s="280" t="s">
        <v>37</v>
      </c>
      <c r="D30" s="11"/>
      <c r="E30" s="261"/>
      <c r="F30" s="204" t="str">
        <f t="shared" si="0"/>
        <v>N/A</v>
      </c>
      <c r="G30" s="6"/>
      <c r="AA30" s="14" t="str">
        <f t="shared" si="1"/>
        <v/>
      </c>
      <c r="AB30" s="14" t="str">
        <f>IF(LEN($AA30)=0,"N",IF(LEN($AA30)&gt;1,"Error -- Availability entered in an incorrect format",IF($AA30='Control Panel'!$F$36,$AA30,IF($AA30='Control Panel'!$F$37,$AA30,IF($AA30='Control Panel'!$F$38,$AA30,IF($AA30='Control Panel'!$F$39,$AA30,IF($AA30='Control Panel'!$F$40,$AA30,IF($AA30='Control Panel'!$F$41,$AA30,"Error -- Availability entered in an incorrect format"))))))))</f>
        <v>N</v>
      </c>
    </row>
    <row r="31" spans="1:28" s="14" customFormat="1" x14ac:dyDescent="0.35">
      <c r="A31" s="7">
        <v>19</v>
      </c>
      <c r="B31" s="279" t="s">
        <v>1122</v>
      </c>
      <c r="C31" s="280" t="s">
        <v>37</v>
      </c>
      <c r="D31" s="220"/>
      <c r="E31" s="261"/>
      <c r="F31" s="204" t="str">
        <f t="shared" si="0"/>
        <v>N/A</v>
      </c>
      <c r="G31" s="6"/>
      <c r="AA31" s="14" t="str">
        <f t="shared" si="1"/>
        <v/>
      </c>
      <c r="AB31" s="14" t="str">
        <f>IF(LEN($AA31)=0,"N",IF(LEN($AA31)&gt;1,"Error -- Availability entered in an incorrect format",IF($AA31='Control Panel'!$F$36,$AA31,IF($AA31='Control Panel'!$F$37,$AA31,IF($AA31='Control Panel'!$F$38,$AA31,IF($AA31='Control Panel'!$F$39,$AA31,IF($AA31='Control Panel'!$F$40,$AA31,IF($AA31='Control Panel'!$F$41,$AA31,"Error -- Availability entered in an incorrect format"))))))))</f>
        <v>N</v>
      </c>
    </row>
    <row r="32" spans="1:28" s="14" customFormat="1" x14ac:dyDescent="0.35">
      <c r="A32" s="7">
        <v>20</v>
      </c>
      <c r="B32" s="279" t="s">
        <v>1123</v>
      </c>
      <c r="C32" s="280" t="s">
        <v>37</v>
      </c>
      <c r="D32" s="220"/>
      <c r="E32" s="261"/>
      <c r="F32" s="204" t="str">
        <f t="shared" si="0"/>
        <v>N/A</v>
      </c>
      <c r="G32" s="6"/>
      <c r="AA32" s="14" t="str">
        <f t="shared" si="1"/>
        <v/>
      </c>
      <c r="AB32" s="14" t="str">
        <f>IF(LEN($AA32)=0,"N",IF(LEN($AA32)&gt;1,"Error -- Availability entered in an incorrect format",IF($AA32='Control Panel'!$F$36,$AA32,IF($AA32='Control Panel'!$F$37,$AA32,IF($AA32='Control Panel'!$F$38,$AA32,IF($AA32='Control Panel'!$F$39,$AA32,IF($AA32='Control Panel'!$F$40,$AA32,IF($AA32='Control Panel'!$F$41,$AA32,"Error -- Availability entered in an incorrect format"))))))))</f>
        <v>N</v>
      </c>
    </row>
    <row r="33" spans="1:28" s="14" customFormat="1" ht="29" x14ac:dyDescent="0.35">
      <c r="A33" s="7">
        <v>21</v>
      </c>
      <c r="B33" s="279" t="s">
        <v>1124</v>
      </c>
      <c r="C33" s="280" t="s">
        <v>37</v>
      </c>
      <c r="D33" s="220"/>
      <c r="E33" s="261"/>
      <c r="F33" s="204" t="str">
        <f t="shared" si="0"/>
        <v>N/A</v>
      </c>
      <c r="G33" s="6"/>
      <c r="AA33" s="14" t="str">
        <f t="shared" si="1"/>
        <v/>
      </c>
      <c r="AB33" s="14" t="str">
        <f>IF(LEN($AA33)=0,"N",IF(LEN($AA33)&gt;1,"Error -- Availability entered in an incorrect format",IF($AA33='Control Panel'!$F$36,$AA33,IF($AA33='Control Panel'!$F$37,$AA33,IF($AA33='Control Panel'!$F$38,$AA33,IF($AA33='Control Panel'!$F$39,$AA33,IF($AA33='Control Panel'!$F$40,$AA33,IF($AA33='Control Panel'!$F$41,$AA33,"Error -- Availability entered in an incorrect format"))))))))</f>
        <v>N</v>
      </c>
    </row>
    <row r="34" spans="1:28" s="14" customFormat="1" x14ac:dyDescent="0.35">
      <c r="A34" s="7">
        <v>22</v>
      </c>
      <c r="B34" s="281" t="s">
        <v>1125</v>
      </c>
      <c r="C34" s="280" t="s">
        <v>43</v>
      </c>
      <c r="D34" s="220"/>
      <c r="E34" s="261"/>
      <c r="F34" s="204" t="str">
        <f t="shared" si="0"/>
        <v>N/A</v>
      </c>
      <c r="G34" s="6"/>
      <c r="AA34" s="14" t="str">
        <f t="shared" si="1"/>
        <v/>
      </c>
      <c r="AB34" s="14" t="str">
        <f>IF(LEN($AA34)=0,"N",IF(LEN($AA34)&gt;1,"Error -- Availability entered in an incorrect format",IF($AA34='Control Panel'!$F$36,$AA34,IF($AA34='Control Panel'!$F$37,$AA34,IF($AA34='Control Panel'!$F$38,$AA34,IF($AA34='Control Panel'!$F$39,$AA34,IF($AA34='Control Panel'!$F$40,$AA34,IF($AA34='Control Panel'!$F$41,$AA34,"Error -- Availability entered in an incorrect format"))))))))</f>
        <v>N</v>
      </c>
    </row>
    <row r="35" spans="1:28" s="14" customFormat="1" x14ac:dyDescent="0.35">
      <c r="A35" s="7">
        <v>23</v>
      </c>
      <c r="B35" s="281" t="s">
        <v>1126</v>
      </c>
      <c r="C35" s="280" t="s">
        <v>43</v>
      </c>
      <c r="D35" s="220"/>
      <c r="E35" s="261"/>
      <c r="F35" s="204" t="str">
        <f t="shared" si="0"/>
        <v>N/A</v>
      </c>
      <c r="G35" s="6"/>
      <c r="AA35" s="14" t="str">
        <f t="shared" si="1"/>
        <v/>
      </c>
      <c r="AB35" s="14" t="str">
        <f>IF(LEN($AA35)=0,"N",IF(LEN($AA35)&gt;1,"Error -- Availability entered in an incorrect format",IF($AA35='Control Panel'!$F$36,$AA35,IF($AA35='Control Panel'!$F$37,$AA35,IF($AA35='Control Panel'!$F$38,$AA35,IF($AA35='Control Panel'!$F$39,$AA35,IF($AA35='Control Panel'!$F$40,$AA35,IF($AA35='Control Panel'!$F$41,$AA35,"Error -- Availability entered in an incorrect format"))))))))</f>
        <v>N</v>
      </c>
    </row>
    <row r="36" spans="1:28" s="14" customFormat="1" x14ac:dyDescent="0.35">
      <c r="A36" s="7">
        <v>24</v>
      </c>
      <c r="B36" s="281" t="s">
        <v>1127</v>
      </c>
      <c r="C36" s="280" t="s">
        <v>43</v>
      </c>
      <c r="D36" s="220"/>
      <c r="E36" s="261"/>
      <c r="F36" s="204" t="str">
        <f t="shared" si="0"/>
        <v>N/A</v>
      </c>
      <c r="G36" s="6"/>
      <c r="AA36" s="14" t="str">
        <f t="shared" si="1"/>
        <v/>
      </c>
      <c r="AB36" s="14" t="str">
        <f>IF(LEN($AA36)=0,"N",IF(LEN($AA36)&gt;1,"Error -- Availability entered in an incorrect format",IF($AA36='Control Panel'!$F$36,$AA36,IF($AA36='Control Panel'!$F$37,$AA36,IF($AA36='Control Panel'!$F$38,$AA36,IF($AA36='Control Panel'!$F$39,$AA36,IF($AA36='Control Panel'!$F$40,$AA36,IF($AA36='Control Panel'!$F$41,$AA36,"Error -- Availability entered in an incorrect format"))))))))</f>
        <v>N</v>
      </c>
    </row>
    <row r="37" spans="1:28" s="14" customFormat="1" x14ac:dyDescent="0.35">
      <c r="A37" s="7">
        <v>25</v>
      </c>
      <c r="B37" s="281" t="s">
        <v>1128</v>
      </c>
      <c r="C37" s="280" t="s">
        <v>43</v>
      </c>
      <c r="D37" s="220"/>
      <c r="E37" s="261"/>
      <c r="F37" s="204" t="str">
        <f t="shared" si="0"/>
        <v>N/A</v>
      </c>
      <c r="G37" s="6"/>
      <c r="AA37" s="14" t="str">
        <f t="shared" si="1"/>
        <v/>
      </c>
      <c r="AB37" s="14" t="str">
        <f>IF(LEN($AA37)=0,"N",IF(LEN($AA37)&gt;1,"Error -- Availability entered in an incorrect format",IF($AA37='Control Panel'!$F$36,$AA37,IF($AA37='Control Panel'!$F$37,$AA37,IF($AA37='Control Panel'!$F$38,$AA37,IF($AA37='Control Panel'!$F$39,$AA37,IF($AA37='Control Panel'!$F$40,$AA37,IF($AA37='Control Panel'!$F$41,$AA37,"Error -- Availability entered in an incorrect format"))))))))</f>
        <v>N</v>
      </c>
    </row>
    <row r="38" spans="1:28" s="14" customFormat="1" x14ac:dyDescent="0.35">
      <c r="A38" s="7">
        <v>26</v>
      </c>
      <c r="B38" s="281" t="s">
        <v>1129</v>
      </c>
      <c r="C38" s="280" t="s">
        <v>43</v>
      </c>
      <c r="D38" s="220"/>
      <c r="E38" s="261"/>
      <c r="F38" s="204" t="str">
        <f t="shared" si="0"/>
        <v>N/A</v>
      </c>
      <c r="G38" s="6"/>
      <c r="AA38" s="14" t="str">
        <f t="shared" si="1"/>
        <v/>
      </c>
      <c r="AB38" s="14" t="str">
        <f>IF(LEN($AA38)=0,"N",IF(LEN($AA38)&gt;1,"Error -- Availability entered in an incorrect format",IF($AA38='Control Panel'!$F$36,$AA38,IF($AA38='Control Panel'!$F$37,$AA38,IF($AA38='Control Panel'!$F$38,$AA38,IF($AA38='Control Panel'!$F$39,$AA38,IF($AA38='Control Panel'!$F$40,$AA38,IF($AA38='Control Panel'!$F$41,$AA38,"Error -- Availability entered in an incorrect format"))))))))</f>
        <v>N</v>
      </c>
    </row>
    <row r="39" spans="1:28" s="14" customFormat="1" x14ac:dyDescent="0.35">
      <c r="A39" s="7">
        <v>27</v>
      </c>
      <c r="B39" s="281" t="s">
        <v>1130</v>
      </c>
      <c r="C39" s="280" t="s">
        <v>43</v>
      </c>
      <c r="D39" s="220"/>
      <c r="E39" s="261"/>
      <c r="F39" s="204" t="str">
        <f t="shared" si="0"/>
        <v>N/A</v>
      </c>
      <c r="G39" s="6"/>
      <c r="AA39" s="14" t="str">
        <f t="shared" si="1"/>
        <v/>
      </c>
      <c r="AB39" s="14" t="str">
        <f>IF(LEN($AA39)=0,"N",IF(LEN($AA39)&gt;1,"Error -- Availability entered in an incorrect format",IF($AA39='Control Panel'!$F$36,$AA39,IF($AA39='Control Panel'!$F$37,$AA39,IF($AA39='Control Panel'!$F$38,$AA39,IF($AA39='Control Panel'!$F$39,$AA39,IF($AA39='Control Panel'!$F$40,$AA39,IF($AA39='Control Panel'!$F$41,$AA39,"Error -- Availability entered in an incorrect format"))))))))</f>
        <v>N</v>
      </c>
    </row>
    <row r="40" spans="1:28" s="14" customFormat="1" x14ac:dyDescent="0.35">
      <c r="A40" s="7">
        <v>28</v>
      </c>
      <c r="B40" s="281" t="s">
        <v>1131</v>
      </c>
      <c r="C40" s="280" t="s">
        <v>43</v>
      </c>
      <c r="D40" s="220"/>
      <c r="E40" s="261"/>
      <c r="F40" s="204" t="str">
        <f t="shared" si="0"/>
        <v>N/A</v>
      </c>
      <c r="G40" s="6"/>
      <c r="AA40" s="14" t="str">
        <f t="shared" si="1"/>
        <v/>
      </c>
      <c r="AB40" s="14" t="str">
        <f>IF(LEN($AA40)=0,"N",IF(LEN($AA40)&gt;1,"Error -- Availability entered in an incorrect format",IF($AA40='Control Panel'!$F$36,$AA40,IF($AA40='Control Panel'!$F$37,$AA40,IF($AA40='Control Panel'!$F$38,$AA40,IF($AA40='Control Panel'!$F$39,$AA40,IF($AA40='Control Panel'!$F$40,$AA40,IF($AA40='Control Panel'!$F$41,$AA40,"Error -- Availability entered in an incorrect format"))))))))</f>
        <v>N</v>
      </c>
    </row>
    <row r="41" spans="1:28" s="14" customFormat="1" x14ac:dyDescent="0.35">
      <c r="A41" s="7">
        <v>29</v>
      </c>
      <c r="B41" s="281" t="s">
        <v>1132</v>
      </c>
      <c r="C41" s="280" t="s">
        <v>43</v>
      </c>
      <c r="D41" s="220"/>
      <c r="E41" s="261"/>
      <c r="F41" s="204" t="str">
        <f t="shared" si="0"/>
        <v>N/A</v>
      </c>
      <c r="G41" s="6"/>
      <c r="AA41" s="14" t="str">
        <f t="shared" si="1"/>
        <v/>
      </c>
      <c r="AB41" s="14" t="str">
        <f>IF(LEN($AA41)=0,"N",IF(LEN($AA41)&gt;1,"Error -- Availability entered in an incorrect format",IF($AA41='Control Panel'!$F$36,$AA41,IF($AA41='Control Panel'!$F$37,$AA41,IF($AA41='Control Panel'!$F$38,$AA41,IF($AA41='Control Panel'!$F$39,$AA41,IF($AA41='Control Panel'!$F$40,$AA41,IF($AA41='Control Panel'!$F$41,$AA41,"Error -- Availability entered in an incorrect format"))))))))</f>
        <v>N</v>
      </c>
    </row>
    <row r="42" spans="1:28" s="14" customFormat="1" x14ac:dyDescent="0.35">
      <c r="A42" s="7">
        <v>30</v>
      </c>
      <c r="B42" s="281" t="s">
        <v>1133</v>
      </c>
      <c r="C42" s="280" t="s">
        <v>43</v>
      </c>
      <c r="D42" s="220"/>
      <c r="E42" s="261"/>
      <c r="F42" s="204" t="str">
        <f t="shared" si="0"/>
        <v>N/A</v>
      </c>
      <c r="G42" s="6"/>
      <c r="AA42" s="14" t="str">
        <f t="shared" si="1"/>
        <v/>
      </c>
      <c r="AB42" s="14" t="str">
        <f>IF(LEN($AA42)=0,"N",IF(LEN($AA42)&gt;1,"Error -- Availability entered in an incorrect format",IF($AA42='Control Panel'!$F$36,$AA42,IF($AA42='Control Panel'!$F$37,$AA42,IF($AA42='Control Panel'!$F$38,$AA42,IF($AA42='Control Panel'!$F$39,$AA42,IF($AA42='Control Panel'!$F$40,$AA42,IF($AA42='Control Panel'!$F$41,$AA42,"Error -- Availability entered in an incorrect format"))))))))</f>
        <v>N</v>
      </c>
    </row>
    <row r="43" spans="1:28" s="14" customFormat="1" x14ac:dyDescent="0.35">
      <c r="A43" s="7">
        <v>31</v>
      </c>
      <c r="B43" s="281" t="s">
        <v>1134</v>
      </c>
      <c r="C43" s="280" t="s">
        <v>43</v>
      </c>
      <c r="D43" s="220"/>
      <c r="E43" s="261"/>
      <c r="F43" s="204" t="str">
        <f t="shared" si="0"/>
        <v>N/A</v>
      </c>
      <c r="G43" s="6"/>
      <c r="AA43" s="14" t="str">
        <f t="shared" si="1"/>
        <v/>
      </c>
      <c r="AB43" s="14" t="str">
        <f>IF(LEN($AA43)=0,"N",IF(LEN($AA43)&gt;1,"Error -- Availability entered in an incorrect format",IF($AA43='Control Panel'!$F$36,$AA43,IF($AA43='Control Panel'!$F$37,$AA43,IF($AA43='Control Panel'!$F$38,$AA43,IF($AA43='Control Panel'!$F$39,$AA43,IF($AA43='Control Panel'!$F$40,$AA43,IF($AA43='Control Panel'!$F$41,$AA43,"Error -- Availability entered in an incorrect format"))))))))</f>
        <v>N</v>
      </c>
    </row>
    <row r="44" spans="1:28" s="14" customFormat="1" x14ac:dyDescent="0.35">
      <c r="A44" s="7">
        <v>32</v>
      </c>
      <c r="B44" s="281" t="s">
        <v>1135</v>
      </c>
      <c r="C44" s="280" t="s">
        <v>43</v>
      </c>
      <c r="D44" s="220"/>
      <c r="E44" s="261"/>
      <c r="F44" s="204" t="str">
        <f t="shared" si="0"/>
        <v>N/A</v>
      </c>
      <c r="G44" s="6"/>
      <c r="AA44" s="14" t="str">
        <f t="shared" si="1"/>
        <v/>
      </c>
      <c r="AB44" s="14" t="str">
        <f>IF(LEN($AA44)=0,"N",IF(LEN($AA44)&gt;1,"Error -- Availability entered in an incorrect format",IF($AA44='Control Panel'!$F$36,$AA44,IF($AA44='Control Panel'!$F$37,$AA44,IF($AA44='Control Panel'!$F$38,$AA44,IF($AA44='Control Panel'!$F$39,$AA44,IF($AA44='Control Panel'!$F$40,$AA44,IF($AA44='Control Panel'!$F$41,$AA44,"Error -- Availability entered in an incorrect format"))))))))</f>
        <v>N</v>
      </c>
    </row>
    <row r="45" spans="1:28" s="14" customFormat="1" x14ac:dyDescent="0.35">
      <c r="A45" s="7">
        <v>33</v>
      </c>
      <c r="B45" s="281" t="s">
        <v>1136</v>
      </c>
      <c r="C45" s="280" t="s">
        <v>43</v>
      </c>
      <c r="D45" s="220"/>
      <c r="E45" s="261"/>
      <c r="F45" s="204" t="str">
        <f t="shared" si="0"/>
        <v>N/A</v>
      </c>
      <c r="G45" s="6"/>
      <c r="AA45" s="14" t="str">
        <f t="shared" si="1"/>
        <v/>
      </c>
      <c r="AB45" s="14" t="str">
        <f>IF(LEN($AA45)=0,"N",IF(LEN($AA45)&gt;1,"Error -- Availability entered in an incorrect format",IF($AA45='Control Panel'!$F$36,$AA45,IF($AA45='Control Panel'!$F$37,$AA45,IF($AA45='Control Panel'!$F$38,$AA45,IF($AA45='Control Panel'!$F$39,$AA45,IF($AA45='Control Panel'!$F$40,$AA45,IF($AA45='Control Panel'!$F$41,$AA45,"Error -- Availability entered in an incorrect format"))))))))</f>
        <v>N</v>
      </c>
    </row>
    <row r="46" spans="1:28" s="14" customFormat="1" x14ac:dyDescent="0.35">
      <c r="A46" s="7">
        <v>34</v>
      </c>
      <c r="B46" s="281" t="s">
        <v>1137</v>
      </c>
      <c r="C46" s="280" t="s">
        <v>43</v>
      </c>
      <c r="D46" s="220"/>
      <c r="E46" s="261"/>
      <c r="F46" s="204" t="str">
        <f t="shared" si="0"/>
        <v>N/A</v>
      </c>
      <c r="G46" s="6"/>
      <c r="AA46" s="14" t="str">
        <f t="shared" si="1"/>
        <v/>
      </c>
      <c r="AB46" s="14" t="str">
        <f>IF(LEN($AA46)=0,"N",IF(LEN($AA46)&gt;1,"Error -- Availability entered in an incorrect format",IF($AA46='Control Panel'!$F$36,$AA46,IF($AA46='Control Panel'!$F$37,$AA46,IF($AA46='Control Panel'!$F$38,$AA46,IF($AA46='Control Panel'!$F$39,$AA46,IF($AA46='Control Panel'!$F$40,$AA46,IF($AA46='Control Panel'!$F$41,$AA46,"Error -- Availability entered in an incorrect format"))))))))</f>
        <v>N</v>
      </c>
    </row>
    <row r="47" spans="1:28" s="14" customFormat="1" x14ac:dyDescent="0.35">
      <c r="A47" s="7">
        <v>35</v>
      </c>
      <c r="B47" s="281" t="s">
        <v>1138</v>
      </c>
      <c r="C47" s="280" t="s">
        <v>43</v>
      </c>
      <c r="D47" s="220"/>
      <c r="E47" s="261"/>
      <c r="F47" s="204" t="str">
        <f t="shared" si="0"/>
        <v>N/A</v>
      </c>
      <c r="G47" s="6"/>
      <c r="AA47" s="14" t="str">
        <f t="shared" si="1"/>
        <v/>
      </c>
      <c r="AB47" s="14" t="str">
        <f>IF(LEN($AA47)=0,"N",IF(LEN($AA47)&gt;1,"Error -- Availability entered in an incorrect format",IF($AA47='Control Panel'!$F$36,$AA47,IF($AA47='Control Panel'!$F$37,$AA47,IF($AA47='Control Panel'!$F$38,$AA47,IF($AA47='Control Panel'!$F$39,$AA47,IF($AA47='Control Panel'!$F$40,$AA47,IF($AA47='Control Panel'!$F$41,$AA47,"Error -- Availability entered in an incorrect format"))))))))</f>
        <v>N</v>
      </c>
    </row>
    <row r="48" spans="1:28" s="14" customFormat="1" x14ac:dyDescent="0.35">
      <c r="A48" s="7">
        <v>36</v>
      </c>
      <c r="B48" s="281" t="s">
        <v>1139</v>
      </c>
      <c r="C48" s="280" t="s">
        <v>43</v>
      </c>
      <c r="D48" s="220"/>
      <c r="E48" s="261"/>
      <c r="F48" s="204" t="str">
        <f t="shared" si="0"/>
        <v>N/A</v>
      </c>
      <c r="G48" s="6"/>
      <c r="AA48" s="14" t="str">
        <f t="shared" si="1"/>
        <v/>
      </c>
      <c r="AB48" s="14" t="str">
        <f>IF(LEN($AA48)=0,"N",IF(LEN($AA48)&gt;1,"Error -- Availability entered in an incorrect format",IF($AA48='Control Panel'!$F$36,$AA48,IF($AA48='Control Panel'!$F$37,$AA48,IF($AA48='Control Panel'!$F$38,$AA48,IF($AA48='Control Panel'!$F$39,$AA48,IF($AA48='Control Panel'!$F$40,$AA48,IF($AA48='Control Panel'!$F$41,$AA48,"Error -- Availability entered in an incorrect format"))))))))</f>
        <v>N</v>
      </c>
    </row>
    <row r="49" spans="1:28" s="14" customFormat="1" x14ac:dyDescent="0.35">
      <c r="A49" s="7">
        <v>37</v>
      </c>
      <c r="B49" s="281" t="s">
        <v>1140</v>
      </c>
      <c r="C49" s="280" t="s">
        <v>43</v>
      </c>
      <c r="D49" s="220"/>
      <c r="E49" s="261"/>
      <c r="F49" s="204" t="str">
        <f t="shared" si="0"/>
        <v>N/A</v>
      </c>
      <c r="G49" s="6"/>
      <c r="AA49" s="14" t="str">
        <f t="shared" si="1"/>
        <v/>
      </c>
      <c r="AB49" s="14" t="str">
        <f>IF(LEN($AA49)=0,"N",IF(LEN($AA49)&gt;1,"Error -- Availability entered in an incorrect format",IF($AA49='Control Panel'!$F$36,$AA49,IF($AA49='Control Panel'!$F$37,$AA49,IF($AA49='Control Panel'!$F$38,$AA49,IF($AA49='Control Panel'!$F$39,$AA49,IF($AA49='Control Panel'!$F$40,$AA49,IF($AA49='Control Panel'!$F$41,$AA49,"Error -- Availability entered in an incorrect format"))))))))</f>
        <v>N</v>
      </c>
    </row>
    <row r="50" spans="1:28" s="14" customFormat="1" x14ac:dyDescent="0.35">
      <c r="A50" s="7">
        <v>38</v>
      </c>
      <c r="B50" s="281" t="s">
        <v>1141</v>
      </c>
      <c r="C50" s="280" t="s">
        <v>43</v>
      </c>
      <c r="D50" s="220"/>
      <c r="E50" s="261"/>
      <c r="F50" s="204" t="str">
        <f t="shared" si="0"/>
        <v>N/A</v>
      </c>
      <c r="G50" s="6"/>
      <c r="AA50" s="14" t="str">
        <f t="shared" si="1"/>
        <v/>
      </c>
      <c r="AB50" s="14" t="str">
        <f>IF(LEN($AA50)=0,"N",IF(LEN($AA50)&gt;1,"Error -- Availability entered in an incorrect format",IF($AA50='Control Panel'!$F$36,$AA50,IF($AA50='Control Panel'!$F$37,$AA50,IF($AA50='Control Panel'!$F$38,$AA50,IF($AA50='Control Panel'!$F$39,$AA50,IF($AA50='Control Panel'!$F$40,$AA50,IF($AA50='Control Panel'!$F$41,$AA50,"Error -- Availability entered in an incorrect format"))))))))</f>
        <v>N</v>
      </c>
    </row>
    <row r="51" spans="1:28" s="14" customFormat="1" x14ac:dyDescent="0.35">
      <c r="A51" s="7">
        <v>39</v>
      </c>
      <c r="B51" s="281" t="s">
        <v>1142</v>
      </c>
      <c r="C51" s="280" t="s">
        <v>43</v>
      </c>
      <c r="D51" s="220"/>
      <c r="E51" s="261"/>
      <c r="F51" s="204" t="str">
        <f t="shared" si="0"/>
        <v>N/A</v>
      </c>
      <c r="G51" s="6"/>
      <c r="AA51" s="14" t="str">
        <f t="shared" si="1"/>
        <v/>
      </c>
      <c r="AB51" s="14" t="str">
        <f>IF(LEN($AA51)=0,"N",IF(LEN($AA51)&gt;1,"Error -- Availability entered in an incorrect format",IF($AA51='Control Panel'!$F$36,$AA51,IF($AA51='Control Panel'!$F$37,$AA51,IF($AA51='Control Panel'!$F$38,$AA51,IF($AA51='Control Panel'!$F$39,$AA51,IF($AA51='Control Panel'!$F$40,$AA51,IF($AA51='Control Panel'!$F$41,$AA51,"Error -- Availability entered in an incorrect format"))))))))</f>
        <v>N</v>
      </c>
    </row>
    <row r="52" spans="1:28" s="14" customFormat="1" x14ac:dyDescent="0.35">
      <c r="A52" s="7">
        <v>40</v>
      </c>
      <c r="B52" s="281" t="s">
        <v>1143</v>
      </c>
      <c r="C52" s="280" t="s">
        <v>43</v>
      </c>
      <c r="D52" s="220"/>
      <c r="E52" s="261"/>
      <c r="F52" s="204" t="str">
        <f t="shared" si="0"/>
        <v>N/A</v>
      </c>
      <c r="G52" s="6"/>
      <c r="AA52" s="14" t="str">
        <f t="shared" si="1"/>
        <v/>
      </c>
      <c r="AB52" s="14" t="str">
        <f>IF(LEN($AA52)=0,"N",IF(LEN($AA52)&gt;1,"Error -- Availability entered in an incorrect format",IF($AA52='Control Panel'!$F$36,$AA52,IF($AA52='Control Panel'!$F$37,$AA52,IF($AA52='Control Panel'!$F$38,$AA52,IF($AA52='Control Panel'!$F$39,$AA52,IF($AA52='Control Panel'!$F$40,$AA52,IF($AA52='Control Panel'!$F$41,$AA52,"Error -- Availability entered in an incorrect format"))))))))</f>
        <v>N</v>
      </c>
    </row>
    <row r="53" spans="1:28" s="14" customFormat="1" x14ac:dyDescent="0.35">
      <c r="A53" s="7">
        <v>41</v>
      </c>
      <c r="B53" s="281" t="s">
        <v>1144</v>
      </c>
      <c r="C53" s="280" t="s">
        <v>43</v>
      </c>
      <c r="D53" s="220"/>
      <c r="E53" s="261"/>
      <c r="F53" s="204" t="str">
        <f t="shared" si="0"/>
        <v>N/A</v>
      </c>
      <c r="G53" s="6"/>
      <c r="AA53" s="14" t="str">
        <f t="shared" si="1"/>
        <v/>
      </c>
      <c r="AB53" s="14" t="str">
        <f>IF(LEN($AA53)=0,"N",IF(LEN($AA53)&gt;1,"Error -- Availability entered in an incorrect format",IF($AA53='Control Panel'!$F$36,$AA53,IF($AA53='Control Panel'!$F$37,$AA53,IF($AA53='Control Panel'!$F$38,$AA53,IF($AA53='Control Panel'!$F$39,$AA53,IF($AA53='Control Panel'!$F$40,$AA53,IF($AA53='Control Panel'!$F$41,$AA53,"Error -- Availability entered in an incorrect format"))))))))</f>
        <v>N</v>
      </c>
    </row>
    <row r="54" spans="1:28" s="14" customFormat="1" x14ac:dyDescent="0.35">
      <c r="A54" s="7">
        <v>42</v>
      </c>
      <c r="B54" s="281" t="s">
        <v>1145</v>
      </c>
      <c r="C54" s="280" t="s">
        <v>43</v>
      </c>
      <c r="D54" s="220"/>
      <c r="E54" s="261"/>
      <c r="F54" s="204" t="str">
        <f t="shared" si="0"/>
        <v>N/A</v>
      </c>
      <c r="G54" s="6"/>
      <c r="AA54" s="14" t="str">
        <f t="shared" si="1"/>
        <v/>
      </c>
      <c r="AB54" s="14" t="str">
        <f>IF(LEN($AA54)=0,"N",IF(LEN($AA54)&gt;1,"Error -- Availability entered in an incorrect format",IF($AA54='Control Panel'!$F$36,$AA54,IF($AA54='Control Panel'!$F$37,$AA54,IF($AA54='Control Panel'!$F$38,$AA54,IF($AA54='Control Panel'!$F$39,$AA54,IF($AA54='Control Panel'!$F$40,$AA54,IF($AA54='Control Panel'!$F$41,$AA54,"Error -- Availability entered in an incorrect format"))))))))</f>
        <v>N</v>
      </c>
    </row>
    <row r="55" spans="1:28" s="14" customFormat="1" x14ac:dyDescent="0.35">
      <c r="A55" s="7">
        <v>43</v>
      </c>
      <c r="B55" s="281" t="s">
        <v>1146</v>
      </c>
      <c r="C55" s="280" t="s">
        <v>43</v>
      </c>
      <c r="D55" s="220"/>
      <c r="E55" s="261"/>
      <c r="F55" s="204" t="str">
        <f t="shared" si="0"/>
        <v>N/A</v>
      </c>
      <c r="G55" s="6"/>
      <c r="AA55" s="14" t="str">
        <f t="shared" si="1"/>
        <v/>
      </c>
      <c r="AB55" s="14" t="str">
        <f>IF(LEN($AA55)=0,"N",IF(LEN($AA55)&gt;1,"Error -- Availability entered in an incorrect format",IF($AA55='Control Panel'!$F$36,$AA55,IF($AA55='Control Panel'!$F$37,$AA55,IF($AA55='Control Panel'!$F$38,$AA55,IF($AA55='Control Panel'!$F$39,$AA55,IF($AA55='Control Panel'!$F$40,$AA55,IF($AA55='Control Panel'!$F$41,$AA55,"Error -- Availability entered in an incorrect format"))))))))</f>
        <v>N</v>
      </c>
    </row>
    <row r="56" spans="1:28" s="14" customFormat="1" x14ac:dyDescent="0.35">
      <c r="A56" s="7">
        <v>44</v>
      </c>
      <c r="B56" s="281" t="s">
        <v>1147</v>
      </c>
      <c r="C56" s="280" t="s">
        <v>43</v>
      </c>
      <c r="D56" s="220"/>
      <c r="E56" s="261"/>
      <c r="F56" s="204" t="str">
        <f t="shared" si="0"/>
        <v>N/A</v>
      </c>
      <c r="G56" s="6"/>
      <c r="AA56" s="14" t="str">
        <f t="shared" si="1"/>
        <v/>
      </c>
      <c r="AB56" s="14" t="str">
        <f>IF(LEN($AA56)=0,"N",IF(LEN($AA56)&gt;1,"Error -- Availability entered in an incorrect format",IF($AA56='Control Panel'!$F$36,$AA56,IF($AA56='Control Panel'!$F$37,$AA56,IF($AA56='Control Panel'!$F$38,$AA56,IF($AA56='Control Panel'!$F$39,$AA56,IF($AA56='Control Panel'!$F$40,$AA56,IF($AA56='Control Panel'!$F$41,$AA56,"Error -- Availability entered in an incorrect format"))))))))</f>
        <v>N</v>
      </c>
    </row>
    <row r="57" spans="1:28" s="14" customFormat="1" x14ac:dyDescent="0.35">
      <c r="A57" s="7">
        <v>45</v>
      </c>
      <c r="B57" s="281" t="s">
        <v>1148</v>
      </c>
      <c r="C57" s="280" t="s">
        <v>43</v>
      </c>
      <c r="D57" s="220"/>
      <c r="E57" s="261"/>
      <c r="F57" s="204" t="str">
        <f t="shared" si="0"/>
        <v>N/A</v>
      </c>
      <c r="G57" s="6"/>
      <c r="AA57" s="14" t="str">
        <f t="shared" si="1"/>
        <v/>
      </c>
      <c r="AB57" s="14" t="str">
        <f>IF(LEN($AA57)=0,"N",IF(LEN($AA57)&gt;1,"Error -- Availability entered in an incorrect format",IF($AA57='Control Panel'!$F$36,$AA57,IF($AA57='Control Panel'!$F$37,$AA57,IF($AA57='Control Panel'!$F$38,$AA57,IF($AA57='Control Panel'!$F$39,$AA57,IF($AA57='Control Panel'!$F$40,$AA57,IF($AA57='Control Panel'!$F$41,$AA57,"Error -- Availability entered in an incorrect format"))))))))</f>
        <v>N</v>
      </c>
    </row>
    <row r="58" spans="1:28" s="14" customFormat="1" x14ac:dyDescent="0.35">
      <c r="A58" s="7">
        <v>46</v>
      </c>
      <c r="B58" s="281" t="s">
        <v>1149</v>
      </c>
      <c r="C58" s="280" t="s">
        <v>43</v>
      </c>
      <c r="D58" s="220"/>
      <c r="E58" s="261"/>
      <c r="F58" s="204" t="str">
        <f t="shared" si="0"/>
        <v>N/A</v>
      </c>
      <c r="G58" s="6"/>
      <c r="AA58" s="14" t="str">
        <f t="shared" si="1"/>
        <v/>
      </c>
      <c r="AB58" s="14" t="str">
        <f>IF(LEN($AA58)=0,"N",IF(LEN($AA58)&gt;1,"Error -- Availability entered in an incorrect format",IF($AA58='Control Panel'!$F$36,$AA58,IF($AA58='Control Panel'!$F$37,$AA58,IF($AA58='Control Panel'!$F$38,$AA58,IF($AA58='Control Panel'!$F$39,$AA58,IF($AA58='Control Panel'!$F$40,$AA58,IF($AA58='Control Panel'!$F$41,$AA58,"Error -- Availability entered in an incorrect format"))))))))</f>
        <v>N</v>
      </c>
    </row>
    <row r="59" spans="1:28" s="14" customFormat="1" x14ac:dyDescent="0.35">
      <c r="A59" s="7">
        <v>47</v>
      </c>
      <c r="B59" s="281" t="s">
        <v>1150</v>
      </c>
      <c r="C59" s="280" t="s">
        <v>43</v>
      </c>
      <c r="D59" s="220"/>
      <c r="E59" s="261"/>
      <c r="F59" s="204" t="str">
        <f t="shared" si="0"/>
        <v>N/A</v>
      </c>
      <c r="G59" s="6"/>
      <c r="AA59" s="14" t="str">
        <f t="shared" si="1"/>
        <v/>
      </c>
      <c r="AB59" s="14" t="str">
        <f>IF(LEN($AA59)=0,"N",IF(LEN($AA59)&gt;1,"Error -- Availability entered in an incorrect format",IF($AA59='Control Panel'!$F$36,$AA59,IF($AA59='Control Panel'!$F$37,$AA59,IF($AA59='Control Panel'!$F$38,$AA59,IF($AA59='Control Panel'!$F$39,$AA59,IF($AA59='Control Panel'!$F$40,$AA59,IF($AA59='Control Panel'!$F$41,$AA59,"Error -- Availability entered in an incorrect format"))))))))</f>
        <v>N</v>
      </c>
    </row>
    <row r="60" spans="1:28" s="14" customFormat="1" x14ac:dyDescent="0.35">
      <c r="A60" s="7">
        <v>48</v>
      </c>
      <c r="B60" s="281" t="s">
        <v>1151</v>
      </c>
      <c r="C60" s="280" t="s">
        <v>43</v>
      </c>
      <c r="D60" s="220"/>
      <c r="E60" s="261"/>
      <c r="F60" s="204" t="str">
        <f t="shared" si="0"/>
        <v>N/A</v>
      </c>
      <c r="G60" s="6"/>
      <c r="AA60" s="14" t="str">
        <f t="shared" si="1"/>
        <v/>
      </c>
      <c r="AB60" s="14" t="str">
        <f>IF(LEN($AA60)=0,"N",IF(LEN($AA60)&gt;1,"Error -- Availability entered in an incorrect format",IF($AA60='Control Panel'!$F$36,$AA60,IF($AA60='Control Panel'!$F$37,$AA60,IF($AA60='Control Panel'!$F$38,$AA60,IF($AA60='Control Panel'!$F$39,$AA60,IF($AA60='Control Panel'!$F$40,$AA60,IF($AA60='Control Panel'!$F$41,$AA60,"Error -- Availability entered in an incorrect format"))))))))</f>
        <v>N</v>
      </c>
    </row>
    <row r="61" spans="1:28" s="14" customFormat="1" x14ac:dyDescent="0.35">
      <c r="A61" s="7">
        <v>49</v>
      </c>
      <c r="B61" s="281" t="s">
        <v>1152</v>
      </c>
      <c r="C61" s="280" t="s">
        <v>43</v>
      </c>
      <c r="D61" s="220"/>
      <c r="E61" s="261"/>
      <c r="F61" s="204" t="str">
        <f t="shared" si="0"/>
        <v>N/A</v>
      </c>
      <c r="G61" s="6"/>
      <c r="AA61" s="14" t="str">
        <f t="shared" si="1"/>
        <v/>
      </c>
      <c r="AB61" s="14" t="str">
        <f>IF(LEN($AA61)=0,"N",IF(LEN($AA61)&gt;1,"Error -- Availability entered in an incorrect format",IF($AA61='Control Panel'!$F$36,$AA61,IF($AA61='Control Panel'!$F$37,$AA61,IF($AA61='Control Panel'!$F$38,$AA61,IF($AA61='Control Panel'!$F$39,$AA61,IF($AA61='Control Panel'!$F$40,$AA61,IF($AA61='Control Panel'!$F$41,$AA61,"Error -- Availability entered in an incorrect format"))))))))</f>
        <v>N</v>
      </c>
    </row>
    <row r="62" spans="1:28" s="14" customFormat="1" x14ac:dyDescent="0.35">
      <c r="A62" s="7">
        <v>50</v>
      </c>
      <c r="B62" s="281" t="s">
        <v>1153</v>
      </c>
      <c r="C62" s="280" t="s">
        <v>43</v>
      </c>
      <c r="D62" s="220"/>
      <c r="E62" s="261"/>
      <c r="F62" s="204" t="str">
        <f t="shared" si="0"/>
        <v>N/A</v>
      </c>
      <c r="G62" s="6"/>
      <c r="AA62" s="14" t="str">
        <f t="shared" si="1"/>
        <v/>
      </c>
      <c r="AB62" s="14" t="str">
        <f>IF(LEN($AA62)=0,"N",IF(LEN($AA62)&gt;1,"Error -- Availability entered in an incorrect format",IF($AA62='Control Panel'!$F$36,$AA62,IF($AA62='Control Panel'!$F$37,$AA62,IF($AA62='Control Panel'!$F$38,$AA62,IF($AA62='Control Panel'!$F$39,$AA62,IF($AA62='Control Panel'!$F$40,$AA62,IF($AA62='Control Panel'!$F$41,$AA62,"Error -- Availability entered in an incorrect format"))))))))</f>
        <v>N</v>
      </c>
    </row>
    <row r="63" spans="1:28" s="14" customFormat="1" x14ac:dyDescent="0.35">
      <c r="A63" s="7">
        <v>51</v>
      </c>
      <c r="B63" s="281" t="s">
        <v>1154</v>
      </c>
      <c r="C63" s="280" t="s">
        <v>43</v>
      </c>
      <c r="D63" s="220"/>
      <c r="E63" s="261"/>
      <c r="F63" s="204" t="str">
        <f t="shared" si="0"/>
        <v>N/A</v>
      </c>
      <c r="G63" s="6"/>
      <c r="AA63" s="14" t="str">
        <f t="shared" si="1"/>
        <v/>
      </c>
      <c r="AB63" s="14" t="str">
        <f>IF(LEN($AA63)=0,"N",IF(LEN($AA63)&gt;1,"Error -- Availability entered in an incorrect format",IF($AA63='Control Panel'!$F$36,$AA63,IF($AA63='Control Panel'!$F$37,$AA63,IF($AA63='Control Panel'!$F$38,$AA63,IF($AA63='Control Panel'!$F$39,$AA63,IF($AA63='Control Panel'!$F$40,$AA63,IF($AA63='Control Panel'!$F$41,$AA63,"Error -- Availability entered in an incorrect format"))))))))</f>
        <v>N</v>
      </c>
    </row>
    <row r="64" spans="1:28" s="14" customFormat="1" x14ac:dyDescent="0.35">
      <c r="A64" s="7">
        <v>52</v>
      </c>
      <c r="B64" s="281" t="s">
        <v>1155</v>
      </c>
      <c r="C64" s="280" t="s">
        <v>43</v>
      </c>
      <c r="D64" s="220"/>
      <c r="E64" s="261"/>
      <c r="F64" s="204" t="str">
        <f t="shared" si="0"/>
        <v>N/A</v>
      </c>
      <c r="G64" s="6"/>
      <c r="AA64" s="14" t="str">
        <f t="shared" si="1"/>
        <v/>
      </c>
      <c r="AB64" s="14" t="str">
        <f>IF(LEN($AA64)=0,"N",IF(LEN($AA64)&gt;1,"Error -- Availability entered in an incorrect format",IF($AA64='Control Panel'!$F$36,$AA64,IF($AA64='Control Panel'!$F$37,$AA64,IF($AA64='Control Panel'!$F$38,$AA64,IF($AA64='Control Panel'!$F$39,$AA64,IF($AA64='Control Panel'!$F$40,$AA64,IF($AA64='Control Panel'!$F$41,$AA64,"Error -- Availability entered in an incorrect format"))))))))</f>
        <v>N</v>
      </c>
    </row>
    <row r="65" spans="1:28" s="14" customFormat="1" x14ac:dyDescent="0.35">
      <c r="A65" s="7">
        <v>53</v>
      </c>
      <c r="B65" s="281" t="s">
        <v>1156</v>
      </c>
      <c r="C65" s="280" t="s">
        <v>43</v>
      </c>
      <c r="D65" s="220"/>
      <c r="E65" s="261"/>
      <c r="F65" s="204" t="str">
        <f t="shared" si="0"/>
        <v>N/A</v>
      </c>
      <c r="G65" s="6"/>
      <c r="AA65" s="14" t="str">
        <f t="shared" si="1"/>
        <v/>
      </c>
      <c r="AB65" s="14" t="str">
        <f>IF(LEN($AA65)=0,"N",IF(LEN($AA65)&gt;1,"Error -- Availability entered in an incorrect format",IF($AA65='Control Panel'!$F$36,$AA65,IF($AA65='Control Panel'!$F$37,$AA65,IF($AA65='Control Panel'!$F$38,$AA65,IF($AA65='Control Panel'!$F$39,$AA65,IF($AA65='Control Panel'!$F$40,$AA65,IF($AA65='Control Panel'!$F$41,$AA65,"Error -- Availability entered in an incorrect format"))))))))</f>
        <v>N</v>
      </c>
    </row>
    <row r="66" spans="1:28" s="14" customFormat="1" x14ac:dyDescent="0.35">
      <c r="A66" s="7">
        <v>54</v>
      </c>
      <c r="B66" s="281" t="s">
        <v>1157</v>
      </c>
      <c r="C66" s="280" t="s">
        <v>43</v>
      </c>
      <c r="D66" s="220"/>
      <c r="E66" s="261"/>
      <c r="F66" s="204" t="str">
        <f t="shared" si="0"/>
        <v>N/A</v>
      </c>
      <c r="G66" s="6"/>
      <c r="AA66" s="14" t="str">
        <f t="shared" si="1"/>
        <v/>
      </c>
      <c r="AB66" s="14" t="str">
        <f>IF(LEN($AA66)=0,"N",IF(LEN($AA66)&gt;1,"Error -- Availability entered in an incorrect format",IF($AA66='Control Panel'!$F$36,$AA66,IF($AA66='Control Panel'!$F$37,$AA66,IF($AA66='Control Panel'!$F$38,$AA66,IF($AA66='Control Panel'!$F$39,$AA66,IF($AA66='Control Panel'!$F$40,$AA66,IF($AA66='Control Panel'!$F$41,$AA66,"Error -- Availability entered in an incorrect format"))))))))</f>
        <v>N</v>
      </c>
    </row>
    <row r="67" spans="1:28" s="14" customFormat="1" x14ac:dyDescent="0.35">
      <c r="A67" s="7">
        <v>55</v>
      </c>
      <c r="B67" s="281" t="s">
        <v>1158</v>
      </c>
      <c r="C67" s="280" t="s">
        <v>43</v>
      </c>
      <c r="D67" s="220"/>
      <c r="E67" s="261"/>
      <c r="F67" s="204" t="str">
        <f t="shared" si="0"/>
        <v>N/A</v>
      </c>
      <c r="G67" s="6"/>
      <c r="AA67" s="14" t="str">
        <f t="shared" si="1"/>
        <v/>
      </c>
      <c r="AB67" s="14" t="str">
        <f>IF(LEN($AA67)=0,"N",IF(LEN($AA67)&gt;1,"Error -- Availability entered in an incorrect format",IF($AA67='Control Panel'!$F$36,$AA67,IF($AA67='Control Panel'!$F$37,$AA67,IF($AA67='Control Panel'!$F$38,$AA67,IF($AA67='Control Panel'!$F$39,$AA67,IF($AA67='Control Panel'!$F$40,$AA67,IF($AA67='Control Panel'!$F$41,$AA67,"Error -- Availability entered in an incorrect format"))))))))</f>
        <v>N</v>
      </c>
    </row>
    <row r="68" spans="1:28" s="14" customFormat="1" x14ac:dyDescent="0.35">
      <c r="A68" s="7">
        <v>56</v>
      </c>
      <c r="B68" s="281" t="s">
        <v>1159</v>
      </c>
      <c r="C68" s="280" t="s">
        <v>43</v>
      </c>
      <c r="D68" s="220"/>
      <c r="E68" s="261"/>
      <c r="F68" s="204" t="str">
        <f t="shared" si="0"/>
        <v>N/A</v>
      </c>
      <c r="G68" s="6"/>
      <c r="AA68" s="14" t="str">
        <f t="shared" si="1"/>
        <v/>
      </c>
      <c r="AB68" s="14" t="str">
        <f>IF(LEN($AA68)=0,"N",IF(LEN($AA68)&gt;1,"Error -- Availability entered in an incorrect format",IF($AA68='Control Panel'!$F$36,$AA68,IF($AA68='Control Panel'!$F$37,$AA68,IF($AA68='Control Panel'!$F$38,$AA68,IF($AA68='Control Panel'!$F$39,$AA68,IF($AA68='Control Panel'!$F$40,$AA68,IF($AA68='Control Panel'!$F$41,$AA68,"Error -- Availability entered in an incorrect format"))))))))</f>
        <v>N</v>
      </c>
    </row>
    <row r="69" spans="1:28" s="14" customFormat="1" x14ac:dyDescent="0.35">
      <c r="A69" s="7">
        <v>57</v>
      </c>
      <c r="B69" s="281" t="s">
        <v>1160</v>
      </c>
      <c r="C69" s="280" t="s">
        <v>43</v>
      </c>
      <c r="D69" s="220"/>
      <c r="E69" s="261"/>
      <c r="F69" s="204" t="str">
        <f t="shared" si="0"/>
        <v>N/A</v>
      </c>
      <c r="G69" s="6"/>
      <c r="AA69" s="14" t="str">
        <f t="shared" si="1"/>
        <v/>
      </c>
      <c r="AB69" s="14" t="str">
        <f>IF(LEN($AA69)=0,"N",IF(LEN($AA69)&gt;1,"Error -- Availability entered in an incorrect format",IF($AA69='Control Panel'!$F$36,$AA69,IF($AA69='Control Panel'!$F$37,$AA69,IF($AA69='Control Panel'!$F$38,$AA69,IF($AA69='Control Panel'!$F$39,$AA69,IF($AA69='Control Panel'!$F$40,$AA69,IF($AA69='Control Panel'!$F$41,$AA69,"Error -- Availability entered in an incorrect format"))))))))</f>
        <v>N</v>
      </c>
    </row>
    <row r="70" spans="1:28" s="14" customFormat="1" x14ac:dyDescent="0.35">
      <c r="A70" s="7">
        <v>58</v>
      </c>
      <c r="B70" s="279" t="s">
        <v>1161</v>
      </c>
      <c r="C70" s="280" t="s">
        <v>37</v>
      </c>
      <c r="D70" s="220"/>
      <c r="E70" s="261"/>
      <c r="F70" s="204" t="str">
        <f t="shared" si="0"/>
        <v>N/A</v>
      </c>
      <c r="G70" s="6"/>
      <c r="AA70" s="14" t="str">
        <f t="shared" si="1"/>
        <v/>
      </c>
      <c r="AB70" s="14" t="str">
        <f>IF(LEN($AA70)=0,"N",IF(LEN($AA70)&gt;1,"Error -- Availability entered in an incorrect format",IF($AA70='Control Panel'!$F$36,$AA70,IF($AA70='Control Panel'!$F$37,$AA70,IF($AA70='Control Panel'!$F$38,$AA70,IF($AA70='Control Panel'!$F$39,$AA70,IF($AA70='Control Panel'!$F$40,$AA70,IF($AA70='Control Panel'!$F$41,$AA70,"Error -- Availability entered in an incorrect format"))))))))</f>
        <v>N</v>
      </c>
    </row>
    <row r="71" spans="1:28" s="14" customFormat="1" ht="29" x14ac:dyDescent="0.35">
      <c r="A71" s="7">
        <v>59</v>
      </c>
      <c r="B71" s="279" t="s">
        <v>1162</v>
      </c>
      <c r="C71" s="280" t="s">
        <v>40</v>
      </c>
      <c r="D71" s="220"/>
      <c r="E71" s="261"/>
      <c r="F71" s="204" t="str">
        <f t="shared" si="0"/>
        <v>N/A</v>
      </c>
      <c r="G71" s="6"/>
      <c r="AA71" s="14" t="str">
        <f t="shared" si="1"/>
        <v/>
      </c>
      <c r="AB71" s="14" t="str">
        <f>IF(LEN($AA71)=0,"N",IF(LEN($AA71)&gt;1,"Error -- Availability entered in an incorrect format",IF($AA71='Control Panel'!$F$36,$AA71,IF($AA71='Control Panel'!$F$37,$AA71,IF($AA71='Control Panel'!$F$38,$AA71,IF($AA71='Control Panel'!$F$39,$AA71,IF($AA71='Control Panel'!$F$40,$AA71,IF($AA71='Control Panel'!$F$41,$AA71,"Error -- Availability entered in an incorrect format"))))))))</f>
        <v>N</v>
      </c>
    </row>
    <row r="72" spans="1:28" s="14" customFormat="1" x14ac:dyDescent="0.35">
      <c r="A72" s="7">
        <v>60</v>
      </c>
      <c r="B72" s="279" t="s">
        <v>1163</v>
      </c>
      <c r="C72" s="280" t="s">
        <v>40</v>
      </c>
      <c r="D72" s="220"/>
      <c r="E72" s="261"/>
      <c r="F72" s="204" t="str">
        <f t="shared" si="0"/>
        <v>N/A</v>
      </c>
      <c r="G72" s="6"/>
      <c r="AA72" s="14" t="str">
        <f t="shared" si="1"/>
        <v/>
      </c>
      <c r="AB72" s="14" t="str">
        <f>IF(LEN($AA72)=0,"N",IF(LEN($AA72)&gt;1,"Error -- Availability entered in an incorrect format",IF($AA72='Control Panel'!$F$36,$AA72,IF($AA72='Control Panel'!$F$37,$AA72,IF($AA72='Control Panel'!$F$38,$AA72,IF($AA72='Control Panel'!$F$39,$AA72,IF($AA72='Control Panel'!$F$40,$AA72,IF($AA72='Control Panel'!$F$41,$AA72,"Error -- Availability entered in an incorrect format"))))))))</f>
        <v>N</v>
      </c>
    </row>
    <row r="73" spans="1:28" s="14" customFormat="1" x14ac:dyDescent="0.35">
      <c r="A73" s="7">
        <v>61</v>
      </c>
      <c r="B73" s="279" t="s">
        <v>1164</v>
      </c>
      <c r="C73" s="280" t="s">
        <v>37</v>
      </c>
      <c r="D73" s="220"/>
      <c r="E73" s="261"/>
      <c r="F73" s="204" t="str">
        <f t="shared" si="0"/>
        <v>N/A</v>
      </c>
      <c r="G73" s="6"/>
      <c r="AA73" s="14" t="str">
        <f t="shared" si="1"/>
        <v/>
      </c>
      <c r="AB73" s="14" t="str">
        <f>IF(LEN($AA73)=0,"N",IF(LEN($AA73)&gt;1,"Error -- Availability entered in an incorrect format",IF($AA73='Control Panel'!$F$36,$AA73,IF($AA73='Control Panel'!$F$37,$AA73,IF($AA73='Control Panel'!$F$38,$AA73,IF($AA73='Control Panel'!$F$39,$AA73,IF($AA73='Control Panel'!$F$40,$AA73,IF($AA73='Control Panel'!$F$41,$AA73,"Error -- Availability entered in an incorrect format"))))))))</f>
        <v>N</v>
      </c>
    </row>
    <row r="74" spans="1:28" s="14" customFormat="1" x14ac:dyDescent="0.35">
      <c r="A74" s="7">
        <v>62</v>
      </c>
      <c r="B74" s="279" t="s">
        <v>1165</v>
      </c>
      <c r="C74" s="280" t="s">
        <v>40</v>
      </c>
      <c r="D74" s="220"/>
      <c r="E74" s="261"/>
      <c r="F74" s="204" t="str">
        <f t="shared" si="0"/>
        <v>N/A</v>
      </c>
      <c r="G74" s="6"/>
      <c r="AA74" s="14" t="str">
        <f t="shared" si="1"/>
        <v/>
      </c>
      <c r="AB74" s="14" t="str">
        <f>IF(LEN($AA74)=0,"N",IF(LEN($AA74)&gt;1,"Error -- Availability entered in an incorrect format",IF($AA74='Control Panel'!$F$36,$AA74,IF($AA74='Control Panel'!$F$37,$AA74,IF($AA74='Control Panel'!$F$38,$AA74,IF($AA74='Control Panel'!$F$39,$AA74,IF($AA74='Control Panel'!$F$40,$AA74,IF($AA74='Control Panel'!$F$41,$AA74,"Error -- Availability entered in an incorrect format"))))))))</f>
        <v>N</v>
      </c>
    </row>
    <row r="75" spans="1:28" s="14" customFormat="1" x14ac:dyDescent="0.35">
      <c r="A75" s="7">
        <v>63</v>
      </c>
      <c r="B75" s="282" t="s">
        <v>1166</v>
      </c>
      <c r="C75" s="280"/>
      <c r="D75" s="220"/>
      <c r="E75" s="261"/>
      <c r="F75" s="204" t="str">
        <f t="shared" si="0"/>
        <v>N/A</v>
      </c>
      <c r="G75" s="6"/>
      <c r="AA75" s="14" t="str">
        <f t="shared" si="1"/>
        <v/>
      </c>
      <c r="AB75" s="14" t="str">
        <f>IF(LEN($AA75)=0,"N",IF(LEN($AA75)&gt;1,"Error -- Availability entered in an incorrect format",IF($AA75='Control Panel'!$F$36,$AA75,IF($AA75='Control Panel'!$F$37,$AA75,IF($AA75='Control Panel'!$F$38,$AA75,IF($AA75='Control Panel'!$F$39,$AA75,IF($AA75='Control Panel'!$F$40,$AA75,IF($AA75='Control Panel'!$F$41,$AA75,"Error -- Availability entered in an incorrect format"))))))))</f>
        <v>N</v>
      </c>
    </row>
    <row r="76" spans="1:28" s="14" customFormat="1" ht="29" x14ac:dyDescent="0.35">
      <c r="A76" s="7">
        <v>64</v>
      </c>
      <c r="B76" s="279" t="s">
        <v>1167</v>
      </c>
      <c r="C76" s="280" t="s">
        <v>37</v>
      </c>
      <c r="D76" s="220"/>
      <c r="E76" s="261"/>
      <c r="F76" s="204" t="str">
        <f t="shared" si="0"/>
        <v>N/A</v>
      </c>
      <c r="G76" s="6"/>
      <c r="AA76" s="14" t="str">
        <f t="shared" si="1"/>
        <v/>
      </c>
      <c r="AB76" s="14" t="str">
        <f>IF(LEN($AA76)=0,"N",IF(LEN($AA76)&gt;1,"Error -- Availability entered in an incorrect format",IF($AA76='Control Panel'!$F$36,$AA76,IF($AA76='Control Panel'!$F$37,$AA76,IF($AA76='Control Panel'!$F$38,$AA76,IF($AA76='Control Panel'!$F$39,$AA76,IF($AA76='Control Panel'!$F$40,$AA76,IF($AA76='Control Panel'!$F$41,$AA76,"Error -- Availability entered in an incorrect format"))))))))</f>
        <v>N</v>
      </c>
    </row>
    <row r="77" spans="1:28" s="14" customFormat="1" ht="29" x14ac:dyDescent="0.35">
      <c r="A77" s="7">
        <v>65</v>
      </c>
      <c r="B77" s="279" t="s">
        <v>1168</v>
      </c>
      <c r="C77" s="280" t="s">
        <v>37</v>
      </c>
      <c r="D77" s="220"/>
      <c r="E77" s="261"/>
      <c r="F77" s="204" t="str">
        <f t="shared" si="0"/>
        <v>N/A</v>
      </c>
      <c r="G77" s="6"/>
      <c r="AA77" s="14" t="str">
        <f t="shared" si="1"/>
        <v/>
      </c>
      <c r="AB77" s="14" t="str">
        <f>IF(LEN($AA77)=0,"N",IF(LEN($AA77)&gt;1,"Error -- Availability entered in an incorrect format",IF($AA77='Control Panel'!$F$36,$AA77,IF($AA77='Control Panel'!$F$37,$AA77,IF($AA77='Control Panel'!$F$38,$AA77,IF($AA77='Control Panel'!$F$39,$AA77,IF($AA77='Control Panel'!$F$40,$AA77,IF($AA77='Control Panel'!$F$41,$AA77,"Error -- Availability entered in an incorrect format"))))))))</f>
        <v>N</v>
      </c>
    </row>
    <row r="78" spans="1:28" s="14" customFormat="1" ht="29" x14ac:dyDescent="0.35">
      <c r="A78" s="7">
        <v>66</v>
      </c>
      <c r="B78" s="279" t="s">
        <v>1169</v>
      </c>
      <c r="C78" s="280" t="s">
        <v>37</v>
      </c>
      <c r="D78" s="220"/>
      <c r="E78" s="261"/>
      <c r="F78" s="204" t="str">
        <f t="shared" ref="F78:F117" si="2">IF($D$10=$A$9,"N/A",$D$10)</f>
        <v>N/A</v>
      </c>
      <c r="G78" s="6"/>
      <c r="AA78" s="14" t="str">
        <f t="shared" ref="AA78:AA117" si="3">TRIM($D78)</f>
        <v/>
      </c>
      <c r="AB78" s="14" t="str">
        <f>IF(LEN($AA78)=0,"N",IF(LEN($AA78)&gt;1,"Error -- Availability entered in an incorrect format",IF($AA78='Control Panel'!$F$36,$AA78,IF($AA78='Control Panel'!$F$37,$AA78,IF($AA78='Control Panel'!$F$38,$AA78,IF($AA78='Control Panel'!$F$39,$AA78,IF($AA78='Control Panel'!$F$40,$AA78,IF($AA78='Control Panel'!$F$41,$AA78,"Error -- Availability entered in an incorrect format"))))))))</f>
        <v>N</v>
      </c>
    </row>
    <row r="79" spans="1:28" s="14" customFormat="1" ht="29" x14ac:dyDescent="0.35">
      <c r="A79" s="7">
        <v>67</v>
      </c>
      <c r="B79" s="279" t="s">
        <v>1170</v>
      </c>
      <c r="C79" s="280" t="s">
        <v>37</v>
      </c>
      <c r="D79" s="220"/>
      <c r="E79" s="261"/>
      <c r="F79" s="204" t="str">
        <f t="shared" si="2"/>
        <v>N/A</v>
      </c>
      <c r="G79" s="6"/>
      <c r="AA79" s="14" t="str">
        <f t="shared" si="3"/>
        <v/>
      </c>
      <c r="AB79" s="14" t="str">
        <f>IF(LEN($AA79)=0,"N",IF(LEN($AA79)&gt;1,"Error -- Availability entered in an incorrect format",IF($AA79='Control Panel'!$F$36,$AA79,IF($AA79='Control Panel'!$F$37,$AA79,IF($AA79='Control Panel'!$F$38,$AA79,IF($AA79='Control Panel'!$F$39,$AA79,IF($AA79='Control Panel'!$F$40,$AA79,IF($AA79='Control Panel'!$F$41,$AA79,"Error -- Availability entered in an incorrect format"))))))))</f>
        <v>N</v>
      </c>
    </row>
    <row r="80" spans="1:28" s="14" customFormat="1" x14ac:dyDescent="0.35">
      <c r="A80" s="7">
        <v>68</v>
      </c>
      <c r="B80" s="282" t="s">
        <v>1171</v>
      </c>
      <c r="C80" s="280"/>
      <c r="D80" s="220"/>
      <c r="E80" s="261"/>
      <c r="F80" s="204" t="str">
        <f t="shared" si="2"/>
        <v>N/A</v>
      </c>
      <c r="G80" s="6"/>
      <c r="AA80" s="14" t="str">
        <f t="shared" si="3"/>
        <v/>
      </c>
      <c r="AB80" s="14" t="str">
        <f>IF(LEN($AA80)=0,"N",IF(LEN($AA80)&gt;1,"Error -- Availability entered in an incorrect format",IF($AA80='Control Panel'!$F$36,$AA80,IF($AA80='Control Panel'!$F$37,$AA80,IF($AA80='Control Panel'!$F$38,$AA80,IF($AA80='Control Panel'!$F$39,$AA80,IF($AA80='Control Panel'!$F$40,$AA80,IF($AA80='Control Panel'!$F$41,$AA80,"Error -- Availability entered in an incorrect format"))))))))</f>
        <v>N</v>
      </c>
    </row>
    <row r="81" spans="1:28" s="14" customFormat="1" ht="29" x14ac:dyDescent="0.35">
      <c r="A81" s="7">
        <v>69</v>
      </c>
      <c r="B81" s="279" t="s">
        <v>1172</v>
      </c>
      <c r="C81" s="280" t="s">
        <v>37</v>
      </c>
      <c r="D81" s="220"/>
      <c r="E81" s="261"/>
      <c r="F81" s="204" t="str">
        <f t="shared" si="2"/>
        <v>N/A</v>
      </c>
      <c r="G81" s="6"/>
      <c r="AA81" s="14" t="str">
        <f t="shared" si="3"/>
        <v/>
      </c>
      <c r="AB81" s="14" t="str">
        <f>IF(LEN($AA81)=0,"N",IF(LEN($AA81)&gt;1,"Error -- Availability entered in an incorrect format",IF($AA81='Control Panel'!$F$36,$AA81,IF($AA81='Control Panel'!$F$37,$AA81,IF($AA81='Control Panel'!$F$38,$AA81,IF($AA81='Control Panel'!$F$39,$AA81,IF($AA81='Control Panel'!$F$40,$AA81,IF($AA81='Control Panel'!$F$41,$AA81,"Error -- Availability entered in an incorrect format"))))))))</f>
        <v>N</v>
      </c>
    </row>
    <row r="82" spans="1:28" s="14" customFormat="1" ht="29" x14ac:dyDescent="0.35">
      <c r="A82" s="7">
        <v>70</v>
      </c>
      <c r="B82" s="279" t="s">
        <v>1173</v>
      </c>
      <c r="C82" s="280" t="s">
        <v>37</v>
      </c>
      <c r="D82" s="220"/>
      <c r="E82" s="261"/>
      <c r="F82" s="204" t="str">
        <f t="shared" si="2"/>
        <v>N/A</v>
      </c>
      <c r="G82" s="6"/>
      <c r="AA82" s="14" t="str">
        <f t="shared" si="3"/>
        <v/>
      </c>
      <c r="AB82" s="14" t="str">
        <f>IF(LEN($AA82)=0,"N",IF(LEN($AA82)&gt;1,"Error -- Availability entered in an incorrect format",IF($AA82='Control Panel'!$F$36,$AA82,IF($AA82='Control Panel'!$F$37,$AA82,IF($AA82='Control Panel'!$F$38,$AA82,IF($AA82='Control Panel'!$F$39,$AA82,IF($AA82='Control Panel'!$F$40,$AA82,IF($AA82='Control Panel'!$F$41,$AA82,"Error -- Availability entered in an incorrect format"))))))))</f>
        <v>N</v>
      </c>
    </row>
    <row r="83" spans="1:28" s="14" customFormat="1" ht="29" x14ac:dyDescent="0.35">
      <c r="A83" s="7">
        <v>71</v>
      </c>
      <c r="B83" s="279" t="s">
        <v>1174</v>
      </c>
      <c r="C83" s="280" t="s">
        <v>37</v>
      </c>
      <c r="D83" s="220"/>
      <c r="E83" s="261"/>
      <c r="F83" s="204" t="str">
        <f t="shared" si="2"/>
        <v>N/A</v>
      </c>
      <c r="G83" s="6"/>
      <c r="AA83" s="14" t="str">
        <f t="shared" si="3"/>
        <v/>
      </c>
      <c r="AB83" s="14" t="str">
        <f>IF(LEN($AA83)=0,"N",IF(LEN($AA83)&gt;1,"Error -- Availability entered in an incorrect format",IF($AA83='Control Panel'!$F$36,$AA83,IF($AA83='Control Panel'!$F$37,$AA83,IF($AA83='Control Panel'!$F$38,$AA83,IF($AA83='Control Panel'!$F$39,$AA83,IF($AA83='Control Panel'!$F$40,$AA83,IF($AA83='Control Panel'!$F$41,$AA83,"Error -- Availability entered in an incorrect format"))))))))</f>
        <v>N</v>
      </c>
    </row>
    <row r="84" spans="1:28" s="14" customFormat="1" x14ac:dyDescent="0.35">
      <c r="A84" s="7">
        <v>72</v>
      </c>
      <c r="B84" s="279" t="s">
        <v>1175</v>
      </c>
      <c r="C84" s="280" t="s">
        <v>37</v>
      </c>
      <c r="D84" s="220"/>
      <c r="E84" s="261"/>
      <c r="F84" s="204" t="str">
        <f t="shared" si="2"/>
        <v>N/A</v>
      </c>
      <c r="G84" s="6"/>
      <c r="AA84" s="14" t="str">
        <f t="shared" si="3"/>
        <v/>
      </c>
      <c r="AB84" s="14" t="str">
        <f>IF(LEN($AA84)=0,"N",IF(LEN($AA84)&gt;1,"Error -- Availability entered in an incorrect format",IF($AA84='Control Panel'!$F$36,$AA84,IF($AA84='Control Panel'!$F$37,$AA84,IF($AA84='Control Panel'!$F$38,$AA84,IF($AA84='Control Panel'!$F$39,$AA84,IF($AA84='Control Panel'!$F$40,$AA84,IF($AA84='Control Panel'!$F$41,$AA84,"Error -- Availability entered in an incorrect format"))))))))</f>
        <v>N</v>
      </c>
    </row>
    <row r="85" spans="1:28" s="14" customFormat="1" x14ac:dyDescent="0.35">
      <c r="A85" s="7">
        <v>73</v>
      </c>
      <c r="B85" s="279" t="s">
        <v>1176</v>
      </c>
      <c r="C85" s="280" t="s">
        <v>37</v>
      </c>
      <c r="D85" s="220"/>
      <c r="E85" s="261"/>
      <c r="F85" s="204" t="str">
        <f t="shared" si="2"/>
        <v>N/A</v>
      </c>
      <c r="G85" s="6"/>
      <c r="AA85" s="14" t="str">
        <f t="shared" si="3"/>
        <v/>
      </c>
      <c r="AB85" s="14" t="str">
        <f>IF(LEN($AA85)=0,"N",IF(LEN($AA85)&gt;1,"Error -- Availability entered in an incorrect format",IF($AA85='Control Panel'!$F$36,$AA85,IF($AA85='Control Panel'!$F$37,$AA85,IF($AA85='Control Panel'!$F$38,$AA85,IF($AA85='Control Panel'!$F$39,$AA85,IF($AA85='Control Panel'!$F$40,$AA85,IF($AA85='Control Panel'!$F$41,$AA85,"Error -- Availability entered in an incorrect format"))))))))</f>
        <v>N</v>
      </c>
    </row>
    <row r="86" spans="1:28" s="14" customFormat="1" ht="29" x14ac:dyDescent="0.35">
      <c r="A86" s="7">
        <v>74</v>
      </c>
      <c r="B86" s="279" t="s">
        <v>1177</v>
      </c>
      <c r="C86" s="280" t="s">
        <v>37</v>
      </c>
      <c r="D86" s="220"/>
      <c r="E86" s="261"/>
      <c r="F86" s="204" t="str">
        <f t="shared" si="2"/>
        <v>N/A</v>
      </c>
      <c r="G86" s="6"/>
      <c r="AA86" s="14" t="str">
        <f t="shared" si="3"/>
        <v/>
      </c>
      <c r="AB86" s="14" t="str">
        <f>IF(LEN($AA86)=0,"N",IF(LEN($AA86)&gt;1,"Error -- Availability entered in an incorrect format",IF($AA86='Control Panel'!$F$36,$AA86,IF($AA86='Control Panel'!$F$37,$AA86,IF($AA86='Control Panel'!$F$38,$AA86,IF($AA86='Control Panel'!$F$39,$AA86,IF($AA86='Control Panel'!$F$40,$AA86,IF($AA86='Control Panel'!$F$41,$AA86,"Error -- Availability entered in an incorrect format"))))))))</f>
        <v>N</v>
      </c>
    </row>
    <row r="87" spans="1:28" s="14" customFormat="1" ht="29" x14ac:dyDescent="0.35">
      <c r="A87" s="7">
        <v>75</v>
      </c>
      <c r="B87" s="279" t="s">
        <v>1178</v>
      </c>
      <c r="C87" s="280" t="s">
        <v>40</v>
      </c>
      <c r="D87" s="220"/>
      <c r="E87" s="261"/>
      <c r="F87" s="204" t="str">
        <f t="shared" si="2"/>
        <v>N/A</v>
      </c>
      <c r="G87" s="6"/>
      <c r="AA87" s="14" t="str">
        <f t="shared" si="3"/>
        <v/>
      </c>
      <c r="AB87" s="14" t="str">
        <f>IF(LEN($AA87)=0,"N",IF(LEN($AA87)&gt;1,"Error -- Availability entered in an incorrect format",IF($AA87='Control Panel'!$F$36,$AA87,IF($AA87='Control Panel'!$F$37,$AA87,IF($AA87='Control Panel'!$F$38,$AA87,IF($AA87='Control Panel'!$F$39,$AA87,IF($AA87='Control Panel'!$F$40,$AA87,IF($AA87='Control Panel'!$F$41,$AA87,"Error -- Availability entered in an incorrect format"))))))))</f>
        <v>N</v>
      </c>
    </row>
    <row r="88" spans="1:28" s="14" customFormat="1" x14ac:dyDescent="0.35">
      <c r="A88" s="7">
        <v>76</v>
      </c>
      <c r="B88" s="282" t="s">
        <v>1179</v>
      </c>
      <c r="C88" s="280"/>
      <c r="D88" s="220"/>
      <c r="E88" s="261"/>
      <c r="F88" s="204" t="str">
        <f t="shared" si="2"/>
        <v>N/A</v>
      </c>
      <c r="G88" s="6"/>
      <c r="AA88" s="14" t="str">
        <f t="shared" si="3"/>
        <v/>
      </c>
      <c r="AB88" s="14" t="str">
        <f>IF(LEN($AA88)=0,"N",IF(LEN($AA88)&gt;1,"Error -- Availability entered in an incorrect format",IF($AA88='Control Panel'!$F$36,$AA88,IF($AA88='Control Panel'!$F$37,$AA88,IF($AA88='Control Panel'!$F$38,$AA88,IF($AA88='Control Panel'!$F$39,$AA88,IF($AA88='Control Panel'!$F$40,$AA88,IF($AA88='Control Panel'!$F$41,$AA88,"Error -- Availability entered in an incorrect format"))))))))</f>
        <v>N</v>
      </c>
    </row>
    <row r="89" spans="1:28" s="14" customFormat="1" x14ac:dyDescent="0.35">
      <c r="A89" s="7">
        <v>77</v>
      </c>
      <c r="B89" s="279" t="s">
        <v>1007</v>
      </c>
      <c r="C89" s="280" t="s">
        <v>37</v>
      </c>
      <c r="D89" s="220"/>
      <c r="E89" s="261"/>
      <c r="F89" s="204" t="str">
        <f t="shared" si="2"/>
        <v>N/A</v>
      </c>
      <c r="G89" s="6"/>
      <c r="AA89" s="14" t="str">
        <f t="shared" si="3"/>
        <v/>
      </c>
      <c r="AB89" s="14" t="str">
        <f>IF(LEN($AA89)=0,"N",IF(LEN($AA89)&gt;1,"Error -- Availability entered in an incorrect format",IF($AA89='Control Panel'!$F$36,$AA89,IF($AA89='Control Panel'!$F$37,$AA89,IF($AA89='Control Panel'!$F$38,$AA89,IF($AA89='Control Panel'!$F$39,$AA89,IF($AA89='Control Panel'!$F$40,$AA89,IF($AA89='Control Panel'!$F$41,$AA89,"Error -- Availability entered in an incorrect format"))))))))</f>
        <v>N</v>
      </c>
    </row>
    <row r="90" spans="1:28" s="14" customFormat="1" ht="29" x14ac:dyDescent="0.35">
      <c r="A90" s="7">
        <v>78</v>
      </c>
      <c r="B90" s="279" t="s">
        <v>1008</v>
      </c>
      <c r="C90" s="280" t="s">
        <v>37</v>
      </c>
      <c r="D90" s="220"/>
      <c r="E90" s="261"/>
      <c r="F90" s="204" t="str">
        <f t="shared" si="2"/>
        <v>N/A</v>
      </c>
      <c r="G90" s="6"/>
      <c r="AA90" s="14" t="str">
        <f t="shared" si="3"/>
        <v/>
      </c>
      <c r="AB90" s="14" t="str">
        <f>IF(LEN($AA90)=0,"N",IF(LEN($AA90)&gt;1,"Error -- Availability entered in an incorrect format",IF($AA90='Control Panel'!$F$36,$AA90,IF($AA90='Control Panel'!$F$37,$AA90,IF($AA90='Control Panel'!$F$38,$AA90,IF($AA90='Control Panel'!$F$39,$AA90,IF($AA90='Control Panel'!$F$40,$AA90,IF($AA90='Control Panel'!$F$41,$AA90,"Error -- Availability entered in an incorrect format"))))))))</f>
        <v>N</v>
      </c>
    </row>
    <row r="91" spans="1:28" s="14" customFormat="1" x14ac:dyDescent="0.35">
      <c r="A91" s="7">
        <v>79</v>
      </c>
      <c r="B91" s="279" t="s">
        <v>1009</v>
      </c>
      <c r="C91" s="280" t="s">
        <v>37</v>
      </c>
      <c r="D91" s="220"/>
      <c r="E91" s="261"/>
      <c r="F91" s="204" t="str">
        <f t="shared" si="2"/>
        <v>N/A</v>
      </c>
      <c r="G91" s="6"/>
      <c r="AA91" s="14" t="str">
        <f t="shared" si="3"/>
        <v/>
      </c>
      <c r="AB91" s="14" t="str">
        <f>IF(LEN($AA91)=0,"N",IF(LEN($AA91)&gt;1,"Error -- Availability entered in an incorrect format",IF($AA91='Control Panel'!$F$36,$AA91,IF($AA91='Control Panel'!$F$37,$AA91,IF($AA91='Control Panel'!$F$38,$AA91,IF($AA91='Control Panel'!$F$39,$AA91,IF($AA91='Control Panel'!$F$40,$AA91,IF($AA91='Control Panel'!$F$41,$AA91,"Error -- Availability entered in an incorrect format"))))))))</f>
        <v>N</v>
      </c>
    </row>
    <row r="92" spans="1:28" s="14" customFormat="1" x14ac:dyDescent="0.35">
      <c r="A92" s="7">
        <v>80</v>
      </c>
      <c r="B92" s="279" t="s">
        <v>1010</v>
      </c>
      <c r="C92" s="280" t="s">
        <v>37</v>
      </c>
      <c r="D92" s="220"/>
      <c r="E92" s="261"/>
      <c r="F92" s="204" t="str">
        <f t="shared" si="2"/>
        <v>N/A</v>
      </c>
      <c r="G92" s="6"/>
      <c r="AA92" s="14" t="str">
        <f t="shared" si="3"/>
        <v/>
      </c>
      <c r="AB92" s="14" t="str">
        <f>IF(LEN($AA92)=0,"N",IF(LEN($AA92)&gt;1,"Error -- Availability entered in an incorrect format",IF($AA92='Control Panel'!$F$36,$AA92,IF($AA92='Control Panel'!$F$37,$AA92,IF($AA92='Control Panel'!$F$38,$AA92,IF($AA92='Control Panel'!$F$39,$AA92,IF($AA92='Control Panel'!$F$40,$AA92,IF($AA92='Control Panel'!$F$41,$AA92,"Error -- Availability entered in an incorrect format"))))))))</f>
        <v>N</v>
      </c>
    </row>
    <row r="93" spans="1:28" s="14" customFormat="1" ht="29" x14ac:dyDescent="0.35">
      <c r="A93" s="7">
        <v>81</v>
      </c>
      <c r="B93" s="279" t="s">
        <v>1011</v>
      </c>
      <c r="C93" s="280" t="s">
        <v>37</v>
      </c>
      <c r="D93" s="220"/>
      <c r="E93" s="261"/>
      <c r="F93" s="204" t="str">
        <f t="shared" si="2"/>
        <v>N/A</v>
      </c>
      <c r="G93" s="6"/>
      <c r="AA93" s="14" t="str">
        <f t="shared" si="3"/>
        <v/>
      </c>
      <c r="AB93" s="14" t="str">
        <f>IF(LEN($AA93)=0,"N",IF(LEN($AA93)&gt;1,"Error -- Availability entered in an incorrect format",IF($AA93='Control Panel'!$F$36,$AA93,IF($AA93='Control Panel'!$F$37,$AA93,IF($AA93='Control Panel'!$F$38,$AA93,IF($AA93='Control Panel'!$F$39,$AA93,IF($AA93='Control Panel'!$F$40,$AA93,IF($AA93='Control Panel'!$F$41,$AA93,"Error -- Availability entered in an incorrect format"))))))))</f>
        <v>N</v>
      </c>
    </row>
    <row r="94" spans="1:28" s="14" customFormat="1" x14ac:dyDescent="0.35">
      <c r="A94" s="7">
        <v>82</v>
      </c>
      <c r="B94" s="279" t="s">
        <v>1012</v>
      </c>
      <c r="C94" s="280" t="s">
        <v>37</v>
      </c>
      <c r="D94" s="220"/>
      <c r="E94" s="261"/>
      <c r="F94" s="204" t="str">
        <f t="shared" si="2"/>
        <v>N/A</v>
      </c>
      <c r="G94" s="6"/>
      <c r="AA94" s="14" t="str">
        <f t="shared" si="3"/>
        <v/>
      </c>
      <c r="AB94" s="14" t="str">
        <f>IF(LEN($AA94)=0,"N",IF(LEN($AA94)&gt;1,"Error -- Availability entered in an incorrect format",IF($AA94='Control Panel'!$F$36,$AA94,IF($AA94='Control Panel'!$F$37,$AA94,IF($AA94='Control Panel'!$F$38,$AA94,IF($AA94='Control Panel'!$F$39,$AA94,IF($AA94='Control Panel'!$F$40,$AA94,IF($AA94='Control Panel'!$F$41,$AA94,"Error -- Availability entered in an incorrect format"))))))))</f>
        <v>N</v>
      </c>
    </row>
    <row r="95" spans="1:28" s="14" customFormat="1" ht="29" x14ac:dyDescent="0.35">
      <c r="A95" s="7">
        <v>83</v>
      </c>
      <c r="B95" s="279" t="s">
        <v>1013</v>
      </c>
      <c r="C95" s="280" t="s">
        <v>37</v>
      </c>
      <c r="D95" s="220"/>
      <c r="E95" s="261"/>
      <c r="F95" s="204" t="str">
        <f t="shared" si="2"/>
        <v>N/A</v>
      </c>
      <c r="G95" s="6"/>
      <c r="AA95" s="14" t="str">
        <f t="shared" si="3"/>
        <v/>
      </c>
      <c r="AB95" s="14" t="str">
        <f>IF(LEN($AA95)=0,"N",IF(LEN($AA95)&gt;1,"Error -- Availability entered in an incorrect format",IF($AA95='Control Panel'!$F$36,$AA95,IF($AA95='Control Panel'!$F$37,$AA95,IF($AA95='Control Panel'!$F$38,$AA95,IF($AA95='Control Panel'!$F$39,$AA95,IF($AA95='Control Panel'!$F$40,$AA95,IF($AA95='Control Panel'!$F$41,$AA95,"Error -- Availability entered in an incorrect format"))))))))</f>
        <v>N</v>
      </c>
    </row>
    <row r="96" spans="1:28" s="14" customFormat="1" x14ac:dyDescent="0.35">
      <c r="A96" s="7">
        <v>84</v>
      </c>
      <c r="B96" s="282" t="s">
        <v>437</v>
      </c>
      <c r="C96" s="280"/>
      <c r="D96" s="220"/>
      <c r="E96" s="261"/>
      <c r="F96" s="204" t="str">
        <f t="shared" si="2"/>
        <v>N/A</v>
      </c>
      <c r="G96" s="6"/>
      <c r="AA96" s="14" t="str">
        <f t="shared" si="3"/>
        <v/>
      </c>
      <c r="AB96" s="14" t="str">
        <f>IF(LEN($AA96)=0,"N",IF(LEN($AA96)&gt;1,"Error -- Availability entered in an incorrect format",IF($AA96='Control Panel'!$F$36,$AA96,IF($AA96='Control Panel'!$F$37,$AA96,IF($AA96='Control Panel'!$F$38,$AA96,IF($AA96='Control Panel'!$F$39,$AA96,IF($AA96='Control Panel'!$F$40,$AA96,IF($AA96='Control Panel'!$F$41,$AA96,"Error -- Availability entered in an incorrect format"))))))))</f>
        <v>N</v>
      </c>
    </row>
    <row r="97" spans="1:28" s="14" customFormat="1" ht="29" x14ac:dyDescent="0.35">
      <c r="A97" s="7">
        <v>85</v>
      </c>
      <c r="B97" s="279" t="s">
        <v>1180</v>
      </c>
      <c r="C97" s="280" t="s">
        <v>37</v>
      </c>
      <c r="D97" s="220"/>
      <c r="E97" s="261"/>
      <c r="F97" s="204" t="str">
        <f t="shared" si="2"/>
        <v>N/A</v>
      </c>
      <c r="G97" s="6"/>
      <c r="AA97" s="14" t="str">
        <f t="shared" si="3"/>
        <v/>
      </c>
      <c r="AB97" s="14" t="str">
        <f>IF(LEN($AA97)=0,"N",IF(LEN($AA97)&gt;1,"Error -- Availability entered in an incorrect format",IF($AA97='Control Panel'!$F$36,$AA97,IF($AA97='Control Panel'!$F$37,$AA97,IF($AA97='Control Panel'!$F$38,$AA97,IF($AA97='Control Panel'!$F$39,$AA97,IF($AA97='Control Panel'!$F$40,$AA97,IF($AA97='Control Panel'!$F$41,$AA97,"Error -- Availability entered in an incorrect format"))))))))</f>
        <v>N</v>
      </c>
    </row>
    <row r="98" spans="1:28" s="14" customFormat="1" x14ac:dyDescent="0.35">
      <c r="A98" s="7">
        <v>86</v>
      </c>
      <c r="B98" s="281" t="s">
        <v>1181</v>
      </c>
      <c r="C98" s="280" t="s">
        <v>43</v>
      </c>
      <c r="D98" s="220"/>
      <c r="E98" s="261"/>
      <c r="F98" s="204" t="str">
        <f t="shared" si="2"/>
        <v>N/A</v>
      </c>
      <c r="G98" s="6"/>
      <c r="AA98" s="14" t="str">
        <f t="shared" si="3"/>
        <v/>
      </c>
      <c r="AB98" s="14" t="str">
        <f>IF(LEN($AA98)=0,"N",IF(LEN($AA98)&gt;1,"Error -- Availability entered in an incorrect format",IF($AA98='Control Panel'!$F$36,$AA98,IF($AA98='Control Panel'!$F$37,$AA98,IF($AA98='Control Panel'!$F$38,$AA98,IF($AA98='Control Panel'!$F$39,$AA98,IF($AA98='Control Panel'!$F$40,$AA98,IF($AA98='Control Panel'!$F$41,$AA98,"Error -- Availability entered in an incorrect format"))))))))</f>
        <v>N</v>
      </c>
    </row>
    <row r="99" spans="1:28" s="14" customFormat="1" x14ac:dyDescent="0.35">
      <c r="A99" s="7">
        <v>87</v>
      </c>
      <c r="B99" s="281" t="s">
        <v>1182</v>
      </c>
      <c r="C99" s="280" t="s">
        <v>43</v>
      </c>
      <c r="D99" s="220"/>
      <c r="E99" s="261"/>
      <c r="F99" s="204" t="str">
        <f t="shared" si="2"/>
        <v>N/A</v>
      </c>
      <c r="G99" s="6"/>
      <c r="AA99" s="14" t="str">
        <f t="shared" si="3"/>
        <v/>
      </c>
      <c r="AB99" s="14" t="str">
        <f>IF(LEN($AA99)=0,"N",IF(LEN($AA99)&gt;1,"Error -- Availability entered in an incorrect format",IF($AA99='Control Panel'!$F$36,$AA99,IF($AA99='Control Panel'!$F$37,$AA99,IF($AA99='Control Panel'!$F$38,$AA99,IF($AA99='Control Panel'!$F$39,$AA99,IF($AA99='Control Panel'!$F$40,$AA99,IF($AA99='Control Panel'!$F$41,$AA99,"Error -- Availability entered in an incorrect format"))))))))</f>
        <v>N</v>
      </c>
    </row>
    <row r="100" spans="1:28" s="14" customFormat="1" x14ac:dyDescent="0.35">
      <c r="A100" s="7">
        <v>88</v>
      </c>
      <c r="B100" s="281" t="s">
        <v>1183</v>
      </c>
      <c r="C100" s="280" t="s">
        <v>43</v>
      </c>
      <c r="D100" s="220"/>
      <c r="E100" s="261"/>
      <c r="F100" s="204" t="str">
        <f t="shared" si="2"/>
        <v>N/A</v>
      </c>
      <c r="G100" s="6"/>
      <c r="AA100" s="14" t="str">
        <f t="shared" si="3"/>
        <v/>
      </c>
      <c r="AB100" s="14" t="str">
        <f>IF(LEN($AA100)=0,"N",IF(LEN($AA100)&gt;1,"Error -- Availability entered in an incorrect format",IF($AA100='Control Panel'!$F$36,$AA100,IF($AA100='Control Panel'!$F$37,$AA100,IF($AA100='Control Panel'!$F$38,$AA100,IF($AA100='Control Panel'!$F$39,$AA100,IF($AA100='Control Panel'!$F$40,$AA100,IF($AA100='Control Panel'!$F$41,$AA100,"Error -- Availability entered in an incorrect format"))))))))</f>
        <v>N</v>
      </c>
    </row>
    <row r="101" spans="1:28" s="14" customFormat="1" x14ac:dyDescent="0.35">
      <c r="A101" s="7">
        <v>89</v>
      </c>
      <c r="B101" s="281" t="s">
        <v>1149</v>
      </c>
      <c r="C101" s="280" t="s">
        <v>43</v>
      </c>
      <c r="D101" s="220"/>
      <c r="E101" s="261"/>
      <c r="F101" s="204" t="str">
        <f t="shared" si="2"/>
        <v>N/A</v>
      </c>
      <c r="G101" s="6"/>
      <c r="AA101" s="14" t="str">
        <f t="shared" si="3"/>
        <v/>
      </c>
      <c r="AB101" s="14" t="str">
        <f>IF(LEN($AA101)=0,"N",IF(LEN($AA101)&gt;1,"Error -- Availability entered in an incorrect format",IF($AA101='Control Panel'!$F$36,$AA101,IF($AA101='Control Panel'!$F$37,$AA101,IF($AA101='Control Panel'!$F$38,$AA101,IF($AA101='Control Panel'!$F$39,$AA101,IF($AA101='Control Panel'!$F$40,$AA101,IF($AA101='Control Panel'!$F$41,$AA101,"Error -- Availability entered in an incorrect format"))))))))</f>
        <v>N</v>
      </c>
    </row>
    <row r="102" spans="1:28" s="14" customFormat="1" x14ac:dyDescent="0.35">
      <c r="A102" s="7">
        <v>90</v>
      </c>
      <c r="B102" s="281" t="s">
        <v>1153</v>
      </c>
      <c r="C102" s="280" t="s">
        <v>43</v>
      </c>
      <c r="D102" s="220"/>
      <c r="E102" s="261"/>
      <c r="F102" s="204" t="str">
        <f t="shared" si="2"/>
        <v>N/A</v>
      </c>
      <c r="G102" s="6"/>
      <c r="AA102" s="14" t="str">
        <f t="shared" si="3"/>
        <v/>
      </c>
      <c r="AB102" s="14" t="str">
        <f>IF(LEN($AA102)=0,"N",IF(LEN($AA102)&gt;1,"Error -- Availability entered in an incorrect format",IF($AA102='Control Panel'!$F$36,$AA102,IF($AA102='Control Panel'!$F$37,$AA102,IF($AA102='Control Panel'!$F$38,$AA102,IF($AA102='Control Panel'!$F$39,$AA102,IF($AA102='Control Panel'!$F$40,$AA102,IF($AA102='Control Panel'!$F$41,$AA102,"Error -- Availability entered in an incorrect format"))))))))</f>
        <v>N</v>
      </c>
    </row>
    <row r="103" spans="1:28" s="14" customFormat="1" x14ac:dyDescent="0.35">
      <c r="A103" s="7">
        <v>91</v>
      </c>
      <c r="B103" s="281" t="s">
        <v>1133</v>
      </c>
      <c r="C103" s="280" t="s">
        <v>43</v>
      </c>
      <c r="D103" s="220"/>
      <c r="E103" s="261"/>
      <c r="F103" s="204" t="str">
        <f t="shared" si="2"/>
        <v>N/A</v>
      </c>
      <c r="G103" s="6"/>
      <c r="AA103" s="14" t="str">
        <f t="shared" si="3"/>
        <v/>
      </c>
      <c r="AB103" s="14" t="str">
        <f>IF(LEN($AA103)=0,"N",IF(LEN($AA103)&gt;1,"Error -- Availability entered in an incorrect format",IF($AA103='Control Panel'!$F$36,$AA103,IF($AA103='Control Panel'!$F$37,$AA103,IF($AA103='Control Panel'!$F$38,$AA103,IF($AA103='Control Panel'!$F$39,$AA103,IF($AA103='Control Panel'!$F$40,$AA103,IF($AA103='Control Panel'!$F$41,$AA103,"Error -- Availability entered in an incorrect format"))))))))</f>
        <v>N</v>
      </c>
    </row>
    <row r="104" spans="1:28" s="14" customFormat="1" x14ac:dyDescent="0.35">
      <c r="A104" s="7">
        <v>92</v>
      </c>
      <c r="B104" s="281" t="s">
        <v>1135</v>
      </c>
      <c r="C104" s="280" t="s">
        <v>43</v>
      </c>
      <c r="D104" s="220"/>
      <c r="E104" s="261"/>
      <c r="F104" s="204" t="str">
        <f t="shared" si="2"/>
        <v>N/A</v>
      </c>
      <c r="G104" s="6"/>
      <c r="AA104" s="14" t="str">
        <f t="shared" si="3"/>
        <v/>
      </c>
      <c r="AB104" s="14" t="str">
        <f>IF(LEN($AA104)=0,"N",IF(LEN($AA104)&gt;1,"Error -- Availability entered in an incorrect format",IF($AA104='Control Panel'!$F$36,$AA104,IF($AA104='Control Panel'!$F$37,$AA104,IF($AA104='Control Panel'!$F$38,$AA104,IF($AA104='Control Panel'!$F$39,$AA104,IF($AA104='Control Panel'!$F$40,$AA104,IF($AA104='Control Panel'!$F$41,$AA104,"Error -- Availability entered in an incorrect format"))))))))</f>
        <v>N</v>
      </c>
    </row>
    <row r="105" spans="1:28" s="14" customFormat="1" x14ac:dyDescent="0.35">
      <c r="A105" s="7">
        <v>93</v>
      </c>
      <c r="B105" s="281" t="s">
        <v>1146</v>
      </c>
      <c r="C105" s="280" t="s">
        <v>43</v>
      </c>
      <c r="D105" s="220"/>
      <c r="E105" s="261"/>
      <c r="F105" s="204" t="str">
        <f t="shared" si="2"/>
        <v>N/A</v>
      </c>
      <c r="G105" s="6"/>
      <c r="AA105" s="14" t="str">
        <f t="shared" si="3"/>
        <v/>
      </c>
      <c r="AB105" s="14" t="str">
        <f>IF(LEN($AA105)=0,"N",IF(LEN($AA105)&gt;1,"Error -- Availability entered in an incorrect format",IF($AA105='Control Panel'!$F$36,$AA105,IF($AA105='Control Panel'!$F$37,$AA105,IF($AA105='Control Panel'!$F$38,$AA105,IF($AA105='Control Panel'!$F$39,$AA105,IF($AA105='Control Panel'!$F$40,$AA105,IF($AA105='Control Panel'!$F$41,$AA105,"Error -- Availability entered in an incorrect format"))))))))</f>
        <v>N</v>
      </c>
    </row>
    <row r="106" spans="1:28" s="14" customFormat="1" ht="29" x14ac:dyDescent="0.35">
      <c r="A106" s="7">
        <v>94</v>
      </c>
      <c r="B106" s="279" t="s">
        <v>1184</v>
      </c>
      <c r="C106" s="280" t="s">
        <v>37</v>
      </c>
      <c r="D106" s="220"/>
      <c r="E106" s="261"/>
      <c r="F106" s="204" t="str">
        <f t="shared" si="2"/>
        <v>N/A</v>
      </c>
      <c r="G106" s="6"/>
      <c r="AA106" s="14" t="str">
        <f t="shared" si="3"/>
        <v/>
      </c>
      <c r="AB106" s="14" t="str">
        <f>IF(LEN($AA106)=0,"N",IF(LEN($AA106)&gt;1,"Error -- Availability entered in an incorrect format",IF($AA106='Control Panel'!$F$36,$AA106,IF($AA106='Control Panel'!$F$37,$AA106,IF($AA106='Control Panel'!$F$38,$AA106,IF($AA106='Control Panel'!$F$39,$AA106,IF($AA106='Control Panel'!$F$40,$AA106,IF($AA106='Control Panel'!$F$41,$AA106,"Error -- Availability entered in an incorrect format"))))))))</f>
        <v>N</v>
      </c>
    </row>
    <row r="107" spans="1:28" s="14" customFormat="1" x14ac:dyDescent="0.35">
      <c r="A107" s="7">
        <v>95</v>
      </c>
      <c r="B107" s="279" t="s">
        <v>1185</v>
      </c>
      <c r="C107" s="280" t="s">
        <v>37</v>
      </c>
      <c r="D107" s="220"/>
      <c r="E107" s="261"/>
      <c r="F107" s="204" t="str">
        <f t="shared" si="2"/>
        <v>N/A</v>
      </c>
      <c r="G107" s="6"/>
      <c r="AA107" s="14" t="str">
        <f t="shared" si="3"/>
        <v/>
      </c>
      <c r="AB107" s="14" t="str">
        <f>IF(LEN($AA107)=0,"N",IF(LEN($AA107)&gt;1,"Error -- Availability entered in an incorrect format",IF($AA107='Control Panel'!$F$36,$AA107,IF($AA107='Control Panel'!$F$37,$AA107,IF($AA107='Control Panel'!$F$38,$AA107,IF($AA107='Control Panel'!$F$39,$AA107,IF($AA107='Control Panel'!$F$40,$AA107,IF($AA107='Control Panel'!$F$41,$AA107,"Error -- Availability entered in an incorrect format"))))))))</f>
        <v>N</v>
      </c>
    </row>
    <row r="108" spans="1:28" s="14" customFormat="1" ht="29" x14ac:dyDescent="0.35">
      <c r="A108" s="7">
        <v>96</v>
      </c>
      <c r="B108" s="279" t="s">
        <v>1186</v>
      </c>
      <c r="C108" s="280" t="s">
        <v>37</v>
      </c>
      <c r="D108" s="220"/>
      <c r="E108" s="261"/>
      <c r="F108" s="204" t="str">
        <f t="shared" si="2"/>
        <v>N/A</v>
      </c>
      <c r="G108" s="6"/>
      <c r="AA108" s="14" t="str">
        <f t="shared" si="3"/>
        <v/>
      </c>
      <c r="AB108" s="14" t="str">
        <f>IF(LEN($AA108)=0,"N",IF(LEN($AA108)&gt;1,"Error -- Availability entered in an incorrect format",IF($AA108='Control Panel'!$F$36,$AA108,IF($AA108='Control Panel'!$F$37,$AA108,IF($AA108='Control Panel'!$F$38,$AA108,IF($AA108='Control Panel'!$F$39,$AA108,IF($AA108='Control Panel'!$F$40,$AA108,IF($AA108='Control Panel'!$F$41,$AA108,"Error -- Availability entered in an incorrect format"))))))))</f>
        <v>N</v>
      </c>
    </row>
    <row r="109" spans="1:28" s="14" customFormat="1" ht="29" x14ac:dyDescent="0.35">
      <c r="A109" s="7">
        <v>97</v>
      </c>
      <c r="B109" s="283" t="s">
        <v>1187</v>
      </c>
      <c r="C109" s="280" t="s">
        <v>37</v>
      </c>
      <c r="D109" s="220"/>
      <c r="E109" s="261"/>
      <c r="F109" s="204" t="str">
        <f t="shared" si="2"/>
        <v>N/A</v>
      </c>
      <c r="G109" s="6"/>
      <c r="AA109" s="14" t="str">
        <f t="shared" si="3"/>
        <v/>
      </c>
      <c r="AB109" s="14" t="str">
        <f>IF(LEN($AA109)=0,"N",IF(LEN($AA109)&gt;1,"Error -- Availability entered in an incorrect format",IF($AA109='Control Panel'!$F$36,$AA109,IF($AA109='Control Panel'!$F$37,$AA109,IF($AA109='Control Panel'!$F$38,$AA109,IF($AA109='Control Panel'!$F$39,$AA109,IF($AA109='Control Panel'!$F$40,$AA109,IF($AA109='Control Panel'!$F$41,$AA109,"Error -- Availability entered in an incorrect format"))))))))</f>
        <v>N</v>
      </c>
    </row>
    <row r="110" spans="1:28" s="14" customFormat="1" x14ac:dyDescent="0.35">
      <c r="A110" s="7">
        <v>98</v>
      </c>
      <c r="B110" s="283" t="s">
        <v>1188</v>
      </c>
      <c r="C110" s="280" t="s">
        <v>37</v>
      </c>
      <c r="D110" s="220"/>
      <c r="E110" s="261"/>
      <c r="F110" s="204" t="str">
        <f t="shared" si="2"/>
        <v>N/A</v>
      </c>
      <c r="G110" s="6"/>
      <c r="AA110" s="14" t="str">
        <f t="shared" si="3"/>
        <v/>
      </c>
      <c r="AB110" s="14" t="str">
        <f>IF(LEN($AA110)=0,"N",IF(LEN($AA110)&gt;1,"Error -- Availability entered in an incorrect format",IF($AA110='Control Panel'!$F$36,$AA110,IF($AA110='Control Panel'!$F$37,$AA110,IF($AA110='Control Panel'!$F$38,$AA110,IF($AA110='Control Panel'!$F$39,$AA110,IF($AA110='Control Panel'!$F$40,$AA110,IF($AA110='Control Panel'!$F$41,$AA110,"Error -- Availability entered in an incorrect format"))))))))</f>
        <v>N</v>
      </c>
    </row>
    <row r="111" spans="1:28" s="14" customFormat="1" x14ac:dyDescent="0.35">
      <c r="A111" s="7">
        <v>99</v>
      </c>
      <c r="B111" s="283" t="s">
        <v>1189</v>
      </c>
      <c r="C111" s="280" t="s">
        <v>37</v>
      </c>
      <c r="D111" s="220"/>
      <c r="E111" s="261"/>
      <c r="F111" s="204" t="str">
        <f t="shared" si="2"/>
        <v>N/A</v>
      </c>
      <c r="G111" s="6"/>
      <c r="AA111" s="14" t="str">
        <f t="shared" si="3"/>
        <v/>
      </c>
      <c r="AB111" s="14" t="str">
        <f>IF(LEN($AA111)=0,"N",IF(LEN($AA111)&gt;1,"Error -- Availability entered in an incorrect format",IF($AA111='Control Panel'!$F$36,$AA111,IF($AA111='Control Panel'!$F$37,$AA111,IF($AA111='Control Panel'!$F$38,$AA111,IF($AA111='Control Panel'!$F$39,$AA111,IF($AA111='Control Panel'!$F$40,$AA111,IF($AA111='Control Panel'!$F$41,$AA111,"Error -- Availability entered in an incorrect format"))))))))</f>
        <v>N</v>
      </c>
    </row>
    <row r="112" spans="1:28" s="14" customFormat="1" x14ac:dyDescent="0.35">
      <c r="A112" s="7">
        <v>100</v>
      </c>
      <c r="B112" s="283" t="s">
        <v>1190</v>
      </c>
      <c r="C112" s="280" t="s">
        <v>37</v>
      </c>
      <c r="D112" s="220"/>
      <c r="E112" s="261"/>
      <c r="F112" s="204" t="str">
        <f t="shared" si="2"/>
        <v>N/A</v>
      </c>
      <c r="G112" s="6"/>
      <c r="AA112" s="14" t="str">
        <f t="shared" si="3"/>
        <v/>
      </c>
      <c r="AB112" s="14" t="str">
        <f>IF(LEN($AA112)=0,"N",IF(LEN($AA112)&gt;1,"Error -- Availability entered in an incorrect format",IF($AA112='Control Panel'!$F$36,$AA112,IF($AA112='Control Panel'!$F$37,$AA112,IF($AA112='Control Panel'!$F$38,$AA112,IF($AA112='Control Panel'!$F$39,$AA112,IF($AA112='Control Panel'!$F$40,$AA112,IF($AA112='Control Panel'!$F$41,$AA112,"Error -- Availability entered in an incorrect format"))))))))</f>
        <v>N</v>
      </c>
    </row>
    <row r="113" spans="1:28" s="14" customFormat="1" x14ac:dyDescent="0.35">
      <c r="A113" s="7">
        <v>101</v>
      </c>
      <c r="B113" s="283" t="s">
        <v>1191</v>
      </c>
      <c r="C113" s="280" t="s">
        <v>37</v>
      </c>
      <c r="D113" s="220"/>
      <c r="E113" s="261"/>
      <c r="F113" s="204" t="str">
        <f t="shared" si="2"/>
        <v>N/A</v>
      </c>
      <c r="G113" s="6"/>
      <c r="AA113" s="14" t="str">
        <f t="shared" si="3"/>
        <v/>
      </c>
      <c r="AB113" s="14" t="str">
        <f>IF(LEN($AA113)=0,"N",IF(LEN($AA113)&gt;1,"Error -- Availability entered in an incorrect format",IF($AA113='Control Panel'!$F$36,$AA113,IF($AA113='Control Panel'!$F$37,$AA113,IF($AA113='Control Panel'!$F$38,$AA113,IF($AA113='Control Panel'!$F$39,$AA113,IF($AA113='Control Panel'!$F$40,$AA113,IF($AA113='Control Panel'!$F$41,$AA113,"Error -- Availability entered in an incorrect format"))))))))</f>
        <v>N</v>
      </c>
    </row>
    <row r="114" spans="1:28" s="14" customFormat="1" x14ac:dyDescent="0.35">
      <c r="A114" s="7">
        <v>102</v>
      </c>
      <c r="B114" s="281" t="s">
        <v>1192</v>
      </c>
      <c r="C114" s="280" t="s">
        <v>43</v>
      </c>
      <c r="D114" s="220"/>
      <c r="E114" s="261"/>
      <c r="F114" s="204" t="str">
        <f t="shared" si="2"/>
        <v>N/A</v>
      </c>
      <c r="G114" s="6"/>
      <c r="AA114" s="14" t="str">
        <f t="shared" si="3"/>
        <v/>
      </c>
      <c r="AB114" s="14" t="str">
        <f>IF(LEN($AA114)=0,"N",IF(LEN($AA114)&gt;1,"Error -- Availability entered in an incorrect format",IF($AA114='Control Panel'!$F$36,$AA114,IF($AA114='Control Panel'!$F$37,$AA114,IF($AA114='Control Panel'!$F$38,$AA114,IF($AA114='Control Panel'!$F$39,$AA114,IF($AA114='Control Panel'!$F$40,$AA114,IF($AA114='Control Panel'!$F$41,$AA114,"Error -- Availability entered in an incorrect format"))))))))</f>
        <v>N</v>
      </c>
    </row>
    <row r="115" spans="1:28" s="14" customFormat="1" x14ac:dyDescent="0.35">
      <c r="A115" s="7">
        <v>103</v>
      </c>
      <c r="B115" s="281" t="s">
        <v>1193</v>
      </c>
      <c r="C115" s="280" t="s">
        <v>43</v>
      </c>
      <c r="D115" s="220"/>
      <c r="E115" s="261"/>
      <c r="F115" s="204" t="str">
        <f t="shared" si="2"/>
        <v>N/A</v>
      </c>
      <c r="G115" s="6"/>
      <c r="AA115" s="14" t="str">
        <f t="shared" si="3"/>
        <v/>
      </c>
      <c r="AB115" s="14" t="str">
        <f>IF(LEN($AA115)=0,"N",IF(LEN($AA115)&gt;1,"Error -- Availability entered in an incorrect format",IF($AA115='Control Panel'!$F$36,$AA115,IF($AA115='Control Panel'!$F$37,$AA115,IF($AA115='Control Panel'!$F$38,$AA115,IF($AA115='Control Panel'!$F$39,$AA115,IF($AA115='Control Panel'!$F$40,$AA115,IF($AA115='Control Panel'!$F$41,$AA115,"Error -- Availability entered in an incorrect format"))))))))</f>
        <v>N</v>
      </c>
    </row>
    <row r="116" spans="1:28" s="14" customFormat="1" x14ac:dyDescent="0.35">
      <c r="A116" s="7">
        <v>104</v>
      </c>
      <c r="B116" s="281" t="s">
        <v>1194</v>
      </c>
      <c r="C116" s="280" t="s">
        <v>43</v>
      </c>
      <c r="D116" s="220"/>
      <c r="E116" s="261"/>
      <c r="F116" s="204" t="str">
        <f t="shared" si="2"/>
        <v>N/A</v>
      </c>
      <c r="G116" s="6"/>
      <c r="AA116" s="14" t="str">
        <f t="shared" si="3"/>
        <v/>
      </c>
      <c r="AB116" s="14" t="str">
        <f>IF(LEN($AA116)=0,"N",IF(LEN($AA116)&gt;1,"Error -- Availability entered in an incorrect format",IF($AA116='Control Panel'!$F$36,$AA116,IF($AA116='Control Panel'!$F$37,$AA116,IF($AA116='Control Panel'!$F$38,$AA116,IF($AA116='Control Panel'!$F$39,$AA116,IF($AA116='Control Panel'!$F$40,$AA116,IF($AA116='Control Panel'!$F$41,$AA116,"Error -- Availability entered in an incorrect format"))))))))</f>
        <v>N</v>
      </c>
    </row>
    <row r="117" spans="1:28" s="14" customFormat="1" x14ac:dyDescent="0.35">
      <c r="A117" s="7">
        <v>105</v>
      </c>
      <c r="B117" s="281" t="s">
        <v>1195</v>
      </c>
      <c r="C117" s="280" t="s">
        <v>43</v>
      </c>
      <c r="D117" s="220"/>
      <c r="E117" s="261"/>
      <c r="F117" s="204" t="str">
        <f t="shared" si="2"/>
        <v>N/A</v>
      </c>
      <c r="G117" s="6"/>
      <c r="AA117" s="14" t="str">
        <f t="shared" si="3"/>
        <v/>
      </c>
      <c r="AB117" s="14" t="str">
        <f>IF(LEN($AA117)=0,"N",IF(LEN($AA117)&gt;1,"Error -- Availability entered in an incorrect format",IF($AA117='Control Panel'!$F$36,$AA117,IF($AA117='Control Panel'!$F$37,$AA117,IF($AA117='Control Panel'!$F$38,$AA117,IF($AA117='Control Panel'!$F$39,$AA117,IF($AA117='Control Panel'!$F$40,$AA117,IF($AA117='Control Panel'!$F$41,$AA117,"Error -- Availability entered in an incorrect format"))))))))</f>
        <v>N</v>
      </c>
    </row>
  </sheetData>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3:A117 C13:E117 G13:G117">
    <cfRule type="expression" dxfId="113" priority="5">
      <formula>$C13=""</formula>
    </cfRule>
  </conditionalFormatting>
  <conditionalFormatting sqref="B13:B117">
    <cfRule type="expression" dxfId="112" priority="4">
      <formula>$C13=""</formula>
    </cfRule>
  </conditionalFormatting>
  <conditionalFormatting sqref="F13:F117">
    <cfRule type="expression" dxfId="111" priority="3">
      <formula>$C13=""</formula>
    </cfRule>
  </conditionalFormatting>
  <conditionalFormatting sqref="A1:G1">
    <cfRule type="cellIs" dxfId="110" priority="1" operator="equal">
      <formula>"Replace this text with vendor name in the first module."</formula>
    </cfRule>
  </conditionalFormatting>
  <dataValidations count="1">
    <dataValidation type="decimal" allowBlank="1" showInputMessage="1" showErrorMessage="1" errorTitle="Invalid Response" error="Please enter number only and inlcude text in comments column." promptTitle="Cost" prompt="Please enter any related cost for specification compliance." sqref="E13:E117" xr:uid="{BB728140-B20B-4425-A60E-55F78531025D}">
      <formula1>0</formula1>
      <formula2>1000000</formula2>
    </dataValidation>
  </dataValidations>
  <printOptions horizontalCentered="1"/>
  <pageMargins left="0.25" right="0.25" top="0.75" bottom="0.75" header="0.3" footer="0.3"/>
  <pageSetup scale="75" fitToHeight="0" orientation="landscape" r:id="rId1"/>
  <headerFooter>
    <oddHeader>&amp;LAppendix B - Application Specifications&amp;C&amp;"Calibri,Bold"&amp;12Albuquerque Public Schools - ERP Software Selection RFP
&amp;R&amp;"-,Bold"&amp;KFF0000&amp;A</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Button 1">
              <controlPr defaultSize="0" print="0" autoFill="0" autoPict="0" macro="[0]!FormatSpecs">
                <anchor moveWithCells="1" sizeWithCells="1">
                  <from>
                    <xdr:col>28</xdr:col>
                    <xdr:colOff>184150</xdr:colOff>
                    <xdr:row>12</xdr:row>
                    <xdr:rowOff>95250</xdr:rowOff>
                  </from>
                  <to>
                    <xdr:col>28</xdr:col>
                    <xdr:colOff>450850</xdr:colOff>
                    <xdr:row>17</xdr:row>
                    <xdr:rowOff>165100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0C2524AA-19C1-40D7-92F3-B0EE8CB63124}">
            <xm:f>D10='Control Panel'!$I$25</xm:f>
            <x14:dxf>
              <font>
                <color rgb="FFFFFF00"/>
              </font>
              <fill>
                <patternFill>
                  <fgColor indexed="64"/>
                  <bgColor rgb="FFBF311A"/>
                </patternFill>
              </fill>
            </x14:dxf>
          </x14:cfRule>
          <xm:sqref>D10:G10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Invalid Response" error="Please enter appropriate availability response." promptTitle="Please enter availability:" prompt="_x000a_  Y - Yes_x000a_  R - Reporting_x000a_  T - Third Party_x000a_  M - Modification_x000a_  F - Future_x000a_  N - Not Available_x000a__x000a__x000a_*Paste values permitted." xr:uid="{0CD58B3B-345F-4522-A1D4-86EB688AD7AD}">
          <x14:formula1>
            <xm:f>'Control Panel'!$F$36:$F$41</xm:f>
          </x14:formula1>
          <xm:sqref>D13:D117</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I98"/>
  <sheetViews>
    <sheetView topLeftCell="H1" workbookViewId="0">
      <pane ySplit="12" topLeftCell="A13" activePane="bottomLeft" state="frozen"/>
      <selection activeCell="B14" sqref="B14"/>
      <selection pane="bottomLeft" activeCell="B14" sqref="B14"/>
    </sheetView>
  </sheetViews>
  <sheetFormatPr defaultColWidth="9.1796875" defaultRowHeight="14.5" x14ac:dyDescent="0.35"/>
  <cols>
    <col min="1" max="1" width="8.7265625" style="207" customWidth="1"/>
    <col min="2" max="2" width="65.7265625" style="208" customWidth="1"/>
    <col min="3" max="3" width="12.7265625" style="209" customWidth="1"/>
    <col min="4" max="4" width="12.7265625" style="210" customWidth="1"/>
    <col min="5" max="5" width="12.7265625" style="209" customWidth="1"/>
    <col min="6" max="6" width="27.7265625" style="211" customWidth="1"/>
    <col min="7" max="7" width="35.7265625" style="208" customWidth="1"/>
    <col min="8" max="8" width="3.7265625" style="2" customWidth="1"/>
    <col min="9" max="33" width="9.1796875" style="2"/>
    <col min="34" max="34" width="9.1796875" style="2" customWidth="1"/>
    <col min="35" max="35" width="4.1796875" style="2" customWidth="1"/>
    <col min="36" max="16384" width="9.1796875" style="2"/>
  </cols>
  <sheetData>
    <row r="1" spans="1:35" ht="15" customHeight="1" x14ac:dyDescent="0.35">
      <c r="A1" s="422" t="str">
        <f>'General Technical'!A1</f>
        <v>Replace this text with vendor name in the first module.</v>
      </c>
      <c r="B1" s="422"/>
      <c r="C1" s="422"/>
      <c r="D1" s="422"/>
      <c r="E1" s="422"/>
      <c r="F1" s="422"/>
      <c r="G1" s="422"/>
    </row>
    <row r="2" spans="1:35" x14ac:dyDescent="0.35">
      <c r="A2" s="200" t="s">
        <v>33</v>
      </c>
      <c r="B2" s="421" t="s">
        <v>221</v>
      </c>
      <c r="C2" s="421"/>
      <c r="D2" s="421"/>
      <c r="E2" s="421"/>
      <c r="F2" s="421"/>
      <c r="G2" s="421"/>
      <c r="AB2" s="2" t="s">
        <v>222</v>
      </c>
      <c r="AC2" s="2">
        <f>SUBTOTAL(3,A13:A98)</f>
        <v>86</v>
      </c>
    </row>
    <row r="3" spans="1:35" ht="45" customHeight="1" x14ac:dyDescent="0.35">
      <c r="A3" s="221" t="str">
        <f>'Control Panel'!F36</f>
        <v>Y</v>
      </c>
      <c r="B3" s="426"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26"/>
      <c r="D3" s="426"/>
      <c r="E3" s="426"/>
      <c r="F3" s="426"/>
      <c r="G3" s="426"/>
    </row>
    <row r="4" spans="1:35" x14ac:dyDescent="0.35">
      <c r="A4" s="222" t="str">
        <f>'Control Panel'!F37</f>
        <v>R</v>
      </c>
      <c r="B4" s="427" t="str">
        <f>'Control Panel'!H37</f>
        <v>Functionality is provided through reports generated using proposed Reporting Tools.</v>
      </c>
      <c r="C4" s="427"/>
      <c r="D4" s="427"/>
      <c r="E4" s="427"/>
      <c r="F4" s="427"/>
      <c r="G4" s="427"/>
    </row>
    <row r="5" spans="1:35" ht="30" customHeight="1" x14ac:dyDescent="0.35">
      <c r="A5" s="221" t="str">
        <f>'Control Panel'!F38</f>
        <v>T</v>
      </c>
      <c r="B5" s="426"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26"/>
      <c r="D5" s="426"/>
      <c r="E5" s="426"/>
      <c r="F5" s="426"/>
      <c r="G5" s="426"/>
    </row>
    <row r="6" spans="1:35" x14ac:dyDescent="0.35">
      <c r="A6" s="222" t="str">
        <f>'Control Panel'!F39</f>
        <v>M</v>
      </c>
      <c r="B6" s="427" t="str">
        <f>'Control Panel'!H39</f>
        <v>Functionality is provided through customization to the application, including creation of a new workflow or development of a custom interface, that may have an impact on future upgradability.</v>
      </c>
      <c r="C6" s="427"/>
      <c r="D6" s="427"/>
      <c r="E6" s="427"/>
      <c r="F6" s="427"/>
      <c r="G6" s="427"/>
    </row>
    <row r="7" spans="1:35" ht="16.5" customHeight="1" x14ac:dyDescent="0.35">
      <c r="A7" s="221" t="str">
        <f>'Control Panel'!F40</f>
        <v>F</v>
      </c>
      <c r="B7" s="426" t="str">
        <f>'Control Panel'!H40</f>
        <v>Functionality is provided through a future general availability (GA) release that is scheduled to occur within 1 year of the proposal response.</v>
      </c>
      <c r="C7" s="426"/>
      <c r="D7" s="426"/>
      <c r="E7" s="426"/>
      <c r="F7" s="426"/>
      <c r="G7" s="426"/>
    </row>
    <row r="8" spans="1:35" x14ac:dyDescent="0.35">
      <c r="A8" s="222" t="str">
        <f>'Control Panel'!F41</f>
        <v>N</v>
      </c>
      <c r="B8" s="427" t="str">
        <f>'Control Panel'!H41</f>
        <v>Functionality is not provided.</v>
      </c>
      <c r="C8" s="427"/>
      <c r="D8" s="427"/>
      <c r="E8" s="427"/>
      <c r="F8" s="427"/>
      <c r="G8" s="427"/>
    </row>
    <row r="9" spans="1:35" x14ac:dyDescent="0.35">
      <c r="A9" s="428" t="str">
        <f>'Control Panel'!I25</f>
        <v>Replace this text with the primary product name(s) which satisfy requirements.</v>
      </c>
      <c r="B9" s="429"/>
      <c r="C9" s="429"/>
      <c r="D9" s="429"/>
      <c r="E9" s="429"/>
      <c r="F9" s="429"/>
      <c r="G9" s="430"/>
    </row>
    <row r="10" spans="1:35" ht="15" customHeight="1" x14ac:dyDescent="0.35">
      <c r="A10" s="424" t="str">
        <f>'Control Panel'!F56&amp;" - "&amp;'Control Panel'!E56</f>
        <v>4.11 - Budgeting</v>
      </c>
      <c r="B10" s="424"/>
      <c r="C10" s="424"/>
      <c r="D10" s="425" t="str">
        <f>A9</f>
        <v>Replace this text with the primary product name(s) which satisfy requirements.</v>
      </c>
      <c r="E10" s="425"/>
      <c r="F10" s="425"/>
      <c r="G10" s="425"/>
    </row>
    <row r="11" spans="1:35" x14ac:dyDescent="0.35">
      <c r="A11" s="423" t="s">
        <v>223</v>
      </c>
      <c r="B11" s="423"/>
      <c r="C11" s="423"/>
      <c r="D11" s="423"/>
      <c r="E11" s="423"/>
      <c r="F11" s="423"/>
      <c r="G11" s="423"/>
      <c r="AA11" s="2" t="s">
        <v>224</v>
      </c>
      <c r="AI11" s="3"/>
    </row>
    <row r="12" spans="1:35" ht="15" customHeight="1" x14ac:dyDescent="0.35">
      <c r="A12" s="262" t="str">
        <f>'General Technical'!A12</f>
        <v>Number</v>
      </c>
      <c r="B12" s="263" t="str">
        <f>'General Technical'!B12</f>
        <v>Application Requirements</v>
      </c>
      <c r="C12" s="264" t="str">
        <f>'General Technical'!C12</f>
        <v>Priority</v>
      </c>
      <c r="D12" s="262" t="str">
        <f>'General Technical'!D12</f>
        <v>Availability</v>
      </c>
      <c r="E12" s="264" t="str">
        <f>'General Technical'!E12</f>
        <v>Cost</v>
      </c>
      <c r="F12" s="263" t="str">
        <f>'General Technical'!F12</f>
        <v>Required Product(s)</v>
      </c>
      <c r="G12" s="263" t="str">
        <f>'General Technical'!G12</f>
        <v>Comments</v>
      </c>
      <c r="AA12" s="4" t="s">
        <v>229</v>
      </c>
      <c r="AC12" s="5">
        <f>COUNTIF(AB:AB,"Error -- Availability entered in an incorrect format")</f>
        <v>0</v>
      </c>
    </row>
    <row r="13" spans="1:35" s="14" customFormat="1" x14ac:dyDescent="0.35">
      <c r="A13" s="7">
        <v>1</v>
      </c>
      <c r="B13" s="265" t="s">
        <v>248</v>
      </c>
      <c r="C13" s="13"/>
      <c r="D13" s="7"/>
      <c r="E13" s="260"/>
      <c r="F13" s="204" t="str">
        <f>IF($D$10=$A$9,"N/A",$D$10)</f>
        <v>N/A</v>
      </c>
      <c r="G13" s="9"/>
      <c r="AA13" s="14" t="str">
        <f>TRIM($D13)</f>
        <v/>
      </c>
      <c r="AB13" s="14" t="str">
        <f>IF(LEN($AA13)=0,"N",IF(LEN($AA13)&gt;1,"Error -- Availability entered in an incorrect format",IF($AA13='Control Panel'!$F$36,$AA13,IF($AA13='Control Panel'!$F$37,$AA13,IF($AA13='Control Panel'!$F$38,$AA13,IF($AA13='Control Panel'!$F$39,$AA13,IF($AA13='Control Panel'!$F$40,$AA13,IF($AA13='Control Panel'!$F$41,$AA13,"Error -- Availability entered in an incorrect format"))))))))</f>
        <v>N</v>
      </c>
    </row>
    <row r="14" spans="1:35" s="14" customFormat="1" ht="29" x14ac:dyDescent="0.35">
      <c r="A14" s="7">
        <v>2</v>
      </c>
      <c r="B14" s="204" t="s">
        <v>1196</v>
      </c>
      <c r="C14" s="13" t="s">
        <v>37</v>
      </c>
      <c r="D14" s="7"/>
      <c r="E14" s="260"/>
      <c r="F14" s="204" t="str">
        <f t="shared" ref="F14:F77" si="0">IF($D$10=$A$9,"N/A",$D$10)</f>
        <v>N/A</v>
      </c>
      <c r="G14" s="9"/>
      <c r="AA14" s="14" t="str">
        <f t="shared" ref="AA14:AA77" si="1">TRIM($D14)</f>
        <v/>
      </c>
      <c r="AB14" s="14" t="str">
        <f>IF(LEN($AA14)=0,"N",IF(LEN($AA14)&gt;1,"Error -- Availability entered in an incorrect format",IF($AA14='Control Panel'!$F$36,$AA14,IF($AA14='Control Panel'!$F$37,$AA14,IF($AA14='Control Panel'!$F$38,$AA14,IF($AA14='Control Panel'!$F$39,$AA14,IF($AA14='Control Panel'!$F$40,$AA14,IF($AA14='Control Panel'!$F$41,$AA14,"Error -- Availability entered in an incorrect format"))))))))</f>
        <v>N</v>
      </c>
    </row>
    <row r="15" spans="1:35" s="12" customFormat="1" ht="29" x14ac:dyDescent="0.35">
      <c r="A15" s="7">
        <v>3</v>
      </c>
      <c r="B15" s="204" t="s">
        <v>1197</v>
      </c>
      <c r="C15" s="13" t="s">
        <v>40</v>
      </c>
      <c r="D15" s="7"/>
      <c r="E15" s="260"/>
      <c r="F15" s="204" t="str">
        <f t="shared" si="0"/>
        <v>N/A</v>
      </c>
      <c r="G15" s="9"/>
      <c r="AA15" s="12" t="str">
        <f t="shared" si="1"/>
        <v/>
      </c>
      <c r="AB15" s="12" t="str">
        <f>IF(LEN($AA15)=0,"N",IF(LEN($AA15)&gt;1,"Error -- Availability entered in an incorrect format",IF($AA15='Control Panel'!$F$36,$AA15,IF($AA15='Control Panel'!$F$37,$AA15,IF($AA15='Control Panel'!$F$38,$AA15,IF($AA15='Control Panel'!$F$39,$AA15,IF($AA15='Control Panel'!$F$40,$AA15,IF($AA15='Control Panel'!$F$41,$AA15,"Error -- Availability entered in an incorrect format"))))))))</f>
        <v>N</v>
      </c>
    </row>
    <row r="16" spans="1:35" s="12" customFormat="1" ht="29" x14ac:dyDescent="0.35">
      <c r="A16" s="7">
        <v>4</v>
      </c>
      <c r="B16" s="204" t="s">
        <v>1198</v>
      </c>
      <c r="C16" s="13" t="s">
        <v>37</v>
      </c>
      <c r="D16" s="7"/>
      <c r="E16" s="260"/>
      <c r="F16" s="204" t="str">
        <f t="shared" si="0"/>
        <v>N/A</v>
      </c>
      <c r="G16" s="9"/>
      <c r="AA16" s="12" t="str">
        <f t="shared" si="1"/>
        <v/>
      </c>
      <c r="AB16" s="12" t="str">
        <f>IF(LEN($AA16)=0,"N",IF(LEN($AA16)&gt;1,"Error -- Availability entered in an incorrect format",IF($AA16='Control Panel'!$F$36,$AA16,IF($AA16='Control Panel'!$F$37,$AA16,IF($AA16='Control Panel'!$F$38,$AA16,IF($AA16='Control Panel'!$F$39,$AA16,IF($AA16='Control Panel'!$F$40,$AA16,IF($AA16='Control Panel'!$F$41,$AA16,"Error -- Availability entered in an incorrect format"))))))))</f>
        <v>N</v>
      </c>
    </row>
    <row r="17" spans="1:28" s="12" customFormat="1" ht="29" x14ac:dyDescent="0.35">
      <c r="A17" s="7">
        <v>5</v>
      </c>
      <c r="B17" s="204" t="s">
        <v>1199</v>
      </c>
      <c r="C17" s="13" t="s">
        <v>40</v>
      </c>
      <c r="D17" s="7"/>
      <c r="E17" s="260"/>
      <c r="F17" s="204" t="str">
        <f t="shared" si="0"/>
        <v>N/A</v>
      </c>
      <c r="G17" s="9"/>
      <c r="AA17" s="12" t="str">
        <f t="shared" si="1"/>
        <v/>
      </c>
      <c r="AB17" s="12" t="str">
        <f>IF(LEN($AA17)=0,"N",IF(LEN($AA17)&gt;1,"Error -- Availability entered in an incorrect format",IF($AA17='Control Panel'!$F$36,$AA17,IF($AA17='Control Panel'!$F$37,$AA17,IF($AA17='Control Panel'!$F$38,$AA17,IF($AA17='Control Panel'!$F$39,$AA17,IF($AA17='Control Panel'!$F$40,$AA17,IF($AA17='Control Panel'!$F$41,$AA17,"Error -- Availability entered in an incorrect format"))))))))</f>
        <v>N</v>
      </c>
    </row>
    <row r="18" spans="1:28" s="12" customFormat="1" x14ac:dyDescent="0.35">
      <c r="A18" s="7">
        <v>6</v>
      </c>
      <c r="B18" s="204" t="s">
        <v>1200</v>
      </c>
      <c r="C18" s="13" t="s">
        <v>37</v>
      </c>
      <c r="D18" s="7"/>
      <c r="E18" s="260"/>
      <c r="F18" s="204" t="str">
        <f t="shared" si="0"/>
        <v>N/A</v>
      </c>
      <c r="G18" s="9"/>
      <c r="AA18" s="12" t="str">
        <f t="shared" si="1"/>
        <v/>
      </c>
      <c r="AB18" s="12" t="str">
        <f>IF(LEN($AA18)=0,"N",IF(LEN($AA18)&gt;1,"Error -- Availability entered in an incorrect format",IF($AA18='Control Panel'!$F$36,$AA18,IF($AA18='Control Panel'!$F$37,$AA18,IF($AA18='Control Panel'!$F$38,$AA18,IF($AA18='Control Panel'!$F$39,$AA18,IF($AA18='Control Panel'!$F$40,$AA18,IF($AA18='Control Panel'!$F$41,$AA18,"Error -- Availability entered in an incorrect format"))))))))</f>
        <v>N</v>
      </c>
    </row>
    <row r="19" spans="1:28" s="12" customFormat="1" x14ac:dyDescent="0.35">
      <c r="A19" s="7">
        <v>7</v>
      </c>
      <c r="B19" s="267" t="s">
        <v>232</v>
      </c>
      <c r="C19" s="276" t="s">
        <v>43</v>
      </c>
      <c r="D19" s="7"/>
      <c r="E19" s="260"/>
      <c r="F19" s="204" t="str">
        <f t="shared" si="0"/>
        <v>N/A</v>
      </c>
      <c r="G19" s="9"/>
      <c r="AA19" s="12" t="str">
        <f t="shared" si="1"/>
        <v/>
      </c>
      <c r="AB19" s="12" t="str">
        <f>IF(LEN($AA19)=0,"N",IF(LEN($AA19)&gt;1,"Error -- Availability entered in an incorrect format",IF($AA19='Control Panel'!$F$36,$AA19,IF($AA19='Control Panel'!$F$37,$AA19,IF($AA19='Control Panel'!$F$38,$AA19,IF($AA19='Control Panel'!$F$39,$AA19,IF($AA19='Control Panel'!$F$40,$AA19,IF($AA19='Control Panel'!$F$41,$AA19,"Error -- Availability entered in an incorrect format"))))))))</f>
        <v>N</v>
      </c>
    </row>
    <row r="20" spans="1:28" s="12" customFormat="1" x14ac:dyDescent="0.35">
      <c r="A20" s="7">
        <v>8</v>
      </c>
      <c r="B20" s="267" t="s">
        <v>1201</v>
      </c>
      <c r="C20" s="13" t="s">
        <v>43</v>
      </c>
      <c r="D20" s="7"/>
      <c r="E20" s="260"/>
      <c r="F20" s="204" t="str">
        <f t="shared" si="0"/>
        <v>N/A</v>
      </c>
      <c r="G20" s="9"/>
      <c r="AA20" s="12" t="str">
        <f t="shared" si="1"/>
        <v/>
      </c>
      <c r="AB20" s="12" t="str">
        <f>IF(LEN($AA20)=0,"N",IF(LEN($AA20)&gt;1,"Error -- Availability entered in an incorrect format",IF($AA20='Control Panel'!$F$36,$AA20,IF($AA20='Control Panel'!$F$37,$AA20,IF($AA20='Control Panel'!$F$38,$AA20,IF($AA20='Control Panel'!$F$39,$AA20,IF($AA20='Control Panel'!$F$40,$AA20,IF($AA20='Control Panel'!$F$41,$AA20,"Error -- Availability entered in an incorrect format"))))))))</f>
        <v>N</v>
      </c>
    </row>
    <row r="21" spans="1:28" s="12" customFormat="1" x14ac:dyDescent="0.35">
      <c r="A21" s="7">
        <v>9</v>
      </c>
      <c r="B21" s="267" t="s">
        <v>1202</v>
      </c>
      <c r="C21" s="13" t="s">
        <v>43</v>
      </c>
      <c r="D21" s="7"/>
      <c r="E21" s="260"/>
      <c r="F21" s="204" t="str">
        <f t="shared" si="0"/>
        <v>N/A</v>
      </c>
      <c r="G21" s="9"/>
      <c r="AA21" s="12" t="str">
        <f t="shared" si="1"/>
        <v/>
      </c>
      <c r="AB21" s="12" t="str">
        <f>IF(LEN($AA21)=0,"N",IF(LEN($AA21)&gt;1,"Error -- Availability entered in an incorrect format",IF($AA21='Control Panel'!$F$36,$AA21,IF($AA21='Control Panel'!$F$37,$AA21,IF($AA21='Control Panel'!$F$38,$AA21,IF($AA21='Control Panel'!$F$39,$AA21,IF($AA21='Control Panel'!$F$40,$AA21,IF($AA21='Control Panel'!$F$41,$AA21,"Error -- Availability entered in an incorrect format"))))))))</f>
        <v>N</v>
      </c>
    </row>
    <row r="22" spans="1:28" s="12" customFormat="1" x14ac:dyDescent="0.35">
      <c r="A22" s="7">
        <v>10</v>
      </c>
      <c r="B22" s="267" t="s">
        <v>234</v>
      </c>
      <c r="C22" s="13" t="s">
        <v>43</v>
      </c>
      <c r="D22" s="7"/>
      <c r="E22" s="260"/>
      <c r="F22" s="204" t="str">
        <f t="shared" si="0"/>
        <v>N/A</v>
      </c>
      <c r="G22" s="9"/>
      <c r="AA22" s="12" t="str">
        <f t="shared" si="1"/>
        <v/>
      </c>
      <c r="AB22" s="12" t="str">
        <f>IF(LEN($AA22)=0,"N",IF(LEN($AA22)&gt;1,"Error -- Availability entered in an incorrect format",IF($AA22='Control Panel'!$F$36,$AA22,IF($AA22='Control Panel'!$F$37,$AA22,IF($AA22='Control Panel'!$F$38,$AA22,IF($AA22='Control Panel'!$F$39,$AA22,IF($AA22='Control Panel'!$F$40,$AA22,IF($AA22='Control Panel'!$F$41,$AA22,"Error -- Availability entered in an incorrect format"))))))))</f>
        <v>N</v>
      </c>
    </row>
    <row r="23" spans="1:28" s="12" customFormat="1" x14ac:dyDescent="0.35">
      <c r="A23" s="7">
        <v>11</v>
      </c>
      <c r="B23" s="267" t="s">
        <v>1203</v>
      </c>
      <c r="C23" s="13" t="s">
        <v>43</v>
      </c>
      <c r="D23" s="7"/>
      <c r="E23" s="260"/>
      <c r="F23" s="204" t="str">
        <f t="shared" si="0"/>
        <v>N/A</v>
      </c>
      <c r="G23" s="9"/>
      <c r="AA23" s="12" t="str">
        <f t="shared" si="1"/>
        <v/>
      </c>
      <c r="AB23" s="12" t="str">
        <f>IF(LEN($AA23)=0,"N",IF(LEN($AA23)&gt;1,"Error -- Availability entered in an incorrect format",IF($AA23='Control Panel'!$F$36,$AA23,IF($AA23='Control Panel'!$F$37,$AA23,IF($AA23='Control Panel'!$F$38,$AA23,IF($AA23='Control Panel'!$F$39,$AA23,IF($AA23='Control Panel'!$F$40,$AA23,IF($AA23='Control Panel'!$F$41,$AA23,"Error -- Availability entered in an incorrect format"))))))))</f>
        <v>N</v>
      </c>
    </row>
    <row r="24" spans="1:28" s="12" customFormat="1" ht="29" x14ac:dyDescent="0.35">
      <c r="A24" s="7">
        <v>12</v>
      </c>
      <c r="B24" s="204" t="s">
        <v>1204</v>
      </c>
      <c r="C24" s="13" t="s">
        <v>37</v>
      </c>
      <c r="D24" s="7"/>
      <c r="E24" s="260"/>
      <c r="F24" s="204" t="str">
        <f t="shared" si="0"/>
        <v>N/A</v>
      </c>
      <c r="G24" s="9"/>
      <c r="AA24" s="12" t="str">
        <f t="shared" si="1"/>
        <v/>
      </c>
      <c r="AB24" s="12" t="str">
        <f>IF(LEN($AA24)=0,"N",IF(LEN($AA24)&gt;1,"Error -- Availability entered in an incorrect format",IF($AA24='Control Panel'!$F$36,$AA24,IF($AA24='Control Panel'!$F$37,$AA24,IF($AA24='Control Panel'!$F$38,$AA24,IF($AA24='Control Panel'!$F$39,$AA24,IF($AA24='Control Panel'!$F$40,$AA24,IF($AA24='Control Panel'!$F$41,$AA24,"Error -- Availability entered in an incorrect format"))))))))</f>
        <v>N</v>
      </c>
    </row>
    <row r="25" spans="1:28" s="14" customFormat="1" ht="29" x14ac:dyDescent="0.35">
      <c r="A25" s="7">
        <v>13</v>
      </c>
      <c r="B25" s="204" t="s">
        <v>1205</v>
      </c>
      <c r="C25" s="13" t="s">
        <v>40</v>
      </c>
      <c r="D25" s="11"/>
      <c r="E25" s="261"/>
      <c r="F25" s="204" t="str">
        <f t="shared" si="0"/>
        <v>N/A</v>
      </c>
      <c r="G25" s="6"/>
      <c r="AA25" s="14" t="str">
        <f t="shared" si="1"/>
        <v/>
      </c>
      <c r="AB25" s="14" t="str">
        <f>IF(LEN($AA25)=0,"N",IF(LEN($AA25)&gt;1,"Error -- Availability entered in an incorrect format",IF($AA25='Control Panel'!$F$36,$AA25,IF($AA25='Control Panel'!$F$37,$AA25,IF($AA25='Control Panel'!$F$38,$AA25,IF($AA25='Control Panel'!$F$39,$AA25,IF($AA25='Control Panel'!$F$40,$AA25,IF($AA25='Control Panel'!$F$41,$AA25,"Error -- Availability entered in an incorrect format"))))))))</f>
        <v>N</v>
      </c>
    </row>
    <row r="26" spans="1:28" s="14" customFormat="1" ht="29" x14ac:dyDescent="0.35">
      <c r="A26" s="7">
        <v>14</v>
      </c>
      <c r="B26" s="204" t="s">
        <v>1206</v>
      </c>
      <c r="C26" s="13" t="s">
        <v>37</v>
      </c>
      <c r="D26" s="11"/>
      <c r="E26" s="261"/>
      <c r="F26" s="204" t="str">
        <f t="shared" si="0"/>
        <v>N/A</v>
      </c>
      <c r="G26" s="6"/>
      <c r="AA26" s="14" t="str">
        <f t="shared" si="1"/>
        <v/>
      </c>
      <c r="AB26" s="14" t="str">
        <f>IF(LEN($AA26)=0,"N",IF(LEN($AA26)&gt;1,"Error -- Availability entered in an incorrect format",IF($AA26='Control Panel'!$F$36,$AA26,IF($AA26='Control Panel'!$F$37,$AA26,IF($AA26='Control Panel'!$F$38,$AA26,IF($AA26='Control Panel'!$F$39,$AA26,IF($AA26='Control Panel'!$F$40,$AA26,IF($AA26='Control Panel'!$F$41,$AA26,"Error -- Availability entered in an incorrect format"))))))))</f>
        <v>N</v>
      </c>
    </row>
    <row r="27" spans="1:28" s="14" customFormat="1" ht="29" x14ac:dyDescent="0.35">
      <c r="A27" s="7">
        <v>15</v>
      </c>
      <c r="B27" s="204" t="s">
        <v>1207</v>
      </c>
      <c r="C27" s="13" t="s">
        <v>40</v>
      </c>
      <c r="D27" s="11"/>
      <c r="E27" s="261"/>
      <c r="F27" s="204" t="str">
        <f t="shared" si="0"/>
        <v>N/A</v>
      </c>
      <c r="G27" s="6"/>
      <c r="AA27" s="14" t="str">
        <f t="shared" si="1"/>
        <v/>
      </c>
      <c r="AB27" s="14" t="str">
        <f>IF(LEN($AA27)=0,"N",IF(LEN($AA27)&gt;1,"Error -- Availability entered in an incorrect format",IF($AA27='Control Panel'!$F$36,$AA27,IF($AA27='Control Panel'!$F$37,$AA27,IF($AA27='Control Panel'!$F$38,$AA27,IF($AA27='Control Panel'!$F$39,$AA27,IF($AA27='Control Panel'!$F$40,$AA27,IF($AA27='Control Panel'!$F$41,$AA27,"Error -- Availability entered in an incorrect format"))))))))</f>
        <v>N</v>
      </c>
    </row>
    <row r="28" spans="1:28" s="14" customFormat="1" ht="29" x14ac:dyDescent="0.35">
      <c r="A28" s="7">
        <v>16</v>
      </c>
      <c r="B28" s="204" t="s">
        <v>1208</v>
      </c>
      <c r="C28" s="13" t="s">
        <v>37</v>
      </c>
      <c r="D28" s="11"/>
      <c r="E28" s="261"/>
      <c r="F28" s="204" t="str">
        <f t="shared" si="0"/>
        <v>N/A</v>
      </c>
      <c r="G28" s="6"/>
      <c r="AA28" s="14" t="str">
        <f t="shared" si="1"/>
        <v/>
      </c>
      <c r="AB28" s="14" t="str">
        <f>IF(LEN($AA28)=0,"N",IF(LEN($AA28)&gt;1,"Error -- Availability entered in an incorrect format",IF($AA28='Control Panel'!$F$36,$AA28,IF($AA28='Control Panel'!$F$37,$AA28,IF($AA28='Control Panel'!$F$38,$AA28,IF($AA28='Control Panel'!$F$39,$AA28,IF($AA28='Control Panel'!$F$40,$AA28,IF($AA28='Control Panel'!$F$41,$AA28,"Error -- Availability entered in an incorrect format"))))))))</f>
        <v>N</v>
      </c>
    </row>
    <row r="29" spans="1:28" s="14" customFormat="1" ht="29" x14ac:dyDescent="0.35">
      <c r="A29" s="7">
        <v>17</v>
      </c>
      <c r="B29" s="204" t="s">
        <v>1209</v>
      </c>
      <c r="C29" s="13" t="s">
        <v>37</v>
      </c>
      <c r="D29" s="11"/>
      <c r="E29" s="261"/>
      <c r="F29" s="204" t="str">
        <f t="shared" si="0"/>
        <v>N/A</v>
      </c>
      <c r="G29" s="6"/>
      <c r="AA29" s="14" t="str">
        <f t="shared" si="1"/>
        <v/>
      </c>
      <c r="AB29" s="14" t="str">
        <f>IF(LEN($AA29)=0,"N",IF(LEN($AA29)&gt;1,"Error -- Availability entered in an incorrect format",IF($AA29='Control Panel'!$F$36,$AA29,IF($AA29='Control Panel'!$F$37,$AA29,IF($AA29='Control Panel'!$F$38,$AA29,IF($AA29='Control Panel'!$F$39,$AA29,IF($AA29='Control Panel'!$F$40,$AA29,IF($AA29='Control Panel'!$F$41,$AA29,"Error -- Availability entered in an incorrect format"))))))))</f>
        <v>N</v>
      </c>
    </row>
    <row r="30" spans="1:28" s="14" customFormat="1" x14ac:dyDescent="0.35">
      <c r="A30" s="7">
        <v>18</v>
      </c>
      <c r="B30" s="204" t="s">
        <v>1210</v>
      </c>
      <c r="C30" s="13" t="s">
        <v>37</v>
      </c>
      <c r="D30" s="11"/>
      <c r="E30" s="261"/>
      <c r="F30" s="204" t="str">
        <f t="shared" si="0"/>
        <v>N/A</v>
      </c>
      <c r="G30" s="6"/>
      <c r="AA30" s="14" t="str">
        <f t="shared" si="1"/>
        <v/>
      </c>
      <c r="AB30" s="14" t="str">
        <f>IF(LEN($AA30)=0,"N",IF(LEN($AA30)&gt;1,"Error -- Availability entered in an incorrect format",IF($AA30='Control Panel'!$F$36,$AA30,IF($AA30='Control Panel'!$F$37,$AA30,IF($AA30='Control Panel'!$F$38,$AA30,IF($AA30='Control Panel'!$F$39,$AA30,IF($AA30='Control Panel'!$F$40,$AA30,IF($AA30='Control Panel'!$F$41,$AA30,"Error -- Availability entered in an incorrect format"))))))))</f>
        <v>N</v>
      </c>
    </row>
    <row r="31" spans="1:28" s="14" customFormat="1" ht="43.5" x14ac:dyDescent="0.35">
      <c r="A31" s="7">
        <v>19</v>
      </c>
      <c r="B31" s="204" t="s">
        <v>1211</v>
      </c>
      <c r="C31" s="13" t="s">
        <v>37</v>
      </c>
      <c r="D31" s="220"/>
      <c r="E31" s="261"/>
      <c r="F31" s="204" t="str">
        <f t="shared" si="0"/>
        <v>N/A</v>
      </c>
      <c r="G31" s="6"/>
      <c r="AA31" s="14" t="str">
        <f t="shared" si="1"/>
        <v/>
      </c>
      <c r="AB31" s="14" t="str">
        <f>IF(LEN($AA31)=0,"N",IF(LEN($AA31)&gt;1,"Error -- Availability entered in an incorrect format",IF($AA31='Control Panel'!$F$36,$AA31,IF($AA31='Control Panel'!$F$37,$AA31,IF($AA31='Control Panel'!$F$38,$AA31,IF($AA31='Control Panel'!$F$39,$AA31,IF($AA31='Control Panel'!$F$40,$AA31,IF($AA31='Control Panel'!$F$41,$AA31,"Error -- Availability entered in an incorrect format"))))))))</f>
        <v>N</v>
      </c>
    </row>
    <row r="32" spans="1:28" s="14" customFormat="1" ht="29" x14ac:dyDescent="0.35">
      <c r="A32" s="7">
        <v>20</v>
      </c>
      <c r="B32" s="204" t="s">
        <v>1212</v>
      </c>
      <c r="C32" s="13" t="s">
        <v>37</v>
      </c>
      <c r="D32" s="220"/>
      <c r="E32" s="261"/>
      <c r="F32" s="204" t="str">
        <f t="shared" si="0"/>
        <v>N/A</v>
      </c>
      <c r="G32" s="6"/>
      <c r="AA32" s="14" t="str">
        <f t="shared" si="1"/>
        <v/>
      </c>
      <c r="AB32" s="14" t="str">
        <f>IF(LEN($AA32)=0,"N",IF(LEN($AA32)&gt;1,"Error -- Availability entered in an incorrect format",IF($AA32='Control Panel'!$F$36,$AA32,IF($AA32='Control Panel'!$F$37,$AA32,IF($AA32='Control Panel'!$F$38,$AA32,IF($AA32='Control Panel'!$F$39,$AA32,IF($AA32='Control Panel'!$F$40,$AA32,IF($AA32='Control Panel'!$F$41,$AA32,"Error -- Availability entered in an incorrect format"))))))))</f>
        <v>N</v>
      </c>
    </row>
    <row r="33" spans="1:28" s="14" customFormat="1" x14ac:dyDescent="0.35">
      <c r="A33" s="7">
        <v>21</v>
      </c>
      <c r="B33" s="204" t="s">
        <v>1213</v>
      </c>
      <c r="C33" s="13" t="s">
        <v>37</v>
      </c>
      <c r="D33" s="220"/>
      <c r="E33" s="261"/>
      <c r="F33" s="204" t="str">
        <f t="shared" si="0"/>
        <v>N/A</v>
      </c>
      <c r="G33" s="6"/>
      <c r="AA33" s="14" t="str">
        <f t="shared" si="1"/>
        <v/>
      </c>
      <c r="AB33" s="14" t="str">
        <f>IF(LEN($AA33)=0,"N",IF(LEN($AA33)&gt;1,"Error -- Availability entered in an incorrect format",IF($AA33='Control Panel'!$F$36,$AA33,IF($AA33='Control Panel'!$F$37,$AA33,IF($AA33='Control Panel'!$F$38,$AA33,IF($AA33='Control Panel'!$F$39,$AA33,IF($AA33='Control Panel'!$F$40,$AA33,IF($AA33='Control Panel'!$F$41,$AA33,"Error -- Availability entered in an incorrect format"))))))))</f>
        <v>N</v>
      </c>
    </row>
    <row r="34" spans="1:28" s="14" customFormat="1" x14ac:dyDescent="0.35">
      <c r="A34" s="7">
        <v>22</v>
      </c>
      <c r="B34" s="204" t="s">
        <v>1214</v>
      </c>
      <c r="C34" s="13" t="s">
        <v>37</v>
      </c>
      <c r="D34" s="220"/>
      <c r="E34" s="261"/>
      <c r="F34" s="204" t="str">
        <f t="shared" si="0"/>
        <v>N/A</v>
      </c>
      <c r="G34" s="6"/>
      <c r="AA34" s="14" t="str">
        <f t="shared" si="1"/>
        <v/>
      </c>
      <c r="AB34" s="14" t="str">
        <f>IF(LEN($AA34)=0,"N",IF(LEN($AA34)&gt;1,"Error -- Availability entered in an incorrect format",IF($AA34='Control Panel'!$F$36,$AA34,IF($AA34='Control Panel'!$F$37,$AA34,IF($AA34='Control Panel'!$F$38,$AA34,IF($AA34='Control Panel'!$F$39,$AA34,IF($AA34='Control Panel'!$F$40,$AA34,IF($AA34='Control Panel'!$F$41,$AA34,"Error -- Availability entered in an incorrect format"))))))))</f>
        <v>N</v>
      </c>
    </row>
    <row r="35" spans="1:28" s="14" customFormat="1" x14ac:dyDescent="0.35">
      <c r="A35" s="7">
        <v>23</v>
      </c>
      <c r="B35" s="204" t="s">
        <v>1215</v>
      </c>
      <c r="C35" s="13" t="s">
        <v>37</v>
      </c>
      <c r="D35" s="220"/>
      <c r="E35" s="261"/>
      <c r="F35" s="204" t="str">
        <f t="shared" si="0"/>
        <v>N/A</v>
      </c>
      <c r="G35" s="6"/>
      <c r="AA35" s="14" t="str">
        <f t="shared" si="1"/>
        <v/>
      </c>
      <c r="AB35" s="14" t="str">
        <f>IF(LEN($AA35)=0,"N",IF(LEN($AA35)&gt;1,"Error -- Availability entered in an incorrect format",IF($AA35='Control Panel'!$F$36,$AA35,IF($AA35='Control Panel'!$F$37,$AA35,IF($AA35='Control Panel'!$F$38,$AA35,IF($AA35='Control Panel'!$F$39,$AA35,IF($AA35='Control Panel'!$F$40,$AA35,IF($AA35='Control Panel'!$F$41,$AA35,"Error -- Availability entered in an incorrect format"))))))))</f>
        <v>N</v>
      </c>
    </row>
    <row r="36" spans="1:28" s="14" customFormat="1" ht="29" x14ac:dyDescent="0.35">
      <c r="A36" s="7">
        <v>24</v>
      </c>
      <c r="B36" s="204" t="s">
        <v>1216</v>
      </c>
      <c r="C36" s="13" t="s">
        <v>37</v>
      </c>
      <c r="D36" s="220"/>
      <c r="E36" s="261"/>
      <c r="F36" s="204" t="str">
        <f t="shared" si="0"/>
        <v>N/A</v>
      </c>
      <c r="G36" s="6"/>
      <c r="AA36" s="14" t="str">
        <f t="shared" si="1"/>
        <v/>
      </c>
      <c r="AB36" s="14" t="str">
        <f>IF(LEN($AA36)=0,"N",IF(LEN($AA36)&gt;1,"Error -- Availability entered in an incorrect format",IF($AA36='Control Panel'!$F$36,$AA36,IF($AA36='Control Panel'!$F$37,$AA36,IF($AA36='Control Panel'!$F$38,$AA36,IF($AA36='Control Panel'!$F$39,$AA36,IF($AA36='Control Panel'!$F$40,$AA36,IF($AA36='Control Panel'!$F$41,$AA36,"Error -- Availability entered in an incorrect format"))))))))</f>
        <v>N</v>
      </c>
    </row>
    <row r="37" spans="1:28" s="14" customFormat="1" ht="29" x14ac:dyDescent="0.35">
      <c r="A37" s="7">
        <v>25</v>
      </c>
      <c r="B37" s="204" t="s">
        <v>1217</v>
      </c>
      <c r="C37" s="13" t="s">
        <v>37</v>
      </c>
      <c r="D37" s="220"/>
      <c r="E37" s="261"/>
      <c r="F37" s="204" t="str">
        <f t="shared" si="0"/>
        <v>N/A</v>
      </c>
      <c r="G37" s="6"/>
      <c r="AA37" s="14" t="str">
        <f t="shared" si="1"/>
        <v/>
      </c>
      <c r="AB37" s="14" t="str">
        <f>IF(LEN($AA37)=0,"N",IF(LEN($AA37)&gt;1,"Error -- Availability entered in an incorrect format",IF($AA37='Control Panel'!$F$36,$AA37,IF($AA37='Control Panel'!$F$37,$AA37,IF($AA37='Control Panel'!$F$38,$AA37,IF($AA37='Control Panel'!$F$39,$AA37,IF($AA37='Control Panel'!$F$40,$AA37,IF($AA37='Control Panel'!$F$41,$AA37,"Error -- Availability entered in an incorrect format"))))))))</f>
        <v>N</v>
      </c>
    </row>
    <row r="38" spans="1:28" s="14" customFormat="1" ht="29" x14ac:dyDescent="0.35">
      <c r="A38" s="7">
        <v>26</v>
      </c>
      <c r="B38" s="204" t="s">
        <v>1218</v>
      </c>
      <c r="C38" s="13" t="s">
        <v>37</v>
      </c>
      <c r="D38" s="220"/>
      <c r="E38" s="261"/>
      <c r="F38" s="204" t="str">
        <f t="shared" si="0"/>
        <v>N/A</v>
      </c>
      <c r="G38" s="6"/>
      <c r="AA38" s="14" t="str">
        <f t="shared" si="1"/>
        <v/>
      </c>
      <c r="AB38" s="14" t="str">
        <f>IF(LEN($AA38)=0,"N",IF(LEN($AA38)&gt;1,"Error -- Availability entered in an incorrect format",IF($AA38='Control Panel'!$F$36,$AA38,IF($AA38='Control Panel'!$F$37,$AA38,IF($AA38='Control Panel'!$F$38,$AA38,IF($AA38='Control Panel'!$F$39,$AA38,IF($AA38='Control Panel'!$F$40,$AA38,IF($AA38='Control Panel'!$F$41,$AA38,"Error -- Availability entered in an incorrect format"))))))))</f>
        <v>N</v>
      </c>
    </row>
    <row r="39" spans="1:28" s="14" customFormat="1" x14ac:dyDescent="0.35">
      <c r="A39" s="7">
        <v>27</v>
      </c>
      <c r="B39" s="204" t="s">
        <v>1219</v>
      </c>
      <c r="C39" s="13" t="s">
        <v>37</v>
      </c>
      <c r="D39" s="220"/>
      <c r="E39" s="261"/>
      <c r="F39" s="204" t="str">
        <f t="shared" si="0"/>
        <v>N/A</v>
      </c>
      <c r="G39" s="6"/>
      <c r="AA39" s="14" t="str">
        <f t="shared" si="1"/>
        <v/>
      </c>
      <c r="AB39" s="14" t="str">
        <f>IF(LEN($AA39)=0,"N",IF(LEN($AA39)&gt;1,"Error -- Availability entered in an incorrect format",IF($AA39='Control Panel'!$F$36,$AA39,IF($AA39='Control Panel'!$F$37,$AA39,IF($AA39='Control Panel'!$F$38,$AA39,IF($AA39='Control Panel'!$F$39,$AA39,IF($AA39='Control Panel'!$F$40,$AA39,IF($AA39='Control Panel'!$F$41,$AA39,"Error -- Availability entered in an incorrect format"))))))))</f>
        <v>N</v>
      </c>
    </row>
    <row r="40" spans="1:28" s="14" customFormat="1" x14ac:dyDescent="0.35">
      <c r="A40" s="7">
        <v>28</v>
      </c>
      <c r="B40" s="204" t="s">
        <v>1220</v>
      </c>
      <c r="C40" s="13" t="s">
        <v>37</v>
      </c>
      <c r="D40" s="220"/>
      <c r="E40" s="261"/>
      <c r="F40" s="204" t="str">
        <f t="shared" si="0"/>
        <v>N/A</v>
      </c>
      <c r="G40" s="6"/>
      <c r="AA40" s="14" t="str">
        <f t="shared" si="1"/>
        <v/>
      </c>
      <c r="AB40" s="14" t="str">
        <f>IF(LEN($AA40)=0,"N",IF(LEN($AA40)&gt;1,"Error -- Availability entered in an incorrect format",IF($AA40='Control Panel'!$F$36,$AA40,IF($AA40='Control Panel'!$F$37,$AA40,IF($AA40='Control Panel'!$F$38,$AA40,IF($AA40='Control Panel'!$F$39,$AA40,IF($AA40='Control Panel'!$F$40,$AA40,IF($AA40='Control Panel'!$F$41,$AA40,"Error -- Availability entered in an incorrect format"))))))))</f>
        <v>N</v>
      </c>
    </row>
    <row r="41" spans="1:28" s="14" customFormat="1" x14ac:dyDescent="0.35">
      <c r="A41" s="7">
        <v>29</v>
      </c>
      <c r="B41" s="204" t="s">
        <v>1221</v>
      </c>
      <c r="C41" s="13" t="s">
        <v>37</v>
      </c>
      <c r="D41" s="220"/>
      <c r="E41" s="261"/>
      <c r="F41" s="204" t="str">
        <f t="shared" si="0"/>
        <v>N/A</v>
      </c>
      <c r="G41" s="6"/>
      <c r="AA41" s="14" t="str">
        <f t="shared" si="1"/>
        <v/>
      </c>
      <c r="AB41" s="14" t="str">
        <f>IF(LEN($AA41)=0,"N",IF(LEN($AA41)&gt;1,"Error -- Availability entered in an incorrect format",IF($AA41='Control Panel'!$F$36,$AA41,IF($AA41='Control Panel'!$F$37,$AA41,IF($AA41='Control Panel'!$F$38,$AA41,IF($AA41='Control Panel'!$F$39,$AA41,IF($AA41='Control Panel'!$F$40,$AA41,IF($AA41='Control Panel'!$F$41,$AA41,"Error -- Availability entered in an incorrect format"))))))))</f>
        <v>N</v>
      </c>
    </row>
    <row r="42" spans="1:28" s="14" customFormat="1" ht="29" x14ac:dyDescent="0.35">
      <c r="A42" s="7">
        <v>30</v>
      </c>
      <c r="B42" s="204" t="s">
        <v>1222</v>
      </c>
      <c r="C42" s="13" t="s">
        <v>37</v>
      </c>
      <c r="D42" s="220"/>
      <c r="E42" s="261"/>
      <c r="F42" s="204" t="str">
        <f t="shared" si="0"/>
        <v>N/A</v>
      </c>
      <c r="G42" s="6"/>
      <c r="AA42" s="14" t="str">
        <f t="shared" si="1"/>
        <v/>
      </c>
      <c r="AB42" s="14" t="str">
        <f>IF(LEN($AA42)=0,"N",IF(LEN($AA42)&gt;1,"Error -- Availability entered in an incorrect format",IF($AA42='Control Panel'!$F$36,$AA42,IF($AA42='Control Panel'!$F$37,$AA42,IF($AA42='Control Panel'!$F$38,$AA42,IF($AA42='Control Panel'!$F$39,$AA42,IF($AA42='Control Panel'!$F$40,$AA42,IF($AA42='Control Panel'!$F$41,$AA42,"Error -- Availability entered in an incorrect format"))))))))</f>
        <v>N</v>
      </c>
    </row>
    <row r="43" spans="1:28" s="14" customFormat="1" x14ac:dyDescent="0.35">
      <c r="A43" s="7">
        <v>31</v>
      </c>
      <c r="B43" s="204" t="s">
        <v>1223</v>
      </c>
      <c r="C43" s="13"/>
      <c r="D43" s="220"/>
      <c r="E43" s="261"/>
      <c r="F43" s="204" t="str">
        <f t="shared" si="0"/>
        <v>N/A</v>
      </c>
      <c r="G43" s="6"/>
      <c r="AA43" s="14" t="str">
        <f t="shared" si="1"/>
        <v/>
      </c>
      <c r="AB43" s="14" t="str">
        <f>IF(LEN($AA43)=0,"N",IF(LEN($AA43)&gt;1,"Error -- Availability entered in an incorrect format",IF($AA43='Control Panel'!$F$36,$AA43,IF($AA43='Control Panel'!$F$37,$AA43,IF($AA43='Control Panel'!$F$38,$AA43,IF($AA43='Control Panel'!$F$39,$AA43,IF($AA43='Control Panel'!$F$40,$AA43,IF($AA43='Control Panel'!$F$41,$AA43,"Error -- Availability entered in an incorrect format"))))))))</f>
        <v>N</v>
      </c>
    </row>
    <row r="44" spans="1:28" s="14" customFormat="1" ht="58" x14ac:dyDescent="0.35">
      <c r="A44" s="7">
        <v>32</v>
      </c>
      <c r="B44" s="204" t="s">
        <v>1224</v>
      </c>
      <c r="C44" s="13" t="s">
        <v>37</v>
      </c>
      <c r="D44" s="220"/>
      <c r="E44" s="261"/>
      <c r="F44" s="204" t="str">
        <f t="shared" si="0"/>
        <v>N/A</v>
      </c>
      <c r="G44" s="6"/>
      <c r="AA44" s="14" t="str">
        <f t="shared" si="1"/>
        <v/>
      </c>
      <c r="AB44" s="14" t="str">
        <f>IF(LEN($AA44)=0,"N",IF(LEN($AA44)&gt;1,"Error -- Availability entered in an incorrect format",IF($AA44='Control Panel'!$F$36,$AA44,IF($AA44='Control Panel'!$F$37,$AA44,IF($AA44='Control Panel'!$F$38,$AA44,IF($AA44='Control Panel'!$F$39,$AA44,IF($AA44='Control Panel'!$F$40,$AA44,IF($AA44='Control Panel'!$F$41,$AA44,"Error -- Availability entered in an incorrect format"))))))))</f>
        <v>N</v>
      </c>
    </row>
    <row r="45" spans="1:28" s="14" customFormat="1" ht="29" x14ac:dyDescent="0.35">
      <c r="A45" s="7">
        <v>33</v>
      </c>
      <c r="B45" s="204" t="s">
        <v>1225</v>
      </c>
      <c r="C45" s="13" t="s">
        <v>37</v>
      </c>
      <c r="D45" s="220"/>
      <c r="E45" s="261"/>
      <c r="F45" s="204" t="str">
        <f t="shared" si="0"/>
        <v>N/A</v>
      </c>
      <c r="G45" s="6"/>
      <c r="AA45" s="14" t="str">
        <f t="shared" si="1"/>
        <v/>
      </c>
      <c r="AB45" s="14" t="str">
        <f>IF(LEN($AA45)=0,"N",IF(LEN($AA45)&gt;1,"Error -- Availability entered in an incorrect format",IF($AA45='Control Panel'!$F$36,$AA45,IF($AA45='Control Panel'!$F$37,$AA45,IF($AA45='Control Panel'!$F$38,$AA45,IF($AA45='Control Panel'!$F$39,$AA45,IF($AA45='Control Panel'!$F$40,$AA45,IF($AA45='Control Panel'!$F$41,$AA45,"Error -- Availability entered in an incorrect format"))))))))</f>
        <v>N</v>
      </c>
    </row>
    <row r="46" spans="1:28" s="14" customFormat="1" ht="29" x14ac:dyDescent="0.35">
      <c r="A46" s="7">
        <v>34</v>
      </c>
      <c r="B46" s="204" t="s">
        <v>1226</v>
      </c>
      <c r="C46" s="13" t="s">
        <v>37</v>
      </c>
      <c r="D46" s="220"/>
      <c r="E46" s="261"/>
      <c r="F46" s="204" t="str">
        <f t="shared" si="0"/>
        <v>N/A</v>
      </c>
      <c r="G46" s="6"/>
      <c r="AA46" s="14" t="str">
        <f t="shared" si="1"/>
        <v/>
      </c>
      <c r="AB46" s="14" t="str">
        <f>IF(LEN($AA46)=0,"N",IF(LEN($AA46)&gt;1,"Error -- Availability entered in an incorrect format",IF($AA46='Control Panel'!$F$36,$AA46,IF($AA46='Control Panel'!$F$37,$AA46,IF($AA46='Control Panel'!$F$38,$AA46,IF($AA46='Control Panel'!$F$39,$AA46,IF($AA46='Control Panel'!$F$40,$AA46,IF($AA46='Control Panel'!$F$41,$AA46,"Error -- Availability entered in an incorrect format"))))))))</f>
        <v>N</v>
      </c>
    </row>
    <row r="47" spans="1:28" s="14" customFormat="1" ht="29" x14ac:dyDescent="0.35">
      <c r="A47" s="7">
        <v>35</v>
      </c>
      <c r="B47" s="204" t="s">
        <v>1227</v>
      </c>
      <c r="C47" s="13" t="s">
        <v>37</v>
      </c>
      <c r="D47" s="220"/>
      <c r="E47" s="261"/>
      <c r="F47" s="204" t="str">
        <f t="shared" si="0"/>
        <v>N/A</v>
      </c>
      <c r="G47" s="6"/>
      <c r="AA47" s="14" t="str">
        <f t="shared" si="1"/>
        <v/>
      </c>
      <c r="AB47" s="14" t="str">
        <f>IF(LEN($AA47)=0,"N",IF(LEN($AA47)&gt;1,"Error -- Availability entered in an incorrect format",IF($AA47='Control Panel'!$F$36,$AA47,IF($AA47='Control Panel'!$F$37,$AA47,IF($AA47='Control Panel'!$F$38,$AA47,IF($AA47='Control Panel'!$F$39,$AA47,IF($AA47='Control Panel'!$F$40,$AA47,IF($AA47='Control Panel'!$F$41,$AA47,"Error -- Availability entered in an incorrect format"))))))))</f>
        <v>N</v>
      </c>
    </row>
    <row r="48" spans="1:28" s="14" customFormat="1" x14ac:dyDescent="0.35">
      <c r="A48" s="7">
        <v>36</v>
      </c>
      <c r="B48" s="204" t="s">
        <v>1228</v>
      </c>
      <c r="C48" s="13" t="s">
        <v>37</v>
      </c>
      <c r="D48" s="220"/>
      <c r="E48" s="261"/>
      <c r="F48" s="204" t="str">
        <f t="shared" si="0"/>
        <v>N/A</v>
      </c>
      <c r="G48" s="6"/>
      <c r="AA48" s="14" t="str">
        <f t="shared" si="1"/>
        <v/>
      </c>
      <c r="AB48" s="14" t="str">
        <f>IF(LEN($AA48)=0,"N",IF(LEN($AA48)&gt;1,"Error -- Availability entered in an incorrect format",IF($AA48='Control Panel'!$F$36,$AA48,IF($AA48='Control Panel'!$F$37,$AA48,IF($AA48='Control Panel'!$F$38,$AA48,IF($AA48='Control Panel'!$F$39,$AA48,IF($AA48='Control Panel'!$F$40,$AA48,IF($AA48='Control Panel'!$F$41,$AA48,"Error -- Availability entered in an incorrect format"))))))))</f>
        <v>N</v>
      </c>
    </row>
    <row r="49" spans="1:28" s="14" customFormat="1" x14ac:dyDescent="0.35">
      <c r="A49" s="7">
        <v>37</v>
      </c>
      <c r="B49" s="267" t="s">
        <v>1229</v>
      </c>
      <c r="C49" s="13" t="s">
        <v>43</v>
      </c>
      <c r="D49" s="220"/>
      <c r="E49" s="261"/>
      <c r="F49" s="204" t="str">
        <f t="shared" si="0"/>
        <v>N/A</v>
      </c>
      <c r="G49" s="6"/>
      <c r="AA49" s="14" t="str">
        <f t="shared" si="1"/>
        <v/>
      </c>
      <c r="AB49" s="14" t="str">
        <f>IF(LEN($AA49)=0,"N",IF(LEN($AA49)&gt;1,"Error -- Availability entered in an incorrect format",IF($AA49='Control Panel'!$F$36,$AA49,IF($AA49='Control Panel'!$F$37,$AA49,IF($AA49='Control Panel'!$F$38,$AA49,IF($AA49='Control Panel'!$F$39,$AA49,IF($AA49='Control Panel'!$F$40,$AA49,IF($AA49='Control Panel'!$F$41,$AA49,"Error -- Availability entered in an incorrect format"))))))))</f>
        <v>N</v>
      </c>
    </row>
    <row r="50" spans="1:28" s="14" customFormat="1" x14ac:dyDescent="0.35">
      <c r="A50" s="7">
        <v>38</v>
      </c>
      <c r="B50" s="267" t="s">
        <v>1230</v>
      </c>
      <c r="C50" s="13" t="s">
        <v>43</v>
      </c>
      <c r="D50" s="220"/>
      <c r="E50" s="261"/>
      <c r="F50" s="204" t="str">
        <f t="shared" si="0"/>
        <v>N/A</v>
      </c>
      <c r="G50" s="6"/>
      <c r="AA50" s="14" t="str">
        <f t="shared" si="1"/>
        <v/>
      </c>
      <c r="AB50" s="14" t="str">
        <f>IF(LEN($AA50)=0,"N",IF(LEN($AA50)&gt;1,"Error -- Availability entered in an incorrect format",IF($AA50='Control Panel'!$F$36,$AA50,IF($AA50='Control Panel'!$F$37,$AA50,IF($AA50='Control Panel'!$F$38,$AA50,IF($AA50='Control Panel'!$F$39,$AA50,IF($AA50='Control Panel'!$F$40,$AA50,IF($AA50='Control Panel'!$F$41,$AA50,"Error -- Availability entered in an incorrect format"))))))))</f>
        <v>N</v>
      </c>
    </row>
    <row r="51" spans="1:28" s="14" customFormat="1" x14ac:dyDescent="0.35">
      <c r="A51" s="7">
        <v>39</v>
      </c>
      <c r="B51" s="267" t="s">
        <v>1231</v>
      </c>
      <c r="C51" s="13" t="s">
        <v>43</v>
      </c>
      <c r="D51" s="220"/>
      <c r="E51" s="261"/>
      <c r="F51" s="204" t="str">
        <f t="shared" si="0"/>
        <v>N/A</v>
      </c>
      <c r="G51" s="6"/>
      <c r="AA51" s="14" t="str">
        <f t="shared" si="1"/>
        <v/>
      </c>
      <c r="AB51" s="14" t="str">
        <f>IF(LEN($AA51)=0,"N",IF(LEN($AA51)&gt;1,"Error -- Availability entered in an incorrect format",IF($AA51='Control Panel'!$F$36,$AA51,IF($AA51='Control Panel'!$F$37,$AA51,IF($AA51='Control Panel'!$F$38,$AA51,IF($AA51='Control Panel'!$F$39,$AA51,IF($AA51='Control Panel'!$F$40,$AA51,IF($AA51='Control Panel'!$F$41,$AA51,"Error -- Availability entered in an incorrect format"))))))))</f>
        <v>N</v>
      </c>
    </row>
    <row r="52" spans="1:28" s="14" customFormat="1" x14ac:dyDescent="0.35">
      <c r="A52" s="7">
        <v>40</v>
      </c>
      <c r="B52" s="267" t="s">
        <v>1232</v>
      </c>
      <c r="C52" s="13" t="s">
        <v>43</v>
      </c>
      <c r="D52" s="220"/>
      <c r="E52" s="261"/>
      <c r="F52" s="204" t="str">
        <f t="shared" si="0"/>
        <v>N/A</v>
      </c>
      <c r="G52" s="6"/>
      <c r="AA52" s="14" t="str">
        <f t="shared" si="1"/>
        <v/>
      </c>
      <c r="AB52" s="14" t="str">
        <f>IF(LEN($AA52)=0,"N",IF(LEN($AA52)&gt;1,"Error -- Availability entered in an incorrect format",IF($AA52='Control Panel'!$F$36,$AA52,IF($AA52='Control Panel'!$F$37,$AA52,IF($AA52='Control Panel'!$F$38,$AA52,IF($AA52='Control Panel'!$F$39,$AA52,IF($AA52='Control Panel'!$F$40,$AA52,IF($AA52='Control Panel'!$F$41,$AA52,"Error -- Availability entered in an incorrect format"))))))))</f>
        <v>N</v>
      </c>
    </row>
    <row r="53" spans="1:28" s="14" customFormat="1" x14ac:dyDescent="0.35">
      <c r="A53" s="7">
        <v>41</v>
      </c>
      <c r="B53" s="267" t="s">
        <v>1233</v>
      </c>
      <c r="C53" s="13" t="s">
        <v>43</v>
      </c>
      <c r="D53" s="220"/>
      <c r="E53" s="261"/>
      <c r="F53" s="204" t="str">
        <f t="shared" si="0"/>
        <v>N/A</v>
      </c>
      <c r="G53" s="6"/>
      <c r="AA53" s="14" t="str">
        <f t="shared" si="1"/>
        <v/>
      </c>
      <c r="AB53" s="14" t="str">
        <f>IF(LEN($AA53)=0,"N",IF(LEN($AA53)&gt;1,"Error -- Availability entered in an incorrect format",IF($AA53='Control Panel'!$F$36,$AA53,IF($AA53='Control Panel'!$F$37,$AA53,IF($AA53='Control Panel'!$F$38,$AA53,IF($AA53='Control Panel'!$F$39,$AA53,IF($AA53='Control Panel'!$F$40,$AA53,IF($AA53='Control Panel'!$F$41,$AA53,"Error -- Availability entered in an incorrect format"))))))))</f>
        <v>N</v>
      </c>
    </row>
    <row r="54" spans="1:28" s="14" customFormat="1" x14ac:dyDescent="0.35">
      <c r="A54" s="7">
        <v>42</v>
      </c>
      <c r="B54" s="267" t="s">
        <v>1234</v>
      </c>
      <c r="C54" s="13" t="s">
        <v>43</v>
      </c>
      <c r="D54" s="220"/>
      <c r="E54" s="261"/>
      <c r="F54" s="204" t="str">
        <f t="shared" si="0"/>
        <v>N/A</v>
      </c>
      <c r="G54" s="6"/>
      <c r="AA54" s="14" t="str">
        <f t="shared" si="1"/>
        <v/>
      </c>
      <c r="AB54" s="14" t="str">
        <f>IF(LEN($AA54)=0,"N",IF(LEN($AA54)&gt;1,"Error -- Availability entered in an incorrect format",IF($AA54='Control Panel'!$F$36,$AA54,IF($AA54='Control Panel'!$F$37,$AA54,IF($AA54='Control Panel'!$F$38,$AA54,IF($AA54='Control Panel'!$F$39,$AA54,IF($AA54='Control Panel'!$F$40,$AA54,IF($AA54='Control Panel'!$F$41,$AA54,"Error -- Availability entered in an incorrect format"))))))))</f>
        <v>N</v>
      </c>
    </row>
    <row r="55" spans="1:28" s="14" customFormat="1" x14ac:dyDescent="0.35">
      <c r="A55" s="7">
        <v>43</v>
      </c>
      <c r="B55" s="267" t="s">
        <v>1235</v>
      </c>
      <c r="C55" s="13" t="s">
        <v>43</v>
      </c>
      <c r="D55" s="220"/>
      <c r="E55" s="261"/>
      <c r="F55" s="204" t="str">
        <f t="shared" si="0"/>
        <v>N/A</v>
      </c>
      <c r="G55" s="6"/>
      <c r="AA55" s="14" t="str">
        <f t="shared" si="1"/>
        <v/>
      </c>
      <c r="AB55" s="14" t="str">
        <f>IF(LEN($AA55)=0,"N",IF(LEN($AA55)&gt;1,"Error -- Availability entered in an incorrect format",IF($AA55='Control Panel'!$F$36,$AA55,IF($AA55='Control Panel'!$F$37,$AA55,IF($AA55='Control Panel'!$F$38,$AA55,IF($AA55='Control Panel'!$F$39,$AA55,IF($AA55='Control Panel'!$F$40,$AA55,IF($AA55='Control Panel'!$F$41,$AA55,"Error -- Availability entered in an incorrect format"))))))))</f>
        <v>N</v>
      </c>
    </row>
    <row r="56" spans="1:28" s="14" customFormat="1" ht="43.5" x14ac:dyDescent="0.35">
      <c r="A56" s="7">
        <v>44</v>
      </c>
      <c r="B56" s="204" t="s">
        <v>1236</v>
      </c>
      <c r="C56" s="13" t="s">
        <v>37</v>
      </c>
      <c r="D56" s="220"/>
      <c r="E56" s="261"/>
      <c r="F56" s="204" t="str">
        <f t="shared" si="0"/>
        <v>N/A</v>
      </c>
      <c r="G56" s="6"/>
      <c r="AA56" s="14" t="str">
        <f t="shared" si="1"/>
        <v/>
      </c>
      <c r="AB56" s="14" t="str">
        <f>IF(LEN($AA56)=0,"N",IF(LEN($AA56)&gt;1,"Error -- Availability entered in an incorrect format",IF($AA56='Control Panel'!$F$36,$AA56,IF($AA56='Control Panel'!$F$37,$AA56,IF($AA56='Control Panel'!$F$38,$AA56,IF($AA56='Control Panel'!$F$39,$AA56,IF($AA56='Control Panel'!$F$40,$AA56,IF($AA56='Control Panel'!$F$41,$AA56,"Error -- Availability entered in an incorrect format"))))))))</f>
        <v>N</v>
      </c>
    </row>
    <row r="57" spans="1:28" s="14" customFormat="1" ht="43.5" x14ac:dyDescent="0.35">
      <c r="A57" s="7">
        <v>45</v>
      </c>
      <c r="B57" s="204" t="s">
        <v>1237</v>
      </c>
      <c r="C57" s="13" t="s">
        <v>37</v>
      </c>
      <c r="D57" s="220"/>
      <c r="E57" s="261"/>
      <c r="F57" s="204" t="str">
        <f t="shared" si="0"/>
        <v>N/A</v>
      </c>
      <c r="G57" s="6"/>
      <c r="AA57" s="14" t="str">
        <f t="shared" si="1"/>
        <v/>
      </c>
      <c r="AB57" s="14" t="str">
        <f>IF(LEN($AA57)=0,"N",IF(LEN($AA57)&gt;1,"Error -- Availability entered in an incorrect format",IF($AA57='Control Panel'!$F$36,$AA57,IF($AA57='Control Panel'!$F$37,$AA57,IF($AA57='Control Panel'!$F$38,$AA57,IF($AA57='Control Panel'!$F$39,$AA57,IF($AA57='Control Panel'!$F$40,$AA57,IF($AA57='Control Panel'!$F$41,$AA57,"Error -- Availability entered in an incorrect format"))))))))</f>
        <v>N</v>
      </c>
    </row>
    <row r="58" spans="1:28" s="14" customFormat="1" ht="43.5" x14ac:dyDescent="0.35">
      <c r="A58" s="7">
        <v>46</v>
      </c>
      <c r="B58" s="204" t="s">
        <v>1211</v>
      </c>
      <c r="C58" s="13" t="s">
        <v>37</v>
      </c>
      <c r="D58" s="220"/>
      <c r="E58" s="261"/>
      <c r="F58" s="204" t="str">
        <f t="shared" si="0"/>
        <v>N/A</v>
      </c>
      <c r="G58" s="6"/>
      <c r="AA58" s="14" t="str">
        <f t="shared" si="1"/>
        <v/>
      </c>
      <c r="AB58" s="14" t="str">
        <f>IF(LEN($AA58)=0,"N",IF(LEN($AA58)&gt;1,"Error -- Availability entered in an incorrect format",IF($AA58='Control Panel'!$F$36,$AA58,IF($AA58='Control Panel'!$F$37,$AA58,IF($AA58='Control Panel'!$F$38,$AA58,IF($AA58='Control Panel'!$F$39,$AA58,IF($AA58='Control Panel'!$F$40,$AA58,IF($AA58='Control Panel'!$F$41,$AA58,"Error -- Availability entered in an incorrect format"))))))))</f>
        <v>N</v>
      </c>
    </row>
    <row r="59" spans="1:28" s="14" customFormat="1" ht="29" x14ac:dyDescent="0.35">
      <c r="A59" s="7">
        <v>47</v>
      </c>
      <c r="B59" s="204" t="s">
        <v>1238</v>
      </c>
      <c r="C59" s="13" t="s">
        <v>37</v>
      </c>
      <c r="D59" s="220"/>
      <c r="E59" s="261"/>
      <c r="F59" s="204" t="str">
        <f t="shared" si="0"/>
        <v>N/A</v>
      </c>
      <c r="G59" s="6"/>
      <c r="AA59" s="14" t="str">
        <f t="shared" si="1"/>
        <v/>
      </c>
      <c r="AB59" s="14" t="str">
        <f>IF(LEN($AA59)=0,"N",IF(LEN($AA59)&gt;1,"Error -- Availability entered in an incorrect format",IF($AA59='Control Panel'!$F$36,$AA59,IF($AA59='Control Panel'!$F$37,$AA59,IF($AA59='Control Panel'!$F$38,$AA59,IF($AA59='Control Panel'!$F$39,$AA59,IF($AA59='Control Panel'!$F$40,$AA59,IF($AA59='Control Panel'!$F$41,$AA59,"Error -- Availability entered in an incorrect format"))))))))</f>
        <v>N</v>
      </c>
    </row>
    <row r="60" spans="1:28" s="14" customFormat="1" ht="29" x14ac:dyDescent="0.35">
      <c r="A60" s="7">
        <v>48</v>
      </c>
      <c r="B60" s="204" t="s">
        <v>1239</v>
      </c>
      <c r="C60" s="13" t="s">
        <v>37</v>
      </c>
      <c r="D60" s="220"/>
      <c r="E60" s="261"/>
      <c r="F60" s="204" t="str">
        <f t="shared" si="0"/>
        <v>N/A</v>
      </c>
      <c r="G60" s="6"/>
      <c r="AA60" s="14" t="str">
        <f t="shared" si="1"/>
        <v/>
      </c>
      <c r="AB60" s="14" t="str">
        <f>IF(LEN($AA60)=0,"N",IF(LEN($AA60)&gt;1,"Error -- Availability entered in an incorrect format",IF($AA60='Control Panel'!$F$36,$AA60,IF($AA60='Control Panel'!$F$37,$AA60,IF($AA60='Control Panel'!$F$38,$AA60,IF($AA60='Control Panel'!$F$39,$AA60,IF($AA60='Control Panel'!$F$40,$AA60,IF($AA60='Control Panel'!$F$41,$AA60,"Error -- Availability entered in an incorrect format"))))))))</f>
        <v>N</v>
      </c>
    </row>
    <row r="61" spans="1:28" s="14" customFormat="1" ht="29" x14ac:dyDescent="0.35">
      <c r="A61" s="7">
        <v>49</v>
      </c>
      <c r="B61" s="204" t="s">
        <v>1240</v>
      </c>
      <c r="C61" s="13" t="s">
        <v>37</v>
      </c>
      <c r="D61" s="220"/>
      <c r="E61" s="261"/>
      <c r="F61" s="204" t="str">
        <f t="shared" si="0"/>
        <v>N/A</v>
      </c>
      <c r="G61" s="6"/>
      <c r="AA61" s="14" t="str">
        <f t="shared" si="1"/>
        <v/>
      </c>
      <c r="AB61" s="14" t="str">
        <f>IF(LEN($AA61)=0,"N",IF(LEN($AA61)&gt;1,"Error -- Availability entered in an incorrect format",IF($AA61='Control Panel'!$F$36,$AA61,IF($AA61='Control Panel'!$F$37,$AA61,IF($AA61='Control Panel'!$F$38,$AA61,IF($AA61='Control Panel'!$F$39,$AA61,IF($AA61='Control Panel'!$F$40,$AA61,IF($AA61='Control Panel'!$F$41,$AA61,"Error -- Availability entered in an incorrect format"))))))))</f>
        <v>N</v>
      </c>
    </row>
    <row r="62" spans="1:28" s="14" customFormat="1" x14ac:dyDescent="0.35">
      <c r="A62" s="7">
        <v>50</v>
      </c>
      <c r="B62" s="204" t="s">
        <v>1241</v>
      </c>
      <c r="C62" s="13"/>
      <c r="D62" s="220"/>
      <c r="E62" s="261"/>
      <c r="F62" s="204" t="str">
        <f t="shared" si="0"/>
        <v>N/A</v>
      </c>
      <c r="G62" s="6"/>
      <c r="AA62" s="14" t="str">
        <f t="shared" si="1"/>
        <v/>
      </c>
      <c r="AB62" s="14" t="str">
        <f>IF(LEN($AA62)=0,"N",IF(LEN($AA62)&gt;1,"Error -- Availability entered in an incorrect format",IF($AA62='Control Panel'!$F$36,$AA62,IF($AA62='Control Panel'!$F$37,$AA62,IF($AA62='Control Panel'!$F$38,$AA62,IF($AA62='Control Panel'!$F$39,$AA62,IF($AA62='Control Panel'!$F$40,$AA62,IF($AA62='Control Panel'!$F$41,$AA62,"Error -- Availability entered in an incorrect format"))))))))</f>
        <v>N</v>
      </c>
    </row>
    <row r="63" spans="1:28" s="14" customFormat="1" ht="43.5" x14ac:dyDescent="0.35">
      <c r="A63" s="7">
        <v>51</v>
      </c>
      <c r="B63" s="204" t="s">
        <v>1242</v>
      </c>
      <c r="C63" s="13" t="s">
        <v>37</v>
      </c>
      <c r="D63" s="220"/>
      <c r="E63" s="261"/>
      <c r="F63" s="204" t="str">
        <f t="shared" si="0"/>
        <v>N/A</v>
      </c>
      <c r="G63" s="6"/>
      <c r="AA63" s="14" t="str">
        <f t="shared" si="1"/>
        <v/>
      </c>
      <c r="AB63" s="14" t="str">
        <f>IF(LEN($AA63)=0,"N",IF(LEN($AA63)&gt;1,"Error -- Availability entered in an incorrect format",IF($AA63='Control Panel'!$F$36,$AA63,IF($AA63='Control Panel'!$F$37,$AA63,IF($AA63='Control Panel'!$F$38,$AA63,IF($AA63='Control Panel'!$F$39,$AA63,IF($AA63='Control Panel'!$F$40,$AA63,IF($AA63='Control Panel'!$F$41,$AA63,"Error -- Availability entered in an incorrect format"))))))))</f>
        <v>N</v>
      </c>
    </row>
    <row r="64" spans="1:28" s="14" customFormat="1" ht="29" x14ac:dyDescent="0.35">
      <c r="A64" s="7">
        <v>52</v>
      </c>
      <c r="B64" s="204" t="s">
        <v>1243</v>
      </c>
      <c r="C64" s="13" t="s">
        <v>37</v>
      </c>
      <c r="D64" s="220"/>
      <c r="E64" s="261"/>
      <c r="F64" s="204" t="str">
        <f t="shared" si="0"/>
        <v>N/A</v>
      </c>
      <c r="G64" s="6"/>
      <c r="AA64" s="14" t="str">
        <f t="shared" si="1"/>
        <v/>
      </c>
      <c r="AB64" s="14" t="str">
        <f>IF(LEN($AA64)=0,"N",IF(LEN($AA64)&gt;1,"Error -- Availability entered in an incorrect format",IF($AA64='Control Panel'!$F$36,$AA64,IF($AA64='Control Panel'!$F$37,$AA64,IF($AA64='Control Panel'!$F$38,$AA64,IF($AA64='Control Panel'!$F$39,$AA64,IF($AA64='Control Panel'!$F$40,$AA64,IF($AA64='Control Panel'!$F$41,$AA64,"Error -- Availability entered in an incorrect format"))))))))</f>
        <v>N</v>
      </c>
    </row>
    <row r="65" spans="1:28" s="14" customFormat="1" ht="29" x14ac:dyDescent="0.35">
      <c r="A65" s="7">
        <v>53</v>
      </c>
      <c r="B65" s="204" t="s">
        <v>1244</v>
      </c>
      <c r="C65" s="13" t="s">
        <v>37</v>
      </c>
      <c r="D65" s="220"/>
      <c r="E65" s="261"/>
      <c r="F65" s="204" t="str">
        <f t="shared" si="0"/>
        <v>N/A</v>
      </c>
      <c r="G65" s="6"/>
      <c r="AA65" s="14" t="str">
        <f t="shared" si="1"/>
        <v/>
      </c>
      <c r="AB65" s="14" t="str">
        <f>IF(LEN($AA65)=0,"N",IF(LEN($AA65)&gt;1,"Error -- Availability entered in an incorrect format",IF($AA65='Control Panel'!$F$36,$AA65,IF($AA65='Control Panel'!$F$37,$AA65,IF($AA65='Control Panel'!$F$38,$AA65,IF($AA65='Control Panel'!$F$39,$AA65,IF($AA65='Control Panel'!$F$40,$AA65,IF($AA65='Control Panel'!$F$41,$AA65,"Error -- Availability entered in an incorrect format"))))))))</f>
        <v>N</v>
      </c>
    </row>
    <row r="66" spans="1:28" s="14" customFormat="1" ht="29" x14ac:dyDescent="0.35">
      <c r="A66" s="7">
        <v>54</v>
      </c>
      <c r="B66" s="204" t="s">
        <v>1245</v>
      </c>
      <c r="C66" s="13" t="s">
        <v>37</v>
      </c>
      <c r="D66" s="220"/>
      <c r="E66" s="261"/>
      <c r="F66" s="204" t="str">
        <f t="shared" si="0"/>
        <v>N/A</v>
      </c>
      <c r="G66" s="6"/>
      <c r="AA66" s="14" t="str">
        <f t="shared" si="1"/>
        <v/>
      </c>
      <c r="AB66" s="14" t="str">
        <f>IF(LEN($AA66)=0,"N",IF(LEN($AA66)&gt;1,"Error -- Availability entered in an incorrect format",IF($AA66='Control Panel'!$F$36,$AA66,IF($AA66='Control Panel'!$F$37,$AA66,IF($AA66='Control Panel'!$F$38,$AA66,IF($AA66='Control Panel'!$F$39,$AA66,IF($AA66='Control Panel'!$F$40,$AA66,IF($AA66='Control Panel'!$F$41,$AA66,"Error -- Availability entered in an incorrect format"))))))))</f>
        <v>N</v>
      </c>
    </row>
    <row r="67" spans="1:28" s="14" customFormat="1" ht="29" x14ac:dyDescent="0.35">
      <c r="A67" s="7">
        <v>55</v>
      </c>
      <c r="B67" s="204" t="s">
        <v>1246</v>
      </c>
      <c r="C67" s="13" t="s">
        <v>37</v>
      </c>
      <c r="D67" s="220"/>
      <c r="E67" s="261"/>
      <c r="F67" s="204" t="str">
        <f t="shared" si="0"/>
        <v>N/A</v>
      </c>
      <c r="G67" s="6"/>
      <c r="AA67" s="14" t="str">
        <f t="shared" si="1"/>
        <v/>
      </c>
      <c r="AB67" s="14" t="str">
        <f>IF(LEN($AA67)=0,"N",IF(LEN($AA67)&gt;1,"Error -- Availability entered in an incorrect format",IF($AA67='Control Panel'!$F$36,$AA67,IF($AA67='Control Panel'!$F$37,$AA67,IF($AA67='Control Panel'!$F$38,$AA67,IF($AA67='Control Panel'!$F$39,$AA67,IF($AA67='Control Panel'!$F$40,$AA67,IF($AA67='Control Panel'!$F$41,$AA67,"Error -- Availability entered in an incorrect format"))))))))</f>
        <v>N</v>
      </c>
    </row>
    <row r="68" spans="1:28" s="14" customFormat="1" ht="29" x14ac:dyDescent="0.35">
      <c r="A68" s="7">
        <v>56</v>
      </c>
      <c r="B68" s="204" t="s">
        <v>1247</v>
      </c>
      <c r="C68" s="13" t="s">
        <v>37</v>
      </c>
      <c r="D68" s="220"/>
      <c r="E68" s="261"/>
      <c r="F68" s="204" t="str">
        <f t="shared" si="0"/>
        <v>N/A</v>
      </c>
      <c r="G68" s="6"/>
      <c r="AA68" s="14" t="str">
        <f t="shared" si="1"/>
        <v/>
      </c>
      <c r="AB68" s="14" t="str">
        <f>IF(LEN($AA68)=0,"N",IF(LEN($AA68)&gt;1,"Error -- Availability entered in an incorrect format",IF($AA68='Control Panel'!$F$36,$AA68,IF($AA68='Control Panel'!$F$37,$AA68,IF($AA68='Control Panel'!$F$38,$AA68,IF($AA68='Control Panel'!$F$39,$AA68,IF($AA68='Control Panel'!$F$40,$AA68,IF($AA68='Control Panel'!$F$41,$AA68,"Error -- Availability entered in an incorrect format"))))))))</f>
        <v>N</v>
      </c>
    </row>
    <row r="69" spans="1:28" s="14" customFormat="1" x14ac:dyDescent="0.35">
      <c r="A69" s="7">
        <v>57</v>
      </c>
      <c r="B69" s="204" t="s">
        <v>1248</v>
      </c>
      <c r="C69" s="13"/>
      <c r="D69" s="220"/>
      <c r="E69" s="261"/>
      <c r="F69" s="204" t="str">
        <f t="shared" si="0"/>
        <v>N/A</v>
      </c>
      <c r="G69" s="6"/>
      <c r="AA69" s="14" t="str">
        <f t="shared" si="1"/>
        <v/>
      </c>
      <c r="AB69" s="14" t="str">
        <f>IF(LEN($AA69)=0,"N",IF(LEN($AA69)&gt;1,"Error -- Availability entered in an incorrect format",IF($AA69='Control Panel'!$F$36,$AA69,IF($AA69='Control Panel'!$F$37,$AA69,IF($AA69='Control Panel'!$F$38,$AA69,IF($AA69='Control Panel'!$F$39,$AA69,IF($AA69='Control Panel'!$F$40,$AA69,IF($AA69='Control Panel'!$F$41,$AA69,"Error -- Availability entered in an incorrect format"))))))))</f>
        <v>N</v>
      </c>
    </row>
    <row r="70" spans="1:28" s="14" customFormat="1" ht="29" x14ac:dyDescent="0.35">
      <c r="A70" s="7">
        <v>58</v>
      </c>
      <c r="B70" s="204" t="s">
        <v>1249</v>
      </c>
      <c r="C70" s="13" t="s">
        <v>37</v>
      </c>
      <c r="D70" s="220"/>
      <c r="E70" s="261"/>
      <c r="F70" s="204" t="str">
        <f t="shared" si="0"/>
        <v>N/A</v>
      </c>
      <c r="G70" s="6"/>
      <c r="AA70" s="14" t="str">
        <f t="shared" si="1"/>
        <v/>
      </c>
      <c r="AB70" s="14" t="str">
        <f>IF(LEN($AA70)=0,"N",IF(LEN($AA70)&gt;1,"Error -- Availability entered in an incorrect format",IF($AA70='Control Panel'!$F$36,$AA70,IF($AA70='Control Panel'!$F$37,$AA70,IF($AA70='Control Panel'!$F$38,$AA70,IF($AA70='Control Panel'!$F$39,$AA70,IF($AA70='Control Panel'!$F$40,$AA70,IF($AA70='Control Panel'!$F$41,$AA70,"Error -- Availability entered in an incorrect format"))))))))</f>
        <v>N</v>
      </c>
    </row>
    <row r="71" spans="1:28" s="14" customFormat="1" x14ac:dyDescent="0.35">
      <c r="A71" s="7">
        <v>59</v>
      </c>
      <c r="B71" s="267" t="s">
        <v>1250</v>
      </c>
      <c r="C71" s="13" t="s">
        <v>43</v>
      </c>
      <c r="D71" s="220"/>
      <c r="E71" s="261"/>
      <c r="F71" s="204" t="str">
        <f t="shared" si="0"/>
        <v>N/A</v>
      </c>
      <c r="G71" s="6"/>
      <c r="AA71" s="14" t="str">
        <f t="shared" si="1"/>
        <v/>
      </c>
      <c r="AB71" s="14" t="str">
        <f>IF(LEN($AA71)=0,"N",IF(LEN($AA71)&gt;1,"Error -- Availability entered in an incorrect format",IF($AA71='Control Panel'!$F$36,$AA71,IF($AA71='Control Panel'!$F$37,$AA71,IF($AA71='Control Panel'!$F$38,$AA71,IF($AA71='Control Panel'!$F$39,$AA71,IF($AA71='Control Panel'!$F$40,$AA71,IF($AA71='Control Panel'!$F$41,$AA71,"Error -- Availability entered in an incorrect format"))))))))</f>
        <v>N</v>
      </c>
    </row>
    <row r="72" spans="1:28" s="14" customFormat="1" x14ac:dyDescent="0.35">
      <c r="A72" s="7">
        <v>60</v>
      </c>
      <c r="B72" s="267" t="s">
        <v>1251</v>
      </c>
      <c r="C72" s="13" t="s">
        <v>43</v>
      </c>
      <c r="D72" s="220"/>
      <c r="E72" s="261"/>
      <c r="F72" s="204" t="str">
        <f t="shared" si="0"/>
        <v>N/A</v>
      </c>
      <c r="G72" s="6"/>
      <c r="AA72" s="14" t="str">
        <f t="shared" si="1"/>
        <v/>
      </c>
      <c r="AB72" s="14" t="str">
        <f>IF(LEN($AA72)=0,"N",IF(LEN($AA72)&gt;1,"Error -- Availability entered in an incorrect format",IF($AA72='Control Panel'!$F$36,$AA72,IF($AA72='Control Panel'!$F$37,$AA72,IF($AA72='Control Panel'!$F$38,$AA72,IF($AA72='Control Panel'!$F$39,$AA72,IF($AA72='Control Panel'!$F$40,$AA72,IF($AA72='Control Panel'!$F$41,$AA72,"Error -- Availability entered in an incorrect format"))))))))</f>
        <v>N</v>
      </c>
    </row>
    <row r="73" spans="1:28" s="14" customFormat="1" x14ac:dyDescent="0.35">
      <c r="A73" s="7">
        <v>61</v>
      </c>
      <c r="B73" s="267" t="s">
        <v>1252</v>
      </c>
      <c r="C73" s="13" t="s">
        <v>43</v>
      </c>
      <c r="D73" s="220"/>
      <c r="E73" s="261"/>
      <c r="F73" s="204" t="str">
        <f t="shared" si="0"/>
        <v>N/A</v>
      </c>
      <c r="G73" s="6"/>
      <c r="AA73" s="14" t="str">
        <f t="shared" si="1"/>
        <v/>
      </c>
      <c r="AB73" s="14" t="str">
        <f>IF(LEN($AA73)=0,"N",IF(LEN($AA73)&gt;1,"Error -- Availability entered in an incorrect format",IF($AA73='Control Panel'!$F$36,$AA73,IF($AA73='Control Panel'!$F$37,$AA73,IF($AA73='Control Panel'!$F$38,$AA73,IF($AA73='Control Panel'!$F$39,$AA73,IF($AA73='Control Panel'!$F$40,$AA73,IF($AA73='Control Panel'!$F$41,$AA73,"Error -- Availability entered in an incorrect format"))))))))</f>
        <v>N</v>
      </c>
    </row>
    <row r="74" spans="1:28" s="14" customFormat="1" x14ac:dyDescent="0.35">
      <c r="A74" s="7">
        <v>62</v>
      </c>
      <c r="B74" s="267" t="s">
        <v>1253</v>
      </c>
      <c r="C74" s="13" t="s">
        <v>43</v>
      </c>
      <c r="D74" s="220"/>
      <c r="E74" s="261"/>
      <c r="F74" s="204" t="str">
        <f t="shared" si="0"/>
        <v>N/A</v>
      </c>
      <c r="G74" s="6"/>
      <c r="AA74" s="14" t="str">
        <f t="shared" si="1"/>
        <v/>
      </c>
      <c r="AB74" s="14" t="str">
        <f>IF(LEN($AA74)=0,"N",IF(LEN($AA74)&gt;1,"Error -- Availability entered in an incorrect format",IF($AA74='Control Panel'!$F$36,$AA74,IF($AA74='Control Panel'!$F$37,$AA74,IF($AA74='Control Panel'!$F$38,$AA74,IF($AA74='Control Panel'!$F$39,$AA74,IF($AA74='Control Panel'!$F$40,$AA74,IF($AA74='Control Panel'!$F$41,$AA74,"Error -- Availability entered in an incorrect format"))))))))</f>
        <v>N</v>
      </c>
    </row>
    <row r="75" spans="1:28" s="14" customFormat="1" x14ac:dyDescent="0.35">
      <c r="A75" s="7">
        <v>63</v>
      </c>
      <c r="B75" s="267" t="s">
        <v>1254</v>
      </c>
      <c r="C75" s="13" t="s">
        <v>43</v>
      </c>
      <c r="D75" s="220"/>
      <c r="E75" s="261"/>
      <c r="F75" s="204" t="str">
        <f t="shared" si="0"/>
        <v>N/A</v>
      </c>
      <c r="G75" s="6"/>
      <c r="AA75" s="14" t="str">
        <f t="shared" si="1"/>
        <v/>
      </c>
      <c r="AB75" s="14" t="str">
        <f>IF(LEN($AA75)=0,"N",IF(LEN($AA75)&gt;1,"Error -- Availability entered in an incorrect format",IF($AA75='Control Panel'!$F$36,$AA75,IF($AA75='Control Panel'!$F$37,$AA75,IF($AA75='Control Panel'!$F$38,$AA75,IF($AA75='Control Panel'!$F$39,$AA75,IF($AA75='Control Panel'!$F$40,$AA75,IF($AA75='Control Panel'!$F$41,$AA75,"Error -- Availability entered in an incorrect format"))))))))</f>
        <v>N</v>
      </c>
    </row>
    <row r="76" spans="1:28" s="14" customFormat="1" x14ac:dyDescent="0.35">
      <c r="A76" s="7">
        <v>64</v>
      </c>
      <c r="B76" s="267" t="s">
        <v>1255</v>
      </c>
      <c r="C76" s="13" t="s">
        <v>43</v>
      </c>
      <c r="D76" s="220"/>
      <c r="E76" s="261"/>
      <c r="F76" s="204" t="str">
        <f t="shared" si="0"/>
        <v>N/A</v>
      </c>
      <c r="G76" s="6"/>
      <c r="AA76" s="14" t="str">
        <f t="shared" si="1"/>
        <v/>
      </c>
      <c r="AB76" s="14" t="str">
        <f>IF(LEN($AA76)=0,"N",IF(LEN($AA76)&gt;1,"Error -- Availability entered in an incorrect format",IF($AA76='Control Panel'!$F$36,$AA76,IF($AA76='Control Panel'!$F$37,$AA76,IF($AA76='Control Panel'!$F$38,$AA76,IF($AA76='Control Panel'!$F$39,$AA76,IF($AA76='Control Panel'!$F$40,$AA76,IF($AA76='Control Panel'!$F$41,$AA76,"Error -- Availability entered in an incorrect format"))))))))</f>
        <v>N</v>
      </c>
    </row>
    <row r="77" spans="1:28" s="14" customFormat="1" ht="29" x14ac:dyDescent="0.35">
      <c r="A77" s="7">
        <v>65</v>
      </c>
      <c r="B77" s="204" t="s">
        <v>1256</v>
      </c>
      <c r="C77" s="13" t="s">
        <v>37</v>
      </c>
      <c r="D77" s="220"/>
      <c r="E77" s="261"/>
      <c r="F77" s="204" t="str">
        <f t="shared" si="0"/>
        <v>N/A</v>
      </c>
      <c r="G77" s="6"/>
      <c r="AA77" s="14" t="str">
        <f t="shared" si="1"/>
        <v/>
      </c>
      <c r="AB77" s="14" t="str">
        <f>IF(LEN($AA77)=0,"N",IF(LEN($AA77)&gt;1,"Error -- Availability entered in an incorrect format",IF($AA77='Control Panel'!$F$36,$AA77,IF($AA77='Control Panel'!$F$37,$AA77,IF($AA77='Control Panel'!$F$38,$AA77,IF($AA77='Control Panel'!$F$39,$AA77,IF($AA77='Control Panel'!$F$40,$AA77,IF($AA77='Control Panel'!$F$41,$AA77,"Error -- Availability entered in an incorrect format"))))))))</f>
        <v>N</v>
      </c>
    </row>
    <row r="78" spans="1:28" s="14" customFormat="1" x14ac:dyDescent="0.35">
      <c r="A78" s="7">
        <v>66</v>
      </c>
      <c r="B78" s="204" t="s">
        <v>1257</v>
      </c>
      <c r="C78" s="13" t="s">
        <v>40</v>
      </c>
      <c r="D78" s="220"/>
      <c r="E78" s="261"/>
      <c r="F78" s="204" t="str">
        <f t="shared" ref="F78:F98" si="2">IF($D$10=$A$9,"N/A",$D$10)</f>
        <v>N/A</v>
      </c>
      <c r="G78" s="6"/>
      <c r="AA78" s="14" t="str">
        <f t="shared" ref="AA78:AA98" si="3">TRIM($D78)</f>
        <v/>
      </c>
      <c r="AB78" s="14" t="str">
        <f>IF(LEN($AA78)=0,"N",IF(LEN($AA78)&gt;1,"Error -- Availability entered in an incorrect format",IF($AA78='Control Panel'!$F$36,$AA78,IF($AA78='Control Panel'!$F$37,$AA78,IF($AA78='Control Panel'!$F$38,$AA78,IF($AA78='Control Panel'!$F$39,$AA78,IF($AA78='Control Panel'!$F$40,$AA78,IF($AA78='Control Panel'!$F$41,$AA78,"Error -- Availability entered in an incorrect format"))))))))</f>
        <v>N</v>
      </c>
    </row>
    <row r="79" spans="1:28" s="14" customFormat="1" ht="29" x14ac:dyDescent="0.35">
      <c r="A79" s="7">
        <v>67</v>
      </c>
      <c r="B79" s="204" t="s">
        <v>1258</v>
      </c>
      <c r="C79" s="13" t="s">
        <v>37</v>
      </c>
      <c r="D79" s="220"/>
      <c r="E79" s="261"/>
      <c r="F79" s="204" t="str">
        <f t="shared" si="2"/>
        <v>N/A</v>
      </c>
      <c r="G79" s="6"/>
      <c r="AA79" s="14" t="str">
        <f t="shared" si="3"/>
        <v/>
      </c>
      <c r="AB79" s="14" t="str">
        <f>IF(LEN($AA79)=0,"N",IF(LEN($AA79)&gt;1,"Error -- Availability entered in an incorrect format",IF($AA79='Control Panel'!$F$36,$AA79,IF($AA79='Control Panel'!$F$37,$AA79,IF($AA79='Control Panel'!$F$38,$AA79,IF($AA79='Control Panel'!$F$39,$AA79,IF($AA79='Control Panel'!$F$40,$AA79,IF($AA79='Control Panel'!$F$41,$AA79,"Error -- Availability entered in an incorrect format"))))))))</f>
        <v>N</v>
      </c>
    </row>
    <row r="80" spans="1:28" s="14" customFormat="1" x14ac:dyDescent="0.35">
      <c r="A80" s="7">
        <v>68</v>
      </c>
      <c r="B80" s="204" t="s">
        <v>1259</v>
      </c>
      <c r="C80" s="13"/>
      <c r="D80" s="220"/>
      <c r="E80" s="261"/>
      <c r="F80" s="204" t="str">
        <f t="shared" si="2"/>
        <v>N/A</v>
      </c>
      <c r="G80" s="6"/>
      <c r="AA80" s="14" t="str">
        <f t="shared" si="3"/>
        <v/>
      </c>
      <c r="AB80" s="14" t="str">
        <f>IF(LEN($AA80)=0,"N",IF(LEN($AA80)&gt;1,"Error -- Availability entered in an incorrect format",IF($AA80='Control Panel'!$F$36,$AA80,IF($AA80='Control Panel'!$F$37,$AA80,IF($AA80='Control Panel'!$F$38,$AA80,IF($AA80='Control Panel'!$F$39,$AA80,IF($AA80='Control Panel'!$F$40,$AA80,IF($AA80='Control Panel'!$F$41,$AA80,"Error -- Availability entered in an incorrect format"))))))))</f>
        <v>N</v>
      </c>
    </row>
    <row r="81" spans="1:28" s="14" customFormat="1" ht="29" x14ac:dyDescent="0.35">
      <c r="A81" s="7">
        <v>69</v>
      </c>
      <c r="B81" s="204" t="s">
        <v>1260</v>
      </c>
      <c r="C81" s="13" t="s">
        <v>40</v>
      </c>
      <c r="D81" s="220"/>
      <c r="E81" s="261"/>
      <c r="F81" s="204" t="str">
        <f t="shared" si="2"/>
        <v>N/A</v>
      </c>
      <c r="G81" s="6"/>
      <c r="AA81" s="14" t="str">
        <f t="shared" si="3"/>
        <v/>
      </c>
      <c r="AB81" s="14" t="str">
        <f>IF(LEN($AA81)=0,"N",IF(LEN($AA81)&gt;1,"Error -- Availability entered in an incorrect format",IF($AA81='Control Panel'!$F$36,$AA81,IF($AA81='Control Panel'!$F$37,$AA81,IF($AA81='Control Panel'!$F$38,$AA81,IF($AA81='Control Panel'!$F$39,$AA81,IF($AA81='Control Panel'!$F$40,$AA81,IF($AA81='Control Panel'!$F$41,$AA81,"Error -- Availability entered in an incorrect format"))))))))</f>
        <v>N</v>
      </c>
    </row>
    <row r="82" spans="1:28" s="14" customFormat="1" ht="29" x14ac:dyDescent="0.35">
      <c r="A82" s="7">
        <v>70</v>
      </c>
      <c r="B82" s="204" t="s">
        <v>1261</v>
      </c>
      <c r="C82" s="13" t="s">
        <v>40</v>
      </c>
      <c r="D82" s="220"/>
      <c r="E82" s="261"/>
      <c r="F82" s="204" t="str">
        <f t="shared" si="2"/>
        <v>N/A</v>
      </c>
      <c r="G82" s="6"/>
      <c r="AA82" s="14" t="str">
        <f t="shared" si="3"/>
        <v/>
      </c>
      <c r="AB82" s="14" t="str">
        <f>IF(LEN($AA82)=0,"N",IF(LEN($AA82)&gt;1,"Error -- Availability entered in an incorrect format",IF($AA82='Control Panel'!$F$36,$AA82,IF($AA82='Control Panel'!$F$37,$AA82,IF($AA82='Control Panel'!$F$38,$AA82,IF($AA82='Control Panel'!$F$39,$AA82,IF($AA82='Control Panel'!$F$40,$AA82,IF($AA82='Control Panel'!$F$41,$AA82,"Error -- Availability entered in an incorrect format"))))))))</f>
        <v>N</v>
      </c>
    </row>
    <row r="83" spans="1:28" s="14" customFormat="1" x14ac:dyDescent="0.35">
      <c r="A83" s="7">
        <v>71</v>
      </c>
      <c r="B83" s="204" t="s">
        <v>1262</v>
      </c>
      <c r="C83" s="13" t="s">
        <v>40</v>
      </c>
      <c r="D83" s="220"/>
      <c r="E83" s="261"/>
      <c r="F83" s="204" t="str">
        <f t="shared" si="2"/>
        <v>N/A</v>
      </c>
      <c r="G83" s="6"/>
      <c r="AA83" s="14" t="str">
        <f t="shared" si="3"/>
        <v/>
      </c>
      <c r="AB83" s="14" t="str">
        <f>IF(LEN($AA83)=0,"N",IF(LEN($AA83)&gt;1,"Error -- Availability entered in an incorrect format",IF($AA83='Control Panel'!$F$36,$AA83,IF($AA83='Control Panel'!$F$37,$AA83,IF($AA83='Control Panel'!$F$38,$AA83,IF($AA83='Control Panel'!$F$39,$AA83,IF($AA83='Control Panel'!$F$40,$AA83,IF($AA83='Control Panel'!$F$41,$AA83,"Error -- Availability entered in an incorrect format"))))))))</f>
        <v>N</v>
      </c>
    </row>
    <row r="84" spans="1:28" s="14" customFormat="1" x14ac:dyDescent="0.35">
      <c r="A84" s="7">
        <v>72</v>
      </c>
      <c r="B84" s="204" t="s">
        <v>437</v>
      </c>
      <c r="C84" s="13"/>
      <c r="D84" s="220"/>
      <c r="E84" s="261"/>
      <c r="F84" s="204" t="str">
        <f t="shared" si="2"/>
        <v>N/A</v>
      </c>
      <c r="G84" s="6"/>
      <c r="AA84" s="14" t="str">
        <f t="shared" si="3"/>
        <v/>
      </c>
      <c r="AB84" s="14" t="str">
        <f>IF(LEN($AA84)=0,"N",IF(LEN($AA84)&gt;1,"Error -- Availability entered in an incorrect format",IF($AA84='Control Panel'!$F$36,$AA84,IF($AA84='Control Panel'!$F$37,$AA84,IF($AA84='Control Panel'!$F$38,$AA84,IF($AA84='Control Panel'!$F$39,$AA84,IF($AA84='Control Panel'!$F$40,$AA84,IF($AA84='Control Panel'!$F$41,$AA84,"Error -- Availability entered in an incorrect format"))))))))</f>
        <v>N</v>
      </c>
    </row>
    <row r="85" spans="1:28" s="14" customFormat="1" ht="29" x14ac:dyDescent="0.35">
      <c r="A85" s="7">
        <v>73</v>
      </c>
      <c r="B85" s="204" t="s">
        <v>1263</v>
      </c>
      <c r="C85" s="13" t="s">
        <v>37</v>
      </c>
      <c r="D85" s="220"/>
      <c r="E85" s="261"/>
      <c r="F85" s="204" t="str">
        <f t="shared" si="2"/>
        <v>N/A</v>
      </c>
      <c r="G85" s="6"/>
      <c r="AA85" s="14" t="str">
        <f t="shared" si="3"/>
        <v/>
      </c>
      <c r="AB85" s="14" t="str">
        <f>IF(LEN($AA85)=0,"N",IF(LEN($AA85)&gt;1,"Error -- Availability entered in an incorrect format",IF($AA85='Control Panel'!$F$36,$AA85,IF($AA85='Control Panel'!$F$37,$AA85,IF($AA85='Control Panel'!$F$38,$AA85,IF($AA85='Control Panel'!$F$39,$AA85,IF($AA85='Control Panel'!$F$40,$AA85,IF($AA85='Control Panel'!$F$41,$AA85,"Error -- Availability entered in an incorrect format"))))))))</f>
        <v>N</v>
      </c>
    </row>
    <row r="86" spans="1:28" s="14" customFormat="1" ht="29" x14ac:dyDescent="0.35">
      <c r="A86" s="7">
        <v>74</v>
      </c>
      <c r="B86" s="204" t="s">
        <v>1264</v>
      </c>
      <c r="C86" s="13" t="s">
        <v>40</v>
      </c>
      <c r="D86" s="220"/>
      <c r="E86" s="261"/>
      <c r="F86" s="204" t="str">
        <f t="shared" si="2"/>
        <v>N/A</v>
      </c>
      <c r="G86" s="6"/>
      <c r="AA86" s="14" t="str">
        <f t="shared" si="3"/>
        <v/>
      </c>
      <c r="AB86" s="14" t="str">
        <f>IF(LEN($AA86)=0,"N",IF(LEN($AA86)&gt;1,"Error -- Availability entered in an incorrect format",IF($AA86='Control Panel'!$F$36,$AA86,IF($AA86='Control Panel'!$F$37,$AA86,IF($AA86='Control Panel'!$F$38,$AA86,IF($AA86='Control Panel'!$F$39,$AA86,IF($AA86='Control Panel'!$F$40,$AA86,IF($AA86='Control Panel'!$F$41,$AA86,"Error -- Availability entered in an incorrect format"))))))))</f>
        <v>N</v>
      </c>
    </row>
    <row r="87" spans="1:28" s="14" customFormat="1" ht="58" x14ac:dyDescent="0.35">
      <c r="A87" s="7">
        <v>75</v>
      </c>
      <c r="B87" s="204" t="s">
        <v>1265</v>
      </c>
      <c r="C87" s="13" t="s">
        <v>37</v>
      </c>
      <c r="D87" s="220"/>
      <c r="E87" s="261"/>
      <c r="F87" s="204" t="str">
        <f t="shared" si="2"/>
        <v>N/A</v>
      </c>
      <c r="G87" s="6"/>
      <c r="AA87" s="14" t="str">
        <f t="shared" si="3"/>
        <v/>
      </c>
      <c r="AB87" s="14" t="str">
        <f>IF(LEN($AA87)=0,"N",IF(LEN($AA87)&gt;1,"Error -- Availability entered in an incorrect format",IF($AA87='Control Panel'!$F$36,$AA87,IF($AA87='Control Panel'!$F$37,$AA87,IF($AA87='Control Panel'!$F$38,$AA87,IF($AA87='Control Panel'!$F$39,$AA87,IF($AA87='Control Panel'!$F$40,$AA87,IF($AA87='Control Panel'!$F$41,$AA87,"Error -- Availability entered in an incorrect format"))))))))</f>
        <v>N</v>
      </c>
    </row>
    <row r="88" spans="1:28" s="14" customFormat="1" ht="29" x14ac:dyDescent="0.35">
      <c r="A88" s="7">
        <v>76</v>
      </c>
      <c r="B88" s="204" t="s">
        <v>1266</v>
      </c>
      <c r="C88" s="13" t="s">
        <v>37</v>
      </c>
      <c r="D88" s="220"/>
      <c r="E88" s="261"/>
      <c r="F88" s="204" t="str">
        <f t="shared" si="2"/>
        <v>N/A</v>
      </c>
      <c r="G88" s="6"/>
      <c r="AA88" s="14" t="str">
        <f t="shared" si="3"/>
        <v/>
      </c>
      <c r="AB88" s="14" t="str">
        <f>IF(LEN($AA88)=0,"N",IF(LEN($AA88)&gt;1,"Error -- Availability entered in an incorrect format",IF($AA88='Control Panel'!$F$36,$AA88,IF($AA88='Control Panel'!$F$37,$AA88,IF($AA88='Control Panel'!$F$38,$AA88,IF($AA88='Control Panel'!$F$39,$AA88,IF($AA88='Control Panel'!$F$40,$AA88,IF($AA88='Control Panel'!$F$41,$AA88,"Error -- Availability entered in an incorrect format"))))))))</f>
        <v>N</v>
      </c>
    </row>
    <row r="89" spans="1:28" s="14" customFormat="1" ht="58" x14ac:dyDescent="0.35">
      <c r="A89" s="7">
        <v>77</v>
      </c>
      <c r="B89" s="204" t="s">
        <v>1267</v>
      </c>
      <c r="C89" s="13" t="s">
        <v>37</v>
      </c>
      <c r="D89" s="220"/>
      <c r="E89" s="261"/>
      <c r="F89" s="204" t="str">
        <f t="shared" si="2"/>
        <v>N/A</v>
      </c>
      <c r="G89" s="6"/>
      <c r="AA89" s="14" t="str">
        <f t="shared" si="3"/>
        <v/>
      </c>
      <c r="AB89" s="14" t="str">
        <f>IF(LEN($AA89)=0,"N",IF(LEN($AA89)&gt;1,"Error -- Availability entered in an incorrect format",IF($AA89='Control Panel'!$F$36,$AA89,IF($AA89='Control Panel'!$F$37,$AA89,IF($AA89='Control Panel'!$F$38,$AA89,IF($AA89='Control Panel'!$F$39,$AA89,IF($AA89='Control Panel'!$F$40,$AA89,IF($AA89='Control Panel'!$F$41,$AA89,"Error -- Availability entered in an incorrect format"))))))))</f>
        <v>N</v>
      </c>
    </row>
    <row r="90" spans="1:28" s="14" customFormat="1" ht="29" x14ac:dyDescent="0.35">
      <c r="A90" s="7">
        <v>78</v>
      </c>
      <c r="B90" s="204" t="s">
        <v>1268</v>
      </c>
      <c r="C90" s="13" t="s">
        <v>40</v>
      </c>
      <c r="D90" s="220"/>
      <c r="E90" s="261"/>
      <c r="F90" s="204" t="str">
        <f t="shared" si="2"/>
        <v>N/A</v>
      </c>
      <c r="G90" s="6"/>
      <c r="AA90" s="14" t="str">
        <f t="shared" si="3"/>
        <v/>
      </c>
      <c r="AB90" s="14" t="str">
        <f>IF(LEN($AA90)=0,"N",IF(LEN($AA90)&gt;1,"Error -- Availability entered in an incorrect format",IF($AA90='Control Panel'!$F$36,$AA90,IF($AA90='Control Panel'!$F$37,$AA90,IF($AA90='Control Panel'!$F$38,$AA90,IF($AA90='Control Panel'!$F$39,$AA90,IF($AA90='Control Panel'!$F$40,$AA90,IF($AA90='Control Panel'!$F$41,$AA90,"Error -- Availability entered in an incorrect format"))))))))</f>
        <v>N</v>
      </c>
    </row>
    <row r="91" spans="1:28" s="14" customFormat="1" x14ac:dyDescent="0.35">
      <c r="A91" s="7">
        <v>79</v>
      </c>
      <c r="B91" s="267" t="s">
        <v>1269</v>
      </c>
      <c r="C91" s="13" t="s">
        <v>43</v>
      </c>
      <c r="D91" s="220"/>
      <c r="E91" s="261"/>
      <c r="F91" s="204" t="str">
        <f t="shared" si="2"/>
        <v>N/A</v>
      </c>
      <c r="G91" s="6"/>
      <c r="AA91" s="14" t="str">
        <f t="shared" si="3"/>
        <v/>
      </c>
      <c r="AB91" s="14" t="str">
        <f>IF(LEN($AA91)=0,"N",IF(LEN($AA91)&gt;1,"Error -- Availability entered in an incorrect format",IF($AA91='Control Panel'!$F$36,$AA91,IF($AA91='Control Panel'!$F$37,$AA91,IF($AA91='Control Panel'!$F$38,$AA91,IF($AA91='Control Panel'!$F$39,$AA91,IF($AA91='Control Panel'!$F$40,$AA91,IF($AA91='Control Panel'!$F$41,$AA91,"Error -- Availability entered in an incorrect format"))))))))</f>
        <v>N</v>
      </c>
    </row>
    <row r="92" spans="1:28" s="14" customFormat="1" x14ac:dyDescent="0.35">
      <c r="A92" s="7">
        <v>80</v>
      </c>
      <c r="B92" s="267" t="s">
        <v>1270</v>
      </c>
      <c r="C92" s="13" t="s">
        <v>43</v>
      </c>
      <c r="D92" s="220"/>
      <c r="E92" s="261"/>
      <c r="F92" s="204" t="str">
        <f t="shared" si="2"/>
        <v>N/A</v>
      </c>
      <c r="G92" s="6"/>
      <c r="AA92" s="14" t="str">
        <f t="shared" si="3"/>
        <v/>
      </c>
      <c r="AB92" s="14" t="str">
        <f>IF(LEN($AA92)=0,"N",IF(LEN($AA92)&gt;1,"Error -- Availability entered in an incorrect format",IF($AA92='Control Panel'!$F$36,$AA92,IF($AA92='Control Panel'!$F$37,$AA92,IF($AA92='Control Panel'!$F$38,$AA92,IF($AA92='Control Panel'!$F$39,$AA92,IF($AA92='Control Panel'!$F$40,$AA92,IF($AA92='Control Panel'!$F$41,$AA92,"Error -- Availability entered in an incorrect format"))))))))</f>
        <v>N</v>
      </c>
    </row>
    <row r="93" spans="1:28" s="14" customFormat="1" x14ac:dyDescent="0.35">
      <c r="A93" s="7">
        <v>81</v>
      </c>
      <c r="B93" s="267" t="s">
        <v>1271</v>
      </c>
      <c r="C93" s="13" t="s">
        <v>43</v>
      </c>
      <c r="D93" s="220"/>
      <c r="E93" s="261"/>
      <c r="F93" s="204" t="str">
        <f t="shared" si="2"/>
        <v>N/A</v>
      </c>
      <c r="G93" s="6"/>
      <c r="AA93" s="14" t="str">
        <f t="shared" si="3"/>
        <v/>
      </c>
      <c r="AB93" s="14" t="str">
        <f>IF(LEN($AA93)=0,"N",IF(LEN($AA93)&gt;1,"Error -- Availability entered in an incorrect format",IF($AA93='Control Panel'!$F$36,$AA93,IF($AA93='Control Panel'!$F$37,$AA93,IF($AA93='Control Panel'!$F$38,$AA93,IF($AA93='Control Panel'!$F$39,$AA93,IF($AA93='Control Panel'!$F$40,$AA93,IF($AA93='Control Panel'!$F$41,$AA93,"Error -- Availability entered in an incorrect format"))))))))</f>
        <v>N</v>
      </c>
    </row>
    <row r="94" spans="1:28" s="14" customFormat="1" x14ac:dyDescent="0.35">
      <c r="A94" s="7">
        <v>82</v>
      </c>
      <c r="B94" s="267" t="s">
        <v>1272</v>
      </c>
      <c r="C94" s="13" t="s">
        <v>43</v>
      </c>
      <c r="D94" s="220"/>
      <c r="E94" s="261"/>
      <c r="F94" s="204" t="str">
        <f t="shared" si="2"/>
        <v>N/A</v>
      </c>
      <c r="G94" s="6"/>
      <c r="AA94" s="14" t="str">
        <f t="shared" si="3"/>
        <v/>
      </c>
      <c r="AB94" s="14" t="str">
        <f>IF(LEN($AA94)=0,"N",IF(LEN($AA94)&gt;1,"Error -- Availability entered in an incorrect format",IF($AA94='Control Panel'!$F$36,$AA94,IF($AA94='Control Panel'!$F$37,$AA94,IF($AA94='Control Panel'!$F$38,$AA94,IF($AA94='Control Panel'!$F$39,$AA94,IF($AA94='Control Panel'!$F$40,$AA94,IF($AA94='Control Panel'!$F$41,$AA94,"Error -- Availability entered in an incorrect format"))))))))</f>
        <v>N</v>
      </c>
    </row>
    <row r="95" spans="1:28" s="14" customFormat="1" x14ac:dyDescent="0.35">
      <c r="A95" s="7">
        <v>83</v>
      </c>
      <c r="B95" s="267" t="s">
        <v>1273</v>
      </c>
      <c r="C95" s="13" t="s">
        <v>43</v>
      </c>
      <c r="D95" s="220"/>
      <c r="E95" s="261"/>
      <c r="F95" s="204" t="str">
        <f t="shared" si="2"/>
        <v>N/A</v>
      </c>
      <c r="G95" s="6"/>
      <c r="AA95" s="14" t="str">
        <f t="shared" si="3"/>
        <v/>
      </c>
      <c r="AB95" s="14" t="str">
        <f>IF(LEN($AA95)=0,"N",IF(LEN($AA95)&gt;1,"Error -- Availability entered in an incorrect format",IF($AA95='Control Panel'!$F$36,$AA95,IF($AA95='Control Panel'!$F$37,$AA95,IF($AA95='Control Panel'!$F$38,$AA95,IF($AA95='Control Panel'!$F$39,$AA95,IF($AA95='Control Panel'!$F$40,$AA95,IF($AA95='Control Panel'!$F$41,$AA95,"Error -- Availability entered in an incorrect format"))))))))</f>
        <v>N</v>
      </c>
    </row>
    <row r="96" spans="1:28" s="14" customFormat="1" x14ac:dyDescent="0.35">
      <c r="A96" s="7">
        <v>84</v>
      </c>
      <c r="B96" s="267" t="s">
        <v>1274</v>
      </c>
      <c r="C96" s="13" t="s">
        <v>43</v>
      </c>
      <c r="D96" s="220"/>
      <c r="E96" s="261"/>
      <c r="F96" s="204" t="str">
        <f t="shared" si="2"/>
        <v>N/A</v>
      </c>
      <c r="G96" s="6"/>
      <c r="AA96" s="14" t="str">
        <f t="shared" si="3"/>
        <v/>
      </c>
      <c r="AB96" s="14" t="str">
        <f>IF(LEN($AA96)=0,"N",IF(LEN($AA96)&gt;1,"Error -- Availability entered in an incorrect format",IF($AA96='Control Panel'!$F$36,$AA96,IF($AA96='Control Panel'!$F$37,$AA96,IF($AA96='Control Panel'!$F$38,$AA96,IF($AA96='Control Panel'!$F$39,$AA96,IF($AA96='Control Panel'!$F$40,$AA96,IF($AA96='Control Panel'!$F$41,$AA96,"Error -- Availability entered in an incorrect format"))))))))</f>
        <v>N</v>
      </c>
    </row>
    <row r="97" spans="1:28" s="14" customFormat="1" ht="43.5" x14ac:dyDescent="0.35">
      <c r="A97" s="7">
        <v>85</v>
      </c>
      <c r="B97" s="204" t="s">
        <v>1275</v>
      </c>
      <c r="C97" s="13" t="s">
        <v>37</v>
      </c>
      <c r="D97" s="220"/>
      <c r="E97" s="261"/>
      <c r="F97" s="204" t="str">
        <f t="shared" si="2"/>
        <v>N/A</v>
      </c>
      <c r="G97" s="6"/>
      <c r="AA97" s="14" t="str">
        <f t="shared" si="3"/>
        <v/>
      </c>
      <c r="AB97" s="14" t="str">
        <f>IF(LEN($AA97)=0,"N",IF(LEN($AA97)&gt;1,"Error -- Availability entered in an incorrect format",IF($AA97='Control Panel'!$F$36,$AA97,IF($AA97='Control Panel'!$F$37,$AA97,IF($AA97='Control Panel'!$F$38,$AA97,IF($AA97='Control Panel'!$F$39,$AA97,IF($AA97='Control Panel'!$F$40,$AA97,IF($AA97='Control Panel'!$F$41,$AA97,"Error -- Availability entered in an incorrect format"))))))))</f>
        <v>N</v>
      </c>
    </row>
    <row r="98" spans="1:28" s="14" customFormat="1" ht="29" x14ac:dyDescent="0.35">
      <c r="A98" s="7">
        <v>86</v>
      </c>
      <c r="B98" s="204" t="s">
        <v>1276</v>
      </c>
      <c r="C98" s="13" t="s">
        <v>37</v>
      </c>
      <c r="D98" s="220"/>
      <c r="E98" s="261"/>
      <c r="F98" s="204" t="str">
        <f t="shared" si="2"/>
        <v>N/A</v>
      </c>
      <c r="G98" s="6"/>
      <c r="AA98" s="14" t="str">
        <f t="shared" si="3"/>
        <v/>
      </c>
      <c r="AB98" s="14" t="str">
        <f>IF(LEN($AA98)=0,"N",IF(LEN($AA98)&gt;1,"Error -- Availability entered in an incorrect format",IF($AA98='Control Panel'!$F$36,$AA98,IF($AA98='Control Panel'!$F$37,$AA98,IF($AA98='Control Panel'!$F$38,$AA98,IF($AA98='Control Panel'!$F$39,$AA98,IF($AA98='Control Panel'!$F$40,$AA98,IF($AA98='Control Panel'!$F$41,$AA98,"Error -- Availability entered in an incorrect format"))))))))</f>
        <v>N</v>
      </c>
    </row>
  </sheetData>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3:A98 C13:E98 G13:G98">
    <cfRule type="expression" dxfId="108" priority="5">
      <formula>$C13=""</formula>
    </cfRule>
  </conditionalFormatting>
  <conditionalFormatting sqref="B13:B98">
    <cfRule type="expression" dxfId="107" priority="4">
      <formula>$C13=""</formula>
    </cfRule>
  </conditionalFormatting>
  <conditionalFormatting sqref="F13:F98">
    <cfRule type="expression" dxfId="106" priority="3">
      <formula>$C13=""</formula>
    </cfRule>
  </conditionalFormatting>
  <conditionalFormatting sqref="A1:G1">
    <cfRule type="cellIs" dxfId="105" priority="1" operator="equal">
      <formula>"Replace this text with vendor name in the first module."</formula>
    </cfRule>
  </conditionalFormatting>
  <dataValidations count="1">
    <dataValidation type="decimal" allowBlank="1" showInputMessage="1" showErrorMessage="1" errorTitle="Invalid Response" error="Please enter number only and inlcude text in comments column." promptTitle="Cost" prompt="Please enter any related cost for specification compliance." sqref="E13:E98" xr:uid="{9C1D1EB6-A5A0-46EA-AC08-C8E92E280D24}">
      <formula1>0</formula1>
      <formula2>1000000</formula2>
    </dataValidation>
  </dataValidations>
  <printOptions horizontalCentered="1"/>
  <pageMargins left="0.25" right="0.25" top="0.75" bottom="0.75" header="0.3" footer="0.3"/>
  <pageSetup scale="75" fitToHeight="0" orientation="landscape" r:id="rId1"/>
  <headerFooter>
    <oddHeader>&amp;LAppendix B - Application Specifications&amp;C&amp;"Calibri,Bold"&amp;12Albuquerque Public Schools - ERP Software Selection RFP
&amp;R&amp;"-,Bold"&amp;KFF0000&amp;A</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
              <controlPr defaultSize="0" print="0" autoFill="0" autoPict="0" macro="[0]!FormatSpecs">
                <anchor moveWithCells="1" sizeWithCells="1">
                  <from>
                    <xdr:col>28</xdr:col>
                    <xdr:colOff>190500</xdr:colOff>
                    <xdr:row>12</xdr:row>
                    <xdr:rowOff>69850</xdr:rowOff>
                  </from>
                  <to>
                    <xdr:col>28</xdr:col>
                    <xdr:colOff>457200</xdr:colOff>
                    <xdr:row>17</xdr:row>
                    <xdr:rowOff>133350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FD9995C0-2CEA-4980-BBB7-A0745823D0A6}">
            <xm:f>D10='Control Panel'!$I$25</xm:f>
            <x14:dxf>
              <font>
                <color rgb="FFFFFF00"/>
              </font>
              <fill>
                <patternFill>
                  <fgColor indexed="64"/>
                  <bgColor rgb="FFBF311A"/>
                </patternFill>
              </fill>
            </x14:dxf>
          </x14:cfRule>
          <xm:sqref>D10:G10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Invalid Response" error="Please enter appropriate availability response." promptTitle="Please enter availability:" prompt="_x000a_  Y - Yes_x000a_  R - Reporting_x000a_  T - Third Party_x000a_  M - Modification_x000a_  F - Future_x000a_  N - Not Available_x000a__x000a__x000a_*Paste values permitted." xr:uid="{0BC3A920-1068-4C33-A56E-1005609E3A2A}">
          <x14:formula1>
            <xm:f>'Control Panel'!$F$36:$F$41</xm:f>
          </x14:formula1>
          <xm:sqref>D13:D98</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AI65"/>
  <sheetViews>
    <sheetView topLeftCell="H1" workbookViewId="0">
      <pane ySplit="12" topLeftCell="A13" activePane="bottomLeft" state="frozen"/>
      <selection activeCell="B14" sqref="B14"/>
      <selection pane="bottomLeft" activeCell="B14" sqref="B14"/>
    </sheetView>
  </sheetViews>
  <sheetFormatPr defaultColWidth="9.1796875" defaultRowHeight="14.5" x14ac:dyDescent="0.35"/>
  <cols>
    <col min="1" max="1" width="8.7265625" style="207" customWidth="1"/>
    <col min="2" max="2" width="65.7265625" style="208" customWidth="1"/>
    <col min="3" max="3" width="12.7265625" style="209" customWidth="1"/>
    <col min="4" max="4" width="12.7265625" style="210" customWidth="1"/>
    <col min="5" max="5" width="12.7265625" style="209" customWidth="1"/>
    <col min="6" max="6" width="27.7265625" style="211" customWidth="1"/>
    <col min="7" max="7" width="35.7265625" style="208" customWidth="1"/>
    <col min="8" max="8" width="3.7265625" style="2" customWidth="1"/>
    <col min="9" max="33" width="9.1796875" style="2"/>
    <col min="34" max="34" width="9.1796875" style="2" customWidth="1"/>
    <col min="35" max="35" width="4.1796875" style="2" customWidth="1"/>
    <col min="36" max="16384" width="9.1796875" style="2"/>
  </cols>
  <sheetData>
    <row r="1" spans="1:35" ht="15" customHeight="1" x14ac:dyDescent="0.35">
      <c r="A1" s="422" t="str">
        <f>'General Technical'!A1</f>
        <v>Replace this text with vendor name in the first module.</v>
      </c>
      <c r="B1" s="422"/>
      <c r="C1" s="422"/>
      <c r="D1" s="422"/>
      <c r="E1" s="422"/>
      <c r="F1" s="422"/>
      <c r="G1" s="422"/>
    </row>
    <row r="2" spans="1:35" x14ac:dyDescent="0.35">
      <c r="A2" s="200" t="s">
        <v>33</v>
      </c>
      <c r="B2" s="421" t="s">
        <v>221</v>
      </c>
      <c r="C2" s="421"/>
      <c r="D2" s="421"/>
      <c r="E2" s="421"/>
      <c r="F2" s="421"/>
      <c r="G2" s="421"/>
      <c r="AB2" s="2" t="s">
        <v>222</v>
      </c>
      <c r="AC2" s="2">
        <f>SUBTOTAL(3,A13:A65)</f>
        <v>53</v>
      </c>
    </row>
    <row r="3" spans="1:35" ht="45" customHeight="1" x14ac:dyDescent="0.35">
      <c r="A3" s="221" t="str">
        <f>'Control Panel'!F36</f>
        <v>Y</v>
      </c>
      <c r="B3" s="426"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26"/>
      <c r="D3" s="426"/>
      <c r="E3" s="426"/>
      <c r="F3" s="426"/>
      <c r="G3" s="426"/>
    </row>
    <row r="4" spans="1:35" x14ac:dyDescent="0.35">
      <c r="A4" s="222" t="str">
        <f>'Control Panel'!F37</f>
        <v>R</v>
      </c>
      <c r="B4" s="427" t="str">
        <f>'Control Panel'!H37</f>
        <v>Functionality is provided through reports generated using proposed Reporting Tools.</v>
      </c>
      <c r="C4" s="427"/>
      <c r="D4" s="427"/>
      <c r="E4" s="427"/>
      <c r="F4" s="427"/>
      <c r="G4" s="427"/>
    </row>
    <row r="5" spans="1:35" ht="30" customHeight="1" x14ac:dyDescent="0.35">
      <c r="A5" s="221" t="str">
        <f>'Control Panel'!F38</f>
        <v>T</v>
      </c>
      <c r="B5" s="426"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26"/>
      <c r="D5" s="426"/>
      <c r="E5" s="426"/>
      <c r="F5" s="426"/>
      <c r="G5" s="426"/>
    </row>
    <row r="6" spans="1:35" x14ac:dyDescent="0.35">
      <c r="A6" s="222" t="str">
        <f>'Control Panel'!F39</f>
        <v>M</v>
      </c>
      <c r="B6" s="427" t="str">
        <f>'Control Panel'!H39</f>
        <v>Functionality is provided through customization to the application, including creation of a new workflow or development of a custom interface, that may have an impact on future upgradability.</v>
      </c>
      <c r="C6" s="427"/>
      <c r="D6" s="427"/>
      <c r="E6" s="427"/>
      <c r="F6" s="427"/>
      <c r="G6" s="427"/>
    </row>
    <row r="7" spans="1:35" ht="16.5" customHeight="1" x14ac:dyDescent="0.35">
      <c r="A7" s="221" t="str">
        <f>'Control Panel'!F40</f>
        <v>F</v>
      </c>
      <c r="B7" s="426" t="str">
        <f>'Control Panel'!H40</f>
        <v>Functionality is provided through a future general availability (GA) release that is scheduled to occur within 1 year of the proposal response.</v>
      </c>
      <c r="C7" s="426"/>
      <c r="D7" s="426"/>
      <c r="E7" s="426"/>
      <c r="F7" s="426"/>
      <c r="G7" s="426"/>
    </row>
    <row r="8" spans="1:35" x14ac:dyDescent="0.35">
      <c r="A8" s="222" t="str">
        <f>'Control Panel'!F41</f>
        <v>N</v>
      </c>
      <c r="B8" s="427" t="str">
        <f>'Control Panel'!H41</f>
        <v>Functionality is not provided.</v>
      </c>
      <c r="C8" s="427"/>
      <c r="D8" s="427"/>
      <c r="E8" s="427"/>
      <c r="F8" s="427"/>
      <c r="G8" s="427"/>
    </row>
    <row r="9" spans="1:35" x14ac:dyDescent="0.35">
      <c r="A9" s="428" t="str">
        <f>'Control Panel'!I25</f>
        <v>Replace this text with the primary product name(s) which satisfy requirements.</v>
      </c>
      <c r="B9" s="429"/>
      <c r="C9" s="429"/>
      <c r="D9" s="429"/>
      <c r="E9" s="429"/>
      <c r="F9" s="429"/>
      <c r="G9" s="430"/>
    </row>
    <row r="10" spans="1:35" ht="15" customHeight="1" x14ac:dyDescent="0.35">
      <c r="A10" s="424" t="str">
        <f>'Control Panel'!F57&amp;" - "&amp;'Control Panel'!E57</f>
        <v>4.12 - Fixed Assets</v>
      </c>
      <c r="B10" s="424"/>
      <c r="C10" s="424"/>
      <c r="D10" s="425" t="str">
        <f>A9</f>
        <v>Replace this text with the primary product name(s) which satisfy requirements.</v>
      </c>
      <c r="E10" s="425"/>
      <c r="F10" s="425"/>
      <c r="G10" s="425"/>
    </row>
    <row r="11" spans="1:35" x14ac:dyDescent="0.35">
      <c r="A11" s="423" t="s">
        <v>223</v>
      </c>
      <c r="B11" s="423"/>
      <c r="C11" s="423"/>
      <c r="D11" s="423"/>
      <c r="E11" s="423"/>
      <c r="F11" s="423"/>
      <c r="G11" s="423"/>
      <c r="AA11" s="2" t="s">
        <v>224</v>
      </c>
      <c r="AI11" s="3"/>
    </row>
    <row r="12" spans="1:35" ht="15" customHeight="1" x14ac:dyDescent="0.35">
      <c r="A12" s="262" t="str">
        <f>'General Technical'!A12</f>
        <v>Number</v>
      </c>
      <c r="B12" s="263" t="str">
        <f>'General Technical'!B12</f>
        <v>Application Requirements</v>
      </c>
      <c r="C12" s="264" t="str">
        <f>'General Technical'!C12</f>
        <v>Priority</v>
      </c>
      <c r="D12" s="262" t="str">
        <f>'General Technical'!D12</f>
        <v>Availability</v>
      </c>
      <c r="E12" s="264" t="str">
        <f>'General Technical'!E12</f>
        <v>Cost</v>
      </c>
      <c r="F12" s="263" t="str">
        <f>'General Technical'!F12</f>
        <v>Required Product(s)</v>
      </c>
      <c r="G12" s="263" t="str">
        <f>'General Technical'!G12</f>
        <v>Comments</v>
      </c>
      <c r="AA12" s="4" t="s">
        <v>229</v>
      </c>
      <c r="AC12" s="5">
        <f>COUNTIF(AB:AB,"Error -- Availability entered in an incorrect format")</f>
        <v>0</v>
      </c>
    </row>
    <row r="13" spans="1:35" s="14" customFormat="1" x14ac:dyDescent="0.35">
      <c r="A13" s="7">
        <v>1</v>
      </c>
      <c r="B13" s="265" t="s">
        <v>1277</v>
      </c>
      <c r="C13" s="13"/>
      <c r="D13" s="7"/>
      <c r="E13" s="260"/>
      <c r="F13" s="204" t="str">
        <f>IF($D$10=$A$9,"N/A",$D$10)</f>
        <v>N/A</v>
      </c>
      <c r="G13" s="9"/>
      <c r="AA13" s="14" t="str">
        <f>TRIM($D13)</f>
        <v/>
      </c>
      <c r="AB13" s="14" t="str">
        <f>IF(LEN($AA13)=0,"N",IF(LEN($AA13)&gt;1,"Error -- Availability entered in an incorrect format",IF($AA13='Control Panel'!$F$36,$AA13,IF($AA13='Control Panel'!$F$37,$AA13,IF($AA13='Control Panel'!$F$38,$AA13,IF($AA13='Control Panel'!$F$39,$AA13,IF($AA13='Control Panel'!$F$40,$AA13,IF($AA13='Control Panel'!$F$41,$AA13,"Error -- Availability entered in an incorrect format"))))))))</f>
        <v>N</v>
      </c>
    </row>
    <row r="14" spans="1:35" s="14" customFormat="1" ht="43.5" x14ac:dyDescent="0.35">
      <c r="A14" s="7">
        <v>2</v>
      </c>
      <c r="B14" s="204" t="s">
        <v>1278</v>
      </c>
      <c r="C14" s="13" t="s">
        <v>37</v>
      </c>
      <c r="D14" s="7"/>
      <c r="E14" s="260"/>
      <c r="F14" s="204" t="str">
        <f t="shared" ref="F14:F65" si="0">IF($D$10=$A$9,"N/A",$D$10)</f>
        <v>N/A</v>
      </c>
      <c r="G14" s="9"/>
      <c r="AA14" s="14" t="str">
        <f t="shared" ref="AA14:AA65" si="1">TRIM($D14)</f>
        <v/>
      </c>
      <c r="AB14" s="14" t="str">
        <f>IF(LEN($AA14)=0,"N",IF(LEN($AA14)&gt;1,"Error -- Availability entered in an incorrect format",IF($AA14='Control Panel'!$F$36,$AA14,IF($AA14='Control Panel'!$F$37,$AA14,IF($AA14='Control Panel'!$F$38,$AA14,IF($AA14='Control Panel'!$F$39,$AA14,IF($AA14='Control Panel'!$F$40,$AA14,IF($AA14='Control Panel'!$F$41,$AA14,"Error -- Availability entered in an incorrect format"))))))))</f>
        <v>N</v>
      </c>
    </row>
    <row r="15" spans="1:35" s="12" customFormat="1" x14ac:dyDescent="0.35">
      <c r="A15" s="7">
        <v>3</v>
      </c>
      <c r="B15" s="204" t="s">
        <v>1279</v>
      </c>
      <c r="C15" s="13" t="s">
        <v>37</v>
      </c>
      <c r="D15" s="7"/>
      <c r="E15" s="260"/>
      <c r="F15" s="204" t="str">
        <f t="shared" si="0"/>
        <v>N/A</v>
      </c>
      <c r="G15" s="9"/>
      <c r="AA15" s="12" t="str">
        <f t="shared" si="1"/>
        <v/>
      </c>
      <c r="AB15" s="12" t="str">
        <f>IF(LEN($AA15)=0,"N",IF(LEN($AA15)&gt;1,"Error -- Availability entered in an incorrect format",IF($AA15='Control Panel'!$F$36,$AA15,IF($AA15='Control Panel'!$F$37,$AA15,IF($AA15='Control Panel'!$F$38,$AA15,IF($AA15='Control Panel'!$F$39,$AA15,IF($AA15='Control Panel'!$F$40,$AA15,IF($AA15='Control Panel'!$F$41,$AA15,"Error -- Availability entered in an incorrect format"))))))))</f>
        <v>N</v>
      </c>
    </row>
    <row r="16" spans="1:35" s="12" customFormat="1" ht="29" x14ac:dyDescent="0.35">
      <c r="A16" s="7">
        <v>4</v>
      </c>
      <c r="B16" s="204" t="s">
        <v>1280</v>
      </c>
      <c r="C16" s="13" t="s">
        <v>37</v>
      </c>
      <c r="D16" s="7"/>
      <c r="E16" s="260"/>
      <c r="F16" s="204" t="str">
        <f t="shared" si="0"/>
        <v>N/A</v>
      </c>
      <c r="G16" s="9"/>
      <c r="AA16" s="12" t="str">
        <f t="shared" si="1"/>
        <v/>
      </c>
      <c r="AB16" s="12" t="str">
        <f>IF(LEN($AA16)=0,"N",IF(LEN($AA16)&gt;1,"Error -- Availability entered in an incorrect format",IF($AA16='Control Panel'!$F$36,$AA16,IF($AA16='Control Panel'!$F$37,$AA16,IF($AA16='Control Panel'!$F$38,$AA16,IF($AA16='Control Panel'!$F$39,$AA16,IF($AA16='Control Panel'!$F$40,$AA16,IF($AA16='Control Panel'!$F$41,$AA16,"Error -- Availability entered in an incorrect format"))))))))</f>
        <v>N</v>
      </c>
    </row>
    <row r="17" spans="1:28" s="12" customFormat="1" ht="29" x14ac:dyDescent="0.35">
      <c r="A17" s="7">
        <v>5</v>
      </c>
      <c r="B17" s="204" t="s">
        <v>2046</v>
      </c>
      <c r="C17" s="13" t="s">
        <v>37</v>
      </c>
      <c r="D17" s="7"/>
      <c r="E17" s="260"/>
      <c r="F17" s="204" t="str">
        <f t="shared" si="0"/>
        <v>N/A</v>
      </c>
      <c r="G17" s="9"/>
      <c r="AA17" s="12" t="str">
        <f t="shared" si="1"/>
        <v/>
      </c>
      <c r="AB17" s="12" t="str">
        <f>IF(LEN($AA17)=0,"N",IF(LEN($AA17)&gt;1,"Error -- Availability entered in an incorrect format",IF($AA17='Control Panel'!$F$36,$AA17,IF($AA17='Control Panel'!$F$37,$AA17,IF($AA17='Control Panel'!$F$38,$AA17,IF($AA17='Control Panel'!$F$39,$AA17,IF($AA17='Control Panel'!$F$40,$AA17,IF($AA17='Control Panel'!$F$41,$AA17,"Error -- Availability entered in an incorrect format"))))))))</f>
        <v>N</v>
      </c>
    </row>
    <row r="18" spans="1:28" s="12" customFormat="1" ht="43.5" x14ac:dyDescent="0.35">
      <c r="A18" s="7">
        <v>6</v>
      </c>
      <c r="B18" s="204" t="s">
        <v>1281</v>
      </c>
      <c r="C18" s="13" t="s">
        <v>37</v>
      </c>
      <c r="D18" s="7"/>
      <c r="E18" s="260"/>
      <c r="F18" s="204" t="str">
        <f t="shared" si="0"/>
        <v>N/A</v>
      </c>
      <c r="G18" s="9"/>
      <c r="AA18" s="12" t="str">
        <f t="shared" si="1"/>
        <v/>
      </c>
      <c r="AB18" s="12" t="str">
        <f>IF(LEN($AA18)=0,"N",IF(LEN($AA18)&gt;1,"Error -- Availability entered in an incorrect format",IF($AA18='Control Panel'!$F$36,$AA18,IF($AA18='Control Panel'!$F$37,$AA18,IF($AA18='Control Panel'!$F$38,$AA18,IF($AA18='Control Panel'!$F$39,$AA18,IF($AA18='Control Panel'!$F$40,$AA18,IF($AA18='Control Panel'!$F$41,$AA18,"Error -- Availability entered in an incorrect format"))))))))</f>
        <v>N</v>
      </c>
    </row>
    <row r="19" spans="1:28" s="12" customFormat="1" ht="29" x14ac:dyDescent="0.35">
      <c r="A19" s="7">
        <v>7</v>
      </c>
      <c r="B19" s="204" t="s">
        <v>1282</v>
      </c>
      <c r="C19" s="13" t="s">
        <v>37</v>
      </c>
      <c r="D19" s="7"/>
      <c r="E19" s="260"/>
      <c r="F19" s="204" t="str">
        <f t="shared" si="0"/>
        <v>N/A</v>
      </c>
      <c r="G19" s="9"/>
      <c r="AA19" s="12" t="str">
        <f t="shared" si="1"/>
        <v/>
      </c>
      <c r="AB19" s="12" t="str">
        <f>IF(LEN($AA19)=0,"N",IF(LEN($AA19)&gt;1,"Error -- Availability entered in an incorrect format",IF($AA19='Control Panel'!$F$36,$AA19,IF($AA19='Control Panel'!$F$37,$AA19,IF($AA19='Control Panel'!$F$38,$AA19,IF($AA19='Control Panel'!$F$39,$AA19,IF($AA19='Control Panel'!$F$40,$AA19,IF($AA19='Control Panel'!$F$41,$AA19,"Error -- Availability entered in an incorrect format"))))))))</f>
        <v>N</v>
      </c>
    </row>
    <row r="20" spans="1:28" s="12" customFormat="1" x14ac:dyDescent="0.35">
      <c r="A20" s="7">
        <v>8</v>
      </c>
      <c r="B20" s="204" t="s">
        <v>1283</v>
      </c>
      <c r="C20" s="13" t="s">
        <v>37</v>
      </c>
      <c r="D20" s="7"/>
      <c r="E20" s="260"/>
      <c r="F20" s="204" t="str">
        <f t="shared" si="0"/>
        <v>N/A</v>
      </c>
      <c r="G20" s="9"/>
      <c r="AA20" s="12" t="str">
        <f t="shared" si="1"/>
        <v/>
      </c>
      <c r="AB20" s="12" t="str">
        <f>IF(LEN($AA20)=0,"N",IF(LEN($AA20)&gt;1,"Error -- Availability entered in an incorrect format",IF($AA20='Control Panel'!$F$36,$AA20,IF($AA20='Control Panel'!$F$37,$AA20,IF($AA20='Control Panel'!$F$38,$AA20,IF($AA20='Control Panel'!$F$39,$AA20,IF($AA20='Control Panel'!$F$40,$AA20,IF($AA20='Control Panel'!$F$41,$AA20,"Error -- Availability entered in an incorrect format"))))))))</f>
        <v>N</v>
      </c>
    </row>
    <row r="21" spans="1:28" s="12" customFormat="1" ht="29" x14ac:dyDescent="0.35">
      <c r="A21" s="7">
        <v>9</v>
      </c>
      <c r="B21" s="204" t="s">
        <v>1284</v>
      </c>
      <c r="C21" s="13" t="s">
        <v>37</v>
      </c>
      <c r="D21" s="7"/>
      <c r="E21" s="260"/>
      <c r="F21" s="204" t="str">
        <f t="shared" si="0"/>
        <v>N/A</v>
      </c>
      <c r="G21" s="9"/>
      <c r="AA21" s="12" t="str">
        <f t="shared" si="1"/>
        <v/>
      </c>
      <c r="AB21" s="12" t="str">
        <f>IF(LEN($AA21)=0,"N",IF(LEN($AA21)&gt;1,"Error -- Availability entered in an incorrect format",IF($AA21='Control Panel'!$F$36,$AA21,IF($AA21='Control Panel'!$F$37,$AA21,IF($AA21='Control Panel'!$F$38,$AA21,IF($AA21='Control Panel'!$F$39,$AA21,IF($AA21='Control Panel'!$F$40,$AA21,IF($AA21='Control Panel'!$F$41,$AA21,"Error -- Availability entered in an incorrect format"))))))))</f>
        <v>N</v>
      </c>
    </row>
    <row r="22" spans="1:28" s="12" customFormat="1" ht="43.5" x14ac:dyDescent="0.35">
      <c r="A22" s="7">
        <v>10</v>
      </c>
      <c r="B22" s="204" t="s">
        <v>1285</v>
      </c>
      <c r="C22" s="13" t="s">
        <v>37</v>
      </c>
      <c r="D22" s="7"/>
      <c r="E22" s="260"/>
      <c r="F22" s="204" t="str">
        <f t="shared" si="0"/>
        <v>N/A</v>
      </c>
      <c r="G22" s="9"/>
      <c r="AA22" s="12" t="str">
        <f t="shared" si="1"/>
        <v/>
      </c>
      <c r="AB22" s="12" t="str">
        <f>IF(LEN($AA22)=0,"N",IF(LEN($AA22)&gt;1,"Error -- Availability entered in an incorrect format",IF($AA22='Control Panel'!$F$36,$AA22,IF($AA22='Control Panel'!$F$37,$AA22,IF($AA22='Control Panel'!$F$38,$AA22,IF($AA22='Control Panel'!$F$39,$AA22,IF($AA22='Control Panel'!$F$40,$AA22,IF($AA22='Control Panel'!$F$41,$AA22,"Error -- Availability entered in an incorrect format"))))))))</f>
        <v>N</v>
      </c>
    </row>
    <row r="23" spans="1:28" s="12" customFormat="1" x14ac:dyDescent="0.35">
      <c r="A23" s="7">
        <v>11</v>
      </c>
      <c r="B23" s="204" t="s">
        <v>1286</v>
      </c>
      <c r="C23" s="13" t="s">
        <v>37</v>
      </c>
      <c r="D23" s="7"/>
      <c r="E23" s="260"/>
      <c r="F23" s="204" t="str">
        <f t="shared" si="0"/>
        <v>N/A</v>
      </c>
      <c r="G23" s="9"/>
      <c r="AA23" s="12" t="str">
        <f t="shared" si="1"/>
        <v/>
      </c>
      <c r="AB23" s="12" t="str">
        <f>IF(LEN($AA23)=0,"N",IF(LEN($AA23)&gt;1,"Error -- Availability entered in an incorrect format",IF($AA23='Control Panel'!$F$36,$AA23,IF($AA23='Control Panel'!$F$37,$AA23,IF($AA23='Control Panel'!$F$38,$AA23,IF($AA23='Control Panel'!$F$39,$AA23,IF($AA23='Control Panel'!$F$40,$AA23,IF($AA23='Control Panel'!$F$41,$AA23,"Error -- Availability entered in an incorrect format"))))))))</f>
        <v>N</v>
      </c>
    </row>
    <row r="24" spans="1:28" s="12" customFormat="1" x14ac:dyDescent="0.35">
      <c r="A24" s="7">
        <v>12</v>
      </c>
      <c r="B24" s="204" t="s">
        <v>1287</v>
      </c>
      <c r="C24" s="13" t="s">
        <v>37</v>
      </c>
      <c r="D24" s="7"/>
      <c r="E24" s="260"/>
      <c r="F24" s="204" t="str">
        <f t="shared" si="0"/>
        <v>N/A</v>
      </c>
      <c r="G24" s="9"/>
      <c r="AA24" s="12" t="str">
        <f t="shared" si="1"/>
        <v/>
      </c>
      <c r="AB24" s="12" t="str">
        <f>IF(LEN($AA24)=0,"N",IF(LEN($AA24)&gt;1,"Error -- Availability entered in an incorrect format",IF($AA24='Control Panel'!$F$36,$AA24,IF($AA24='Control Panel'!$F$37,$AA24,IF($AA24='Control Panel'!$F$38,$AA24,IF($AA24='Control Panel'!$F$39,$AA24,IF($AA24='Control Panel'!$F$40,$AA24,IF($AA24='Control Panel'!$F$41,$AA24,"Error -- Availability entered in an incorrect format"))))))))</f>
        <v>N</v>
      </c>
    </row>
    <row r="25" spans="1:28" s="14" customFormat="1" ht="29" x14ac:dyDescent="0.35">
      <c r="A25" s="7">
        <v>13</v>
      </c>
      <c r="B25" s="204" t="s">
        <v>1288</v>
      </c>
      <c r="C25" s="13" t="s">
        <v>37</v>
      </c>
      <c r="D25" s="11"/>
      <c r="E25" s="261"/>
      <c r="F25" s="204" t="str">
        <f t="shared" si="0"/>
        <v>N/A</v>
      </c>
      <c r="G25" s="6"/>
      <c r="AA25" s="14" t="str">
        <f t="shared" si="1"/>
        <v/>
      </c>
      <c r="AB25" s="14" t="str">
        <f>IF(LEN($AA25)=0,"N",IF(LEN($AA25)&gt;1,"Error -- Availability entered in an incorrect format",IF($AA25='Control Panel'!$F$36,$AA25,IF($AA25='Control Panel'!$F$37,$AA25,IF($AA25='Control Panel'!$F$38,$AA25,IF($AA25='Control Panel'!$F$39,$AA25,IF($AA25='Control Panel'!$F$40,$AA25,IF($AA25='Control Panel'!$F$41,$AA25,"Error -- Availability entered in an incorrect format"))))))))</f>
        <v>N</v>
      </c>
    </row>
    <row r="26" spans="1:28" s="14" customFormat="1" ht="29" x14ac:dyDescent="0.35">
      <c r="A26" s="7">
        <v>14</v>
      </c>
      <c r="B26" s="204" t="s">
        <v>1289</v>
      </c>
      <c r="C26" s="13" t="s">
        <v>37</v>
      </c>
      <c r="D26" s="11"/>
      <c r="E26" s="261"/>
      <c r="F26" s="204" t="str">
        <f t="shared" si="0"/>
        <v>N/A</v>
      </c>
      <c r="G26" s="6"/>
      <c r="AA26" s="14" t="str">
        <f t="shared" si="1"/>
        <v/>
      </c>
      <c r="AB26" s="14" t="str">
        <f>IF(LEN($AA26)=0,"N",IF(LEN($AA26)&gt;1,"Error -- Availability entered in an incorrect format",IF($AA26='Control Panel'!$F$36,$AA26,IF($AA26='Control Panel'!$F$37,$AA26,IF($AA26='Control Panel'!$F$38,$AA26,IF($AA26='Control Panel'!$F$39,$AA26,IF($AA26='Control Panel'!$F$40,$AA26,IF($AA26='Control Panel'!$F$41,$AA26,"Error -- Availability entered in an incorrect format"))))))))</f>
        <v>N</v>
      </c>
    </row>
    <row r="27" spans="1:28" s="14" customFormat="1" ht="29" x14ac:dyDescent="0.35">
      <c r="A27" s="7">
        <v>15</v>
      </c>
      <c r="B27" s="204" t="s">
        <v>1290</v>
      </c>
      <c r="C27" s="13" t="s">
        <v>37</v>
      </c>
      <c r="D27" s="11"/>
      <c r="E27" s="261"/>
      <c r="F27" s="204" t="str">
        <f t="shared" si="0"/>
        <v>N/A</v>
      </c>
      <c r="G27" s="6"/>
      <c r="AA27" s="14" t="str">
        <f t="shared" si="1"/>
        <v/>
      </c>
      <c r="AB27" s="14" t="str">
        <f>IF(LEN($AA27)=0,"N",IF(LEN($AA27)&gt;1,"Error -- Availability entered in an incorrect format",IF($AA27='Control Panel'!$F$36,$AA27,IF($AA27='Control Panel'!$F$37,$AA27,IF($AA27='Control Panel'!$F$38,$AA27,IF($AA27='Control Panel'!$F$39,$AA27,IF($AA27='Control Panel'!$F$40,$AA27,IF($AA27='Control Panel'!$F$41,$AA27,"Error -- Availability entered in an incorrect format"))))))))</f>
        <v>N</v>
      </c>
    </row>
    <row r="28" spans="1:28" s="14" customFormat="1" x14ac:dyDescent="0.35">
      <c r="A28" s="7">
        <v>16</v>
      </c>
      <c r="B28" s="204" t="s">
        <v>1291</v>
      </c>
      <c r="C28" s="13" t="s">
        <v>37</v>
      </c>
      <c r="D28" s="11"/>
      <c r="E28" s="261"/>
      <c r="F28" s="204" t="str">
        <f t="shared" si="0"/>
        <v>N/A</v>
      </c>
      <c r="G28" s="6"/>
      <c r="AA28" s="14" t="str">
        <f t="shared" si="1"/>
        <v/>
      </c>
      <c r="AB28" s="14" t="str">
        <f>IF(LEN($AA28)=0,"N",IF(LEN($AA28)&gt;1,"Error -- Availability entered in an incorrect format",IF($AA28='Control Panel'!$F$36,$AA28,IF($AA28='Control Panel'!$F$37,$AA28,IF($AA28='Control Panel'!$F$38,$AA28,IF($AA28='Control Panel'!$F$39,$AA28,IF($AA28='Control Panel'!$F$40,$AA28,IF($AA28='Control Panel'!$F$41,$AA28,"Error -- Availability entered in an incorrect format"))))))))</f>
        <v>N</v>
      </c>
    </row>
    <row r="29" spans="1:28" s="14" customFormat="1" x14ac:dyDescent="0.35">
      <c r="A29" s="7">
        <v>17</v>
      </c>
      <c r="B29" s="204" t="s">
        <v>1292</v>
      </c>
      <c r="C29" s="13" t="s">
        <v>37</v>
      </c>
      <c r="D29" s="11"/>
      <c r="E29" s="261"/>
      <c r="F29" s="204" t="str">
        <f t="shared" si="0"/>
        <v>N/A</v>
      </c>
      <c r="G29" s="6"/>
      <c r="AA29" s="14" t="str">
        <f t="shared" si="1"/>
        <v/>
      </c>
      <c r="AB29" s="14" t="str">
        <f>IF(LEN($AA29)=0,"N",IF(LEN($AA29)&gt;1,"Error -- Availability entered in an incorrect format",IF($AA29='Control Panel'!$F$36,$AA29,IF($AA29='Control Panel'!$F$37,$AA29,IF($AA29='Control Panel'!$F$38,$AA29,IF($AA29='Control Panel'!$F$39,$AA29,IF($AA29='Control Panel'!$F$40,$AA29,IF($AA29='Control Panel'!$F$41,$AA29,"Error -- Availability entered in an incorrect format"))))))))</f>
        <v>N</v>
      </c>
    </row>
    <row r="30" spans="1:28" s="14" customFormat="1" x14ac:dyDescent="0.35">
      <c r="A30" s="7">
        <v>18</v>
      </c>
      <c r="B30" s="204" t="s">
        <v>1293</v>
      </c>
      <c r="C30" s="13" t="s">
        <v>37</v>
      </c>
      <c r="D30" s="11"/>
      <c r="E30" s="261"/>
      <c r="F30" s="204" t="str">
        <f t="shared" si="0"/>
        <v>N/A</v>
      </c>
      <c r="G30" s="6"/>
      <c r="AA30" s="14" t="str">
        <f t="shared" si="1"/>
        <v/>
      </c>
      <c r="AB30" s="14" t="str">
        <f>IF(LEN($AA30)=0,"N",IF(LEN($AA30)&gt;1,"Error -- Availability entered in an incorrect format",IF($AA30='Control Panel'!$F$36,$AA30,IF($AA30='Control Panel'!$F$37,$AA30,IF($AA30='Control Panel'!$F$38,$AA30,IF($AA30='Control Panel'!$F$39,$AA30,IF($AA30='Control Panel'!$F$40,$AA30,IF($AA30='Control Panel'!$F$41,$AA30,"Error -- Availability entered in an incorrect format"))))))))</f>
        <v>N</v>
      </c>
    </row>
    <row r="31" spans="1:28" s="14" customFormat="1" ht="29" x14ac:dyDescent="0.35">
      <c r="A31" s="7">
        <v>19</v>
      </c>
      <c r="B31" s="204" t="s">
        <v>1294</v>
      </c>
      <c r="C31" s="13" t="s">
        <v>37</v>
      </c>
      <c r="D31" s="220"/>
      <c r="E31" s="261"/>
      <c r="F31" s="204" t="str">
        <f t="shared" si="0"/>
        <v>N/A</v>
      </c>
      <c r="G31" s="6"/>
      <c r="AA31" s="14" t="str">
        <f t="shared" si="1"/>
        <v/>
      </c>
      <c r="AB31" s="14" t="str">
        <f>IF(LEN($AA31)=0,"N",IF(LEN($AA31)&gt;1,"Error -- Availability entered in an incorrect format",IF($AA31='Control Panel'!$F$36,$AA31,IF($AA31='Control Panel'!$F$37,$AA31,IF($AA31='Control Panel'!$F$38,$AA31,IF($AA31='Control Panel'!$F$39,$AA31,IF($AA31='Control Panel'!$F$40,$AA31,IF($AA31='Control Panel'!$F$41,$AA31,"Error -- Availability entered in an incorrect format"))))))))</f>
        <v>N</v>
      </c>
    </row>
    <row r="32" spans="1:28" s="14" customFormat="1" ht="29" x14ac:dyDescent="0.35">
      <c r="A32" s="7">
        <v>20</v>
      </c>
      <c r="B32" s="204" t="s">
        <v>1295</v>
      </c>
      <c r="C32" s="13" t="s">
        <v>37</v>
      </c>
      <c r="D32" s="220"/>
      <c r="E32" s="261"/>
      <c r="F32" s="204" t="str">
        <f t="shared" si="0"/>
        <v>N/A</v>
      </c>
      <c r="G32" s="6"/>
      <c r="AA32" s="14" t="str">
        <f t="shared" si="1"/>
        <v/>
      </c>
      <c r="AB32" s="14" t="str">
        <f>IF(LEN($AA32)=0,"N",IF(LEN($AA32)&gt;1,"Error -- Availability entered in an incorrect format",IF($AA32='Control Panel'!$F$36,$AA32,IF($AA32='Control Panel'!$F$37,$AA32,IF($AA32='Control Panel'!$F$38,$AA32,IF($AA32='Control Panel'!$F$39,$AA32,IF($AA32='Control Panel'!$F$40,$AA32,IF($AA32='Control Panel'!$F$41,$AA32,"Error -- Availability entered in an incorrect format"))))))))</f>
        <v>N</v>
      </c>
    </row>
    <row r="33" spans="1:28" s="14" customFormat="1" x14ac:dyDescent="0.35">
      <c r="A33" s="7">
        <v>21</v>
      </c>
      <c r="B33" s="204" t="s">
        <v>1296</v>
      </c>
      <c r="C33" s="13" t="s">
        <v>37</v>
      </c>
      <c r="D33" s="220"/>
      <c r="E33" s="261"/>
      <c r="F33" s="204" t="str">
        <f t="shared" si="0"/>
        <v>N/A</v>
      </c>
      <c r="G33" s="6"/>
      <c r="AA33" s="14" t="str">
        <f t="shared" si="1"/>
        <v/>
      </c>
      <c r="AB33" s="14" t="str">
        <f>IF(LEN($AA33)=0,"N",IF(LEN($AA33)&gt;1,"Error -- Availability entered in an incorrect format",IF($AA33='Control Panel'!$F$36,$AA33,IF($AA33='Control Panel'!$F$37,$AA33,IF($AA33='Control Panel'!$F$38,$AA33,IF($AA33='Control Panel'!$F$39,$AA33,IF($AA33='Control Panel'!$F$40,$AA33,IF($AA33='Control Panel'!$F$41,$AA33,"Error -- Availability entered in an incorrect format"))))))))</f>
        <v>N</v>
      </c>
    </row>
    <row r="34" spans="1:28" s="14" customFormat="1" x14ac:dyDescent="0.35">
      <c r="A34" s="7">
        <v>22</v>
      </c>
      <c r="B34" s="204" t="s">
        <v>1297</v>
      </c>
      <c r="C34" s="13" t="s">
        <v>37</v>
      </c>
      <c r="D34" s="220"/>
      <c r="E34" s="261"/>
      <c r="F34" s="204" t="str">
        <f t="shared" si="0"/>
        <v>N/A</v>
      </c>
      <c r="G34" s="6"/>
      <c r="AA34" s="14" t="str">
        <f t="shared" si="1"/>
        <v/>
      </c>
      <c r="AB34" s="14" t="str">
        <f>IF(LEN($AA34)=0,"N",IF(LEN($AA34)&gt;1,"Error -- Availability entered in an incorrect format",IF($AA34='Control Panel'!$F$36,$AA34,IF($AA34='Control Panel'!$F$37,$AA34,IF($AA34='Control Panel'!$F$38,$AA34,IF($AA34='Control Panel'!$F$39,$AA34,IF($AA34='Control Panel'!$F$40,$AA34,IF($AA34='Control Panel'!$F$41,$AA34,"Error -- Availability entered in an incorrect format"))))))))</f>
        <v>N</v>
      </c>
    </row>
    <row r="35" spans="1:28" s="14" customFormat="1" x14ac:dyDescent="0.35">
      <c r="A35" s="7">
        <v>23</v>
      </c>
      <c r="B35" s="204" t="s">
        <v>1298</v>
      </c>
      <c r="C35" s="13" t="s">
        <v>37</v>
      </c>
      <c r="D35" s="220"/>
      <c r="E35" s="261"/>
      <c r="F35" s="204" t="str">
        <f t="shared" si="0"/>
        <v>N/A</v>
      </c>
      <c r="G35" s="6"/>
      <c r="AA35" s="14" t="str">
        <f t="shared" si="1"/>
        <v/>
      </c>
      <c r="AB35" s="14" t="str">
        <f>IF(LEN($AA35)=0,"N",IF(LEN($AA35)&gt;1,"Error -- Availability entered in an incorrect format",IF($AA35='Control Panel'!$F$36,$AA35,IF($AA35='Control Panel'!$F$37,$AA35,IF($AA35='Control Panel'!$F$38,$AA35,IF($AA35='Control Panel'!$F$39,$AA35,IF($AA35='Control Panel'!$F$40,$AA35,IF($AA35='Control Panel'!$F$41,$AA35,"Error -- Availability entered in an incorrect format"))))))))</f>
        <v>N</v>
      </c>
    </row>
    <row r="36" spans="1:28" s="14" customFormat="1" x14ac:dyDescent="0.35">
      <c r="A36" s="7">
        <v>24</v>
      </c>
      <c r="B36" s="204" t="s">
        <v>1299</v>
      </c>
      <c r="C36" s="13" t="s">
        <v>37</v>
      </c>
      <c r="D36" s="220"/>
      <c r="E36" s="261"/>
      <c r="F36" s="204" t="str">
        <f t="shared" si="0"/>
        <v>N/A</v>
      </c>
      <c r="G36" s="6"/>
      <c r="AA36" s="14" t="str">
        <f t="shared" si="1"/>
        <v/>
      </c>
      <c r="AB36" s="14" t="str">
        <f>IF(LEN($AA36)=0,"N",IF(LEN($AA36)&gt;1,"Error -- Availability entered in an incorrect format",IF($AA36='Control Panel'!$F$36,$AA36,IF($AA36='Control Panel'!$F$37,$AA36,IF($AA36='Control Panel'!$F$38,$AA36,IF($AA36='Control Panel'!$F$39,$AA36,IF($AA36='Control Panel'!$F$40,$AA36,IF($AA36='Control Panel'!$F$41,$AA36,"Error -- Availability entered in an incorrect format"))))))))</f>
        <v>N</v>
      </c>
    </row>
    <row r="37" spans="1:28" s="14" customFormat="1" ht="29" x14ac:dyDescent="0.35">
      <c r="A37" s="7">
        <v>25</v>
      </c>
      <c r="B37" s="204" t="s">
        <v>1300</v>
      </c>
      <c r="C37" s="13" t="s">
        <v>37</v>
      </c>
      <c r="D37" s="220"/>
      <c r="E37" s="261"/>
      <c r="F37" s="204" t="str">
        <f t="shared" si="0"/>
        <v>N/A</v>
      </c>
      <c r="G37" s="6"/>
      <c r="AA37" s="14" t="str">
        <f t="shared" si="1"/>
        <v/>
      </c>
      <c r="AB37" s="14" t="str">
        <f>IF(LEN($AA37)=0,"N",IF(LEN($AA37)&gt;1,"Error -- Availability entered in an incorrect format",IF($AA37='Control Panel'!$F$36,$AA37,IF($AA37='Control Panel'!$F$37,$AA37,IF($AA37='Control Panel'!$F$38,$AA37,IF($AA37='Control Panel'!$F$39,$AA37,IF($AA37='Control Panel'!$F$40,$AA37,IF($AA37='Control Panel'!$F$41,$AA37,"Error -- Availability entered in an incorrect format"))))))))</f>
        <v>N</v>
      </c>
    </row>
    <row r="38" spans="1:28" s="14" customFormat="1" ht="29" x14ac:dyDescent="0.35">
      <c r="A38" s="7">
        <v>26</v>
      </c>
      <c r="B38" s="204" t="s">
        <v>1301</v>
      </c>
      <c r="C38" s="13" t="s">
        <v>37</v>
      </c>
      <c r="D38" s="220"/>
      <c r="E38" s="261"/>
      <c r="F38" s="204" t="str">
        <f t="shared" si="0"/>
        <v>N/A</v>
      </c>
      <c r="G38" s="6"/>
      <c r="AA38" s="14" t="str">
        <f t="shared" si="1"/>
        <v/>
      </c>
      <c r="AB38" s="14" t="str">
        <f>IF(LEN($AA38)=0,"N",IF(LEN($AA38)&gt;1,"Error -- Availability entered in an incorrect format",IF($AA38='Control Panel'!$F$36,$AA38,IF($AA38='Control Panel'!$F$37,$AA38,IF($AA38='Control Panel'!$F$38,$AA38,IF($AA38='Control Panel'!$F$39,$AA38,IF($AA38='Control Panel'!$F$40,$AA38,IF($AA38='Control Panel'!$F$41,$AA38,"Error -- Availability entered in an incorrect format"))))))))</f>
        <v>N</v>
      </c>
    </row>
    <row r="39" spans="1:28" s="14" customFormat="1" ht="29" x14ac:dyDescent="0.35">
      <c r="A39" s="7">
        <v>27</v>
      </c>
      <c r="B39" s="204" t="s">
        <v>1302</v>
      </c>
      <c r="C39" s="13" t="s">
        <v>37</v>
      </c>
      <c r="D39" s="220"/>
      <c r="E39" s="261"/>
      <c r="F39" s="204" t="str">
        <f t="shared" si="0"/>
        <v>N/A</v>
      </c>
      <c r="G39" s="6"/>
      <c r="AA39" s="14" t="str">
        <f t="shared" si="1"/>
        <v/>
      </c>
      <c r="AB39" s="14" t="str">
        <f>IF(LEN($AA39)=0,"N",IF(LEN($AA39)&gt;1,"Error -- Availability entered in an incorrect format",IF($AA39='Control Panel'!$F$36,$AA39,IF($AA39='Control Panel'!$F$37,$AA39,IF($AA39='Control Panel'!$F$38,$AA39,IF($AA39='Control Panel'!$F$39,$AA39,IF($AA39='Control Panel'!$F$40,$AA39,IF($AA39='Control Panel'!$F$41,$AA39,"Error -- Availability entered in an incorrect format"))))))))</f>
        <v>N</v>
      </c>
    </row>
    <row r="40" spans="1:28" s="14" customFormat="1" ht="29" x14ac:dyDescent="0.35">
      <c r="A40" s="7">
        <v>28</v>
      </c>
      <c r="B40" s="204" t="s">
        <v>1303</v>
      </c>
      <c r="C40" s="13" t="s">
        <v>37</v>
      </c>
      <c r="D40" s="220"/>
      <c r="E40" s="261"/>
      <c r="F40" s="204" t="str">
        <f t="shared" si="0"/>
        <v>N/A</v>
      </c>
      <c r="G40" s="6"/>
      <c r="AA40" s="14" t="str">
        <f t="shared" si="1"/>
        <v/>
      </c>
      <c r="AB40" s="14" t="str">
        <f>IF(LEN($AA40)=0,"N",IF(LEN($AA40)&gt;1,"Error -- Availability entered in an incorrect format",IF($AA40='Control Panel'!$F$36,$AA40,IF($AA40='Control Panel'!$F$37,$AA40,IF($AA40='Control Panel'!$F$38,$AA40,IF($AA40='Control Panel'!$F$39,$AA40,IF($AA40='Control Panel'!$F$40,$AA40,IF($AA40='Control Panel'!$F$41,$AA40,"Error -- Availability entered in an incorrect format"))))))))</f>
        <v>N</v>
      </c>
    </row>
    <row r="41" spans="1:28" s="14" customFormat="1" ht="29" x14ac:dyDescent="0.35">
      <c r="A41" s="7">
        <v>29</v>
      </c>
      <c r="B41" s="204" t="s">
        <v>1304</v>
      </c>
      <c r="C41" s="13" t="s">
        <v>37</v>
      </c>
      <c r="D41" s="220"/>
      <c r="E41" s="261"/>
      <c r="F41" s="204" t="str">
        <f t="shared" si="0"/>
        <v>N/A</v>
      </c>
      <c r="G41" s="6"/>
      <c r="AA41" s="14" t="str">
        <f t="shared" si="1"/>
        <v/>
      </c>
      <c r="AB41" s="14" t="str">
        <f>IF(LEN($AA41)=0,"N",IF(LEN($AA41)&gt;1,"Error -- Availability entered in an incorrect format",IF($AA41='Control Panel'!$F$36,$AA41,IF($AA41='Control Panel'!$F$37,$AA41,IF($AA41='Control Panel'!$F$38,$AA41,IF($AA41='Control Panel'!$F$39,$AA41,IF($AA41='Control Panel'!$F$40,$AA41,IF($AA41='Control Panel'!$F$41,$AA41,"Error -- Availability entered in an incorrect format"))))))))</f>
        <v>N</v>
      </c>
    </row>
    <row r="42" spans="1:28" s="14" customFormat="1" x14ac:dyDescent="0.35">
      <c r="A42" s="7">
        <v>30</v>
      </c>
      <c r="B42" s="204" t="s">
        <v>1305</v>
      </c>
      <c r="C42" s="13"/>
      <c r="D42" s="220"/>
      <c r="E42" s="261"/>
      <c r="F42" s="204" t="str">
        <f t="shared" si="0"/>
        <v>N/A</v>
      </c>
      <c r="G42" s="6"/>
      <c r="AA42" s="14" t="str">
        <f t="shared" si="1"/>
        <v/>
      </c>
      <c r="AB42" s="14" t="str">
        <f>IF(LEN($AA42)=0,"N",IF(LEN($AA42)&gt;1,"Error -- Availability entered in an incorrect format",IF($AA42='Control Panel'!$F$36,$AA42,IF($AA42='Control Panel'!$F$37,$AA42,IF($AA42='Control Panel'!$F$38,$AA42,IF($AA42='Control Panel'!$F$39,$AA42,IF($AA42='Control Panel'!$F$40,$AA42,IF($AA42='Control Panel'!$F$41,$AA42,"Error -- Availability entered in an incorrect format"))))))))</f>
        <v>N</v>
      </c>
    </row>
    <row r="43" spans="1:28" s="14" customFormat="1" ht="43.5" x14ac:dyDescent="0.35">
      <c r="A43" s="7">
        <v>31</v>
      </c>
      <c r="B43" s="204" t="s">
        <v>1306</v>
      </c>
      <c r="C43" s="13" t="s">
        <v>37</v>
      </c>
      <c r="D43" s="220"/>
      <c r="E43" s="261"/>
      <c r="F43" s="204" t="str">
        <f t="shared" si="0"/>
        <v>N/A</v>
      </c>
      <c r="G43" s="6"/>
      <c r="AA43" s="14" t="str">
        <f t="shared" si="1"/>
        <v/>
      </c>
      <c r="AB43" s="14" t="str">
        <f>IF(LEN($AA43)=0,"N",IF(LEN($AA43)&gt;1,"Error -- Availability entered in an incorrect format",IF($AA43='Control Panel'!$F$36,$AA43,IF($AA43='Control Panel'!$F$37,$AA43,IF($AA43='Control Panel'!$F$38,$AA43,IF($AA43='Control Panel'!$F$39,$AA43,IF($AA43='Control Panel'!$F$40,$AA43,IF($AA43='Control Panel'!$F$41,$AA43,"Error -- Availability entered in an incorrect format"))))))))</f>
        <v>N</v>
      </c>
    </row>
    <row r="44" spans="1:28" s="14" customFormat="1" ht="29" x14ac:dyDescent="0.35">
      <c r="A44" s="7">
        <v>32</v>
      </c>
      <c r="B44" s="204" t="s">
        <v>1307</v>
      </c>
      <c r="C44" s="13" t="s">
        <v>37</v>
      </c>
      <c r="D44" s="220"/>
      <c r="E44" s="261"/>
      <c r="F44" s="204" t="str">
        <f t="shared" si="0"/>
        <v>N/A</v>
      </c>
      <c r="G44" s="6"/>
      <c r="AA44" s="14" t="str">
        <f t="shared" si="1"/>
        <v/>
      </c>
      <c r="AB44" s="14" t="str">
        <f>IF(LEN($AA44)=0,"N",IF(LEN($AA44)&gt;1,"Error -- Availability entered in an incorrect format",IF($AA44='Control Panel'!$F$36,$AA44,IF($AA44='Control Panel'!$F$37,$AA44,IF($AA44='Control Panel'!$F$38,$AA44,IF($AA44='Control Panel'!$F$39,$AA44,IF($AA44='Control Panel'!$F$40,$AA44,IF($AA44='Control Panel'!$F$41,$AA44,"Error -- Availability entered in an incorrect format"))))))))</f>
        <v>N</v>
      </c>
    </row>
    <row r="45" spans="1:28" s="14" customFormat="1" x14ac:dyDescent="0.35">
      <c r="A45" s="7">
        <v>33</v>
      </c>
      <c r="B45" s="204" t="s">
        <v>1308</v>
      </c>
      <c r="C45" s="13" t="s">
        <v>37</v>
      </c>
      <c r="D45" s="220"/>
      <c r="E45" s="261"/>
      <c r="F45" s="204" t="str">
        <f t="shared" si="0"/>
        <v>N/A</v>
      </c>
      <c r="G45" s="6"/>
      <c r="AA45" s="14" t="str">
        <f t="shared" si="1"/>
        <v/>
      </c>
      <c r="AB45" s="14" t="str">
        <f>IF(LEN($AA45)=0,"N",IF(LEN($AA45)&gt;1,"Error -- Availability entered in an incorrect format",IF($AA45='Control Panel'!$F$36,$AA45,IF($AA45='Control Panel'!$F$37,$AA45,IF($AA45='Control Panel'!$F$38,$AA45,IF($AA45='Control Panel'!$F$39,$AA45,IF($AA45='Control Panel'!$F$40,$AA45,IF($AA45='Control Panel'!$F$41,$AA45,"Error -- Availability entered in an incorrect format"))))))))</f>
        <v>N</v>
      </c>
    </row>
    <row r="46" spans="1:28" s="14" customFormat="1" x14ac:dyDescent="0.35">
      <c r="A46" s="7">
        <v>34</v>
      </c>
      <c r="B46" s="204" t="s">
        <v>1309</v>
      </c>
      <c r="C46" s="13" t="s">
        <v>37</v>
      </c>
      <c r="D46" s="220"/>
      <c r="E46" s="261"/>
      <c r="F46" s="204" t="str">
        <f t="shared" si="0"/>
        <v>N/A</v>
      </c>
      <c r="G46" s="6"/>
      <c r="AA46" s="14" t="str">
        <f t="shared" si="1"/>
        <v/>
      </c>
      <c r="AB46" s="14" t="str">
        <f>IF(LEN($AA46)=0,"N",IF(LEN($AA46)&gt;1,"Error -- Availability entered in an incorrect format",IF($AA46='Control Panel'!$F$36,$AA46,IF($AA46='Control Panel'!$F$37,$AA46,IF($AA46='Control Panel'!$F$38,$AA46,IF($AA46='Control Panel'!$F$39,$AA46,IF($AA46='Control Panel'!$F$40,$AA46,IF($AA46='Control Panel'!$F$41,$AA46,"Error -- Availability entered in an incorrect format"))))))))</f>
        <v>N</v>
      </c>
    </row>
    <row r="47" spans="1:28" s="14" customFormat="1" x14ac:dyDescent="0.35">
      <c r="A47" s="7">
        <v>35</v>
      </c>
      <c r="B47" s="204" t="s">
        <v>1310</v>
      </c>
      <c r="C47" s="13" t="s">
        <v>37</v>
      </c>
      <c r="D47" s="220"/>
      <c r="E47" s="261"/>
      <c r="F47" s="204" t="str">
        <f t="shared" si="0"/>
        <v>N/A</v>
      </c>
      <c r="G47" s="6"/>
      <c r="AA47" s="14" t="str">
        <f t="shared" si="1"/>
        <v/>
      </c>
      <c r="AB47" s="14" t="str">
        <f>IF(LEN($AA47)=0,"N",IF(LEN($AA47)&gt;1,"Error -- Availability entered in an incorrect format",IF($AA47='Control Panel'!$F$36,$AA47,IF($AA47='Control Panel'!$F$37,$AA47,IF($AA47='Control Panel'!$F$38,$AA47,IF($AA47='Control Panel'!$F$39,$AA47,IF($AA47='Control Panel'!$F$40,$AA47,IF($AA47='Control Panel'!$F$41,$AA47,"Error -- Availability entered in an incorrect format"))))))))</f>
        <v>N</v>
      </c>
    </row>
    <row r="48" spans="1:28" s="14" customFormat="1" ht="29" x14ac:dyDescent="0.35">
      <c r="A48" s="7">
        <v>36</v>
      </c>
      <c r="B48" s="204" t="s">
        <v>1311</v>
      </c>
      <c r="C48" s="13" t="s">
        <v>37</v>
      </c>
      <c r="D48" s="220"/>
      <c r="E48" s="261"/>
      <c r="F48" s="204" t="str">
        <f t="shared" si="0"/>
        <v>N/A</v>
      </c>
      <c r="G48" s="6"/>
      <c r="AA48" s="14" t="str">
        <f t="shared" si="1"/>
        <v/>
      </c>
      <c r="AB48" s="14" t="str">
        <f>IF(LEN($AA48)=0,"N",IF(LEN($AA48)&gt;1,"Error -- Availability entered in an incorrect format",IF($AA48='Control Panel'!$F$36,$AA48,IF($AA48='Control Panel'!$F$37,$AA48,IF($AA48='Control Panel'!$F$38,$AA48,IF($AA48='Control Panel'!$F$39,$AA48,IF($AA48='Control Panel'!$F$40,$AA48,IF($AA48='Control Panel'!$F$41,$AA48,"Error -- Availability entered in an incorrect format"))))))))</f>
        <v>N</v>
      </c>
    </row>
    <row r="49" spans="1:28" s="14" customFormat="1" x14ac:dyDescent="0.35">
      <c r="A49" s="7">
        <v>37</v>
      </c>
      <c r="B49" s="204" t="s">
        <v>1312</v>
      </c>
      <c r="C49" s="13"/>
      <c r="D49" s="220"/>
      <c r="E49" s="261"/>
      <c r="F49" s="204" t="str">
        <f t="shared" si="0"/>
        <v>N/A</v>
      </c>
      <c r="G49" s="6"/>
      <c r="AA49" s="14" t="str">
        <f t="shared" si="1"/>
        <v/>
      </c>
      <c r="AB49" s="14" t="str">
        <f>IF(LEN($AA49)=0,"N",IF(LEN($AA49)&gt;1,"Error -- Availability entered in an incorrect format",IF($AA49='Control Panel'!$F$36,$AA49,IF($AA49='Control Panel'!$F$37,$AA49,IF($AA49='Control Panel'!$F$38,$AA49,IF($AA49='Control Panel'!$F$39,$AA49,IF($AA49='Control Panel'!$F$40,$AA49,IF($AA49='Control Panel'!$F$41,$AA49,"Error -- Availability entered in an incorrect format"))))))))</f>
        <v>N</v>
      </c>
    </row>
    <row r="50" spans="1:28" s="14" customFormat="1" ht="29" x14ac:dyDescent="0.35">
      <c r="A50" s="7">
        <v>38</v>
      </c>
      <c r="B50" s="204" t="s">
        <v>1313</v>
      </c>
      <c r="C50" s="13" t="s">
        <v>37</v>
      </c>
      <c r="D50" s="220"/>
      <c r="E50" s="261"/>
      <c r="F50" s="204" t="str">
        <f t="shared" si="0"/>
        <v>N/A</v>
      </c>
      <c r="G50" s="6"/>
      <c r="AA50" s="14" t="str">
        <f t="shared" si="1"/>
        <v/>
      </c>
      <c r="AB50" s="14" t="str">
        <f>IF(LEN($AA50)=0,"N",IF(LEN($AA50)&gt;1,"Error -- Availability entered in an incorrect format",IF($AA50='Control Panel'!$F$36,$AA50,IF($AA50='Control Panel'!$F$37,$AA50,IF($AA50='Control Panel'!$F$38,$AA50,IF($AA50='Control Panel'!$F$39,$AA50,IF($AA50='Control Panel'!$F$40,$AA50,IF($AA50='Control Panel'!$F$41,$AA50,"Error -- Availability entered in an incorrect format"))))))))</f>
        <v>N</v>
      </c>
    </row>
    <row r="51" spans="1:28" s="14" customFormat="1" ht="29" x14ac:dyDescent="0.35">
      <c r="A51" s="7">
        <v>39</v>
      </c>
      <c r="B51" s="204" t="s">
        <v>1314</v>
      </c>
      <c r="C51" s="13" t="s">
        <v>37</v>
      </c>
      <c r="D51" s="220"/>
      <c r="E51" s="261"/>
      <c r="F51" s="204" t="str">
        <f t="shared" si="0"/>
        <v>N/A</v>
      </c>
      <c r="G51" s="6"/>
      <c r="AA51" s="14" t="str">
        <f t="shared" si="1"/>
        <v/>
      </c>
      <c r="AB51" s="14" t="str">
        <f>IF(LEN($AA51)=0,"N",IF(LEN($AA51)&gt;1,"Error -- Availability entered in an incorrect format",IF($AA51='Control Panel'!$F$36,$AA51,IF($AA51='Control Panel'!$F$37,$AA51,IF($AA51='Control Panel'!$F$38,$AA51,IF($AA51='Control Panel'!$F$39,$AA51,IF($AA51='Control Panel'!$F$40,$AA51,IF($AA51='Control Panel'!$F$41,$AA51,"Error -- Availability entered in an incorrect format"))))))))</f>
        <v>N</v>
      </c>
    </row>
    <row r="52" spans="1:28" s="14" customFormat="1" x14ac:dyDescent="0.35">
      <c r="A52" s="7">
        <v>40</v>
      </c>
      <c r="B52" s="204" t="s">
        <v>1315</v>
      </c>
      <c r="C52" s="13" t="s">
        <v>37</v>
      </c>
      <c r="D52" s="220"/>
      <c r="E52" s="261"/>
      <c r="F52" s="204" t="str">
        <f t="shared" si="0"/>
        <v>N/A</v>
      </c>
      <c r="G52" s="6"/>
      <c r="AA52" s="14" t="str">
        <f t="shared" si="1"/>
        <v/>
      </c>
      <c r="AB52" s="14" t="str">
        <f>IF(LEN($AA52)=0,"N",IF(LEN($AA52)&gt;1,"Error -- Availability entered in an incorrect format",IF($AA52='Control Panel'!$F$36,$AA52,IF($AA52='Control Panel'!$F$37,$AA52,IF($AA52='Control Panel'!$F$38,$AA52,IF($AA52='Control Panel'!$F$39,$AA52,IF($AA52='Control Panel'!$F$40,$AA52,IF($AA52='Control Panel'!$F$41,$AA52,"Error -- Availability entered in an incorrect format"))))))))</f>
        <v>N</v>
      </c>
    </row>
    <row r="53" spans="1:28" s="14" customFormat="1" ht="29" x14ac:dyDescent="0.35">
      <c r="A53" s="7">
        <v>41</v>
      </c>
      <c r="B53" s="204" t="s">
        <v>1316</v>
      </c>
      <c r="C53" s="13" t="s">
        <v>37</v>
      </c>
      <c r="D53" s="220"/>
      <c r="E53" s="261"/>
      <c r="F53" s="204" t="str">
        <f t="shared" si="0"/>
        <v>N/A</v>
      </c>
      <c r="G53" s="6"/>
      <c r="AA53" s="14" t="str">
        <f t="shared" si="1"/>
        <v/>
      </c>
      <c r="AB53" s="14" t="str">
        <f>IF(LEN($AA53)=0,"N",IF(LEN($AA53)&gt;1,"Error -- Availability entered in an incorrect format",IF($AA53='Control Panel'!$F$36,$AA53,IF($AA53='Control Panel'!$F$37,$AA53,IF($AA53='Control Panel'!$F$38,$AA53,IF($AA53='Control Panel'!$F$39,$AA53,IF($AA53='Control Panel'!$F$40,$AA53,IF($AA53='Control Panel'!$F$41,$AA53,"Error -- Availability entered in an incorrect format"))))))))</f>
        <v>N</v>
      </c>
    </row>
    <row r="54" spans="1:28" s="14" customFormat="1" x14ac:dyDescent="0.35">
      <c r="A54" s="7">
        <v>42</v>
      </c>
      <c r="B54" s="204" t="s">
        <v>1317</v>
      </c>
      <c r="C54" s="13" t="s">
        <v>37</v>
      </c>
      <c r="D54" s="220"/>
      <c r="E54" s="261"/>
      <c r="F54" s="204" t="str">
        <f t="shared" si="0"/>
        <v>N/A</v>
      </c>
      <c r="G54" s="6"/>
      <c r="AA54" s="14" t="str">
        <f t="shared" si="1"/>
        <v/>
      </c>
      <c r="AB54" s="14" t="str">
        <f>IF(LEN($AA54)=0,"N",IF(LEN($AA54)&gt;1,"Error -- Availability entered in an incorrect format",IF($AA54='Control Panel'!$F$36,$AA54,IF($AA54='Control Panel'!$F$37,$AA54,IF($AA54='Control Panel'!$F$38,$AA54,IF($AA54='Control Panel'!$F$39,$AA54,IF($AA54='Control Panel'!$F$40,$AA54,IF($AA54='Control Panel'!$F$41,$AA54,"Error -- Availability entered in an incorrect format"))))))))</f>
        <v>N</v>
      </c>
    </row>
    <row r="55" spans="1:28" s="14" customFormat="1" x14ac:dyDescent="0.35">
      <c r="A55" s="7">
        <v>43</v>
      </c>
      <c r="B55" s="204" t="s">
        <v>1318</v>
      </c>
      <c r="C55" s="13" t="s">
        <v>37</v>
      </c>
      <c r="D55" s="220"/>
      <c r="E55" s="261"/>
      <c r="F55" s="204" t="str">
        <f t="shared" si="0"/>
        <v>N/A</v>
      </c>
      <c r="G55" s="6"/>
      <c r="AA55" s="14" t="str">
        <f t="shared" si="1"/>
        <v/>
      </c>
      <c r="AB55" s="14" t="str">
        <f>IF(LEN($AA55)=0,"N",IF(LEN($AA55)&gt;1,"Error -- Availability entered in an incorrect format",IF($AA55='Control Panel'!$F$36,$AA55,IF($AA55='Control Panel'!$F$37,$AA55,IF($AA55='Control Panel'!$F$38,$AA55,IF($AA55='Control Panel'!$F$39,$AA55,IF($AA55='Control Panel'!$F$40,$AA55,IF($AA55='Control Panel'!$F$41,$AA55,"Error -- Availability entered in an incorrect format"))))))))</f>
        <v>N</v>
      </c>
    </row>
    <row r="56" spans="1:28" s="14" customFormat="1" x14ac:dyDescent="0.35">
      <c r="A56" s="7">
        <v>44</v>
      </c>
      <c r="B56" s="204" t="s">
        <v>1319</v>
      </c>
      <c r="C56" s="13" t="s">
        <v>37</v>
      </c>
      <c r="D56" s="220"/>
      <c r="E56" s="261"/>
      <c r="F56" s="204" t="str">
        <f t="shared" si="0"/>
        <v>N/A</v>
      </c>
      <c r="G56" s="6"/>
      <c r="AA56" s="14" t="str">
        <f t="shared" si="1"/>
        <v/>
      </c>
      <c r="AB56" s="14" t="str">
        <f>IF(LEN($AA56)=0,"N",IF(LEN($AA56)&gt;1,"Error -- Availability entered in an incorrect format",IF($AA56='Control Panel'!$F$36,$AA56,IF($AA56='Control Panel'!$F$37,$AA56,IF($AA56='Control Panel'!$F$38,$AA56,IF($AA56='Control Panel'!$F$39,$AA56,IF($AA56='Control Panel'!$F$40,$AA56,IF($AA56='Control Panel'!$F$41,$AA56,"Error -- Availability entered in an incorrect format"))))))))</f>
        <v>N</v>
      </c>
    </row>
    <row r="57" spans="1:28" s="14" customFormat="1" ht="29" x14ac:dyDescent="0.35">
      <c r="A57" s="7">
        <v>45</v>
      </c>
      <c r="B57" s="204" t="s">
        <v>1320</v>
      </c>
      <c r="C57" s="13" t="s">
        <v>37</v>
      </c>
      <c r="D57" s="220"/>
      <c r="E57" s="261"/>
      <c r="F57" s="204" t="str">
        <f t="shared" si="0"/>
        <v>N/A</v>
      </c>
      <c r="G57" s="6"/>
      <c r="AA57" s="14" t="str">
        <f t="shared" si="1"/>
        <v/>
      </c>
      <c r="AB57" s="14" t="str">
        <f>IF(LEN($AA57)=0,"N",IF(LEN($AA57)&gt;1,"Error -- Availability entered in an incorrect format",IF($AA57='Control Panel'!$F$36,$AA57,IF($AA57='Control Panel'!$F$37,$AA57,IF($AA57='Control Panel'!$F$38,$AA57,IF($AA57='Control Panel'!$F$39,$AA57,IF($AA57='Control Panel'!$F$40,$AA57,IF($AA57='Control Panel'!$F$41,$AA57,"Error -- Availability entered in an incorrect format"))))))))</f>
        <v>N</v>
      </c>
    </row>
    <row r="58" spans="1:28" s="14" customFormat="1" x14ac:dyDescent="0.35">
      <c r="A58" s="7">
        <v>46</v>
      </c>
      <c r="B58" s="204" t="s">
        <v>1321</v>
      </c>
      <c r="C58" s="13" t="s">
        <v>37</v>
      </c>
      <c r="D58" s="220"/>
      <c r="E58" s="261"/>
      <c r="F58" s="204" t="str">
        <f t="shared" si="0"/>
        <v>N/A</v>
      </c>
      <c r="G58" s="6"/>
      <c r="AA58" s="14" t="str">
        <f t="shared" si="1"/>
        <v/>
      </c>
      <c r="AB58" s="14" t="str">
        <f>IF(LEN($AA58)=0,"N",IF(LEN($AA58)&gt;1,"Error -- Availability entered in an incorrect format",IF($AA58='Control Panel'!$F$36,$AA58,IF($AA58='Control Panel'!$F$37,$AA58,IF($AA58='Control Panel'!$F$38,$AA58,IF($AA58='Control Panel'!$F$39,$AA58,IF($AA58='Control Panel'!$F$40,$AA58,IF($AA58='Control Panel'!$F$41,$AA58,"Error -- Availability entered in an incorrect format"))))))))</f>
        <v>N</v>
      </c>
    </row>
    <row r="59" spans="1:28" s="14" customFormat="1" ht="29" x14ac:dyDescent="0.35">
      <c r="A59" s="7">
        <v>47</v>
      </c>
      <c r="B59" s="204" t="s">
        <v>1322</v>
      </c>
      <c r="C59" s="13" t="s">
        <v>37</v>
      </c>
      <c r="D59" s="220"/>
      <c r="E59" s="261"/>
      <c r="F59" s="204" t="str">
        <f t="shared" si="0"/>
        <v>N/A</v>
      </c>
      <c r="G59" s="6"/>
      <c r="AA59" s="14" t="str">
        <f t="shared" si="1"/>
        <v/>
      </c>
      <c r="AB59" s="14" t="str">
        <f>IF(LEN($AA59)=0,"N",IF(LEN($AA59)&gt;1,"Error -- Availability entered in an incorrect format",IF($AA59='Control Panel'!$F$36,$AA59,IF($AA59='Control Panel'!$F$37,$AA59,IF($AA59='Control Panel'!$F$38,$AA59,IF($AA59='Control Panel'!$F$39,$AA59,IF($AA59='Control Panel'!$F$40,$AA59,IF($AA59='Control Panel'!$F$41,$AA59,"Error -- Availability entered in an incorrect format"))))))))</f>
        <v>N</v>
      </c>
    </row>
    <row r="60" spans="1:28" s="14" customFormat="1" ht="29" x14ac:dyDescent="0.35">
      <c r="A60" s="7">
        <v>48</v>
      </c>
      <c r="B60" s="204" t="s">
        <v>1323</v>
      </c>
      <c r="C60" s="13" t="s">
        <v>37</v>
      </c>
      <c r="D60" s="220"/>
      <c r="E60" s="261"/>
      <c r="F60" s="204" t="str">
        <f t="shared" si="0"/>
        <v>N/A</v>
      </c>
      <c r="G60" s="6"/>
      <c r="AA60" s="14" t="str">
        <f t="shared" si="1"/>
        <v/>
      </c>
      <c r="AB60" s="14" t="str">
        <f>IF(LEN($AA60)=0,"N",IF(LEN($AA60)&gt;1,"Error -- Availability entered in an incorrect format",IF($AA60='Control Panel'!$F$36,$AA60,IF($AA60='Control Panel'!$F$37,$AA60,IF($AA60='Control Panel'!$F$38,$AA60,IF($AA60='Control Panel'!$F$39,$AA60,IF($AA60='Control Panel'!$F$40,$AA60,IF($AA60='Control Panel'!$F$41,$AA60,"Error -- Availability entered in an incorrect format"))))))))</f>
        <v>N</v>
      </c>
    </row>
    <row r="61" spans="1:28" s="14" customFormat="1" x14ac:dyDescent="0.35">
      <c r="A61" s="7">
        <v>49</v>
      </c>
      <c r="B61" s="204" t="s">
        <v>1324</v>
      </c>
      <c r="C61" s="13"/>
      <c r="D61" s="220"/>
      <c r="E61" s="261"/>
      <c r="F61" s="204" t="str">
        <f t="shared" si="0"/>
        <v>N/A</v>
      </c>
      <c r="G61" s="6"/>
      <c r="AA61" s="14" t="str">
        <f t="shared" si="1"/>
        <v/>
      </c>
      <c r="AB61" s="14" t="str">
        <f>IF(LEN($AA61)=0,"N",IF(LEN($AA61)&gt;1,"Error -- Availability entered in an incorrect format",IF($AA61='Control Panel'!$F$36,$AA61,IF($AA61='Control Panel'!$F$37,$AA61,IF($AA61='Control Panel'!$F$38,$AA61,IF($AA61='Control Panel'!$F$39,$AA61,IF($AA61='Control Panel'!$F$40,$AA61,IF($AA61='Control Panel'!$F$41,$AA61,"Error -- Availability entered in an incorrect format"))))))))</f>
        <v>N</v>
      </c>
    </row>
    <row r="62" spans="1:28" s="14" customFormat="1" x14ac:dyDescent="0.35">
      <c r="A62" s="7">
        <v>50</v>
      </c>
      <c r="B62" s="204" t="s">
        <v>1325</v>
      </c>
      <c r="C62" s="13" t="s">
        <v>37</v>
      </c>
      <c r="D62" s="220"/>
      <c r="E62" s="261"/>
      <c r="F62" s="204" t="str">
        <f t="shared" si="0"/>
        <v>N/A</v>
      </c>
      <c r="G62" s="6"/>
      <c r="AA62" s="14" t="str">
        <f t="shared" si="1"/>
        <v/>
      </c>
      <c r="AB62" s="14" t="str">
        <f>IF(LEN($AA62)=0,"N",IF(LEN($AA62)&gt;1,"Error -- Availability entered in an incorrect format",IF($AA62='Control Panel'!$F$36,$AA62,IF($AA62='Control Panel'!$F$37,$AA62,IF($AA62='Control Panel'!$F$38,$AA62,IF($AA62='Control Panel'!$F$39,$AA62,IF($AA62='Control Panel'!$F$40,$AA62,IF($AA62='Control Panel'!$F$41,$AA62,"Error -- Availability entered in an incorrect format"))))))))</f>
        <v>N</v>
      </c>
    </row>
    <row r="63" spans="1:28" s="14" customFormat="1" ht="29" x14ac:dyDescent="0.35">
      <c r="A63" s="7">
        <v>51</v>
      </c>
      <c r="B63" s="204" t="s">
        <v>1326</v>
      </c>
      <c r="C63" s="13" t="s">
        <v>37</v>
      </c>
      <c r="D63" s="220"/>
      <c r="E63" s="261"/>
      <c r="F63" s="204" t="str">
        <f t="shared" si="0"/>
        <v>N/A</v>
      </c>
      <c r="G63" s="6"/>
      <c r="AA63" s="14" t="str">
        <f t="shared" si="1"/>
        <v/>
      </c>
      <c r="AB63" s="14" t="str">
        <f>IF(LEN($AA63)=0,"N",IF(LEN($AA63)&gt;1,"Error -- Availability entered in an incorrect format",IF($AA63='Control Panel'!$F$36,$AA63,IF($AA63='Control Panel'!$F$37,$AA63,IF($AA63='Control Panel'!$F$38,$AA63,IF($AA63='Control Panel'!$F$39,$AA63,IF($AA63='Control Panel'!$F$40,$AA63,IF($AA63='Control Panel'!$F$41,$AA63,"Error -- Availability entered in an incorrect format"))))))))</f>
        <v>N</v>
      </c>
    </row>
    <row r="64" spans="1:28" s="14" customFormat="1" ht="29" x14ac:dyDescent="0.35">
      <c r="A64" s="7">
        <v>52</v>
      </c>
      <c r="B64" s="204" t="s">
        <v>1327</v>
      </c>
      <c r="C64" s="13" t="s">
        <v>37</v>
      </c>
      <c r="D64" s="220"/>
      <c r="E64" s="261"/>
      <c r="F64" s="204" t="str">
        <f t="shared" si="0"/>
        <v>N/A</v>
      </c>
      <c r="G64" s="6"/>
      <c r="AA64" s="14" t="str">
        <f t="shared" si="1"/>
        <v/>
      </c>
      <c r="AB64" s="14" t="str">
        <f>IF(LEN($AA64)=0,"N",IF(LEN($AA64)&gt;1,"Error -- Availability entered in an incorrect format",IF($AA64='Control Panel'!$F$36,$AA64,IF($AA64='Control Panel'!$F$37,$AA64,IF($AA64='Control Panel'!$F$38,$AA64,IF($AA64='Control Panel'!$F$39,$AA64,IF($AA64='Control Panel'!$F$40,$AA64,IF($AA64='Control Panel'!$F$41,$AA64,"Error -- Availability entered in an incorrect format"))))))))</f>
        <v>N</v>
      </c>
    </row>
    <row r="65" spans="1:28" s="14" customFormat="1" ht="29" x14ac:dyDescent="0.35">
      <c r="A65" s="7">
        <v>53</v>
      </c>
      <c r="B65" s="204" t="s">
        <v>1328</v>
      </c>
      <c r="C65" s="13" t="s">
        <v>37</v>
      </c>
      <c r="D65" s="220"/>
      <c r="E65" s="261"/>
      <c r="F65" s="204" t="str">
        <f t="shared" si="0"/>
        <v>N/A</v>
      </c>
      <c r="G65" s="6"/>
      <c r="AA65" s="14" t="str">
        <f t="shared" si="1"/>
        <v/>
      </c>
      <c r="AB65" s="14" t="str">
        <f>IF(LEN($AA65)=0,"N",IF(LEN($AA65)&gt;1,"Error -- Availability entered in an incorrect format",IF($AA65='Control Panel'!$F$36,$AA65,IF($AA65='Control Panel'!$F$37,$AA65,IF($AA65='Control Panel'!$F$38,$AA65,IF($AA65='Control Panel'!$F$39,$AA65,IF($AA65='Control Panel'!$F$40,$AA65,IF($AA65='Control Panel'!$F$41,$AA65,"Error -- Availability entered in an incorrect format"))))))))</f>
        <v>N</v>
      </c>
    </row>
  </sheetData>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3:A65 C13:E65 G13:G65">
    <cfRule type="expression" dxfId="103" priority="5">
      <formula>$C13=""</formula>
    </cfRule>
  </conditionalFormatting>
  <conditionalFormatting sqref="B13:B65">
    <cfRule type="expression" dxfId="102" priority="4">
      <formula>$C13=""</formula>
    </cfRule>
  </conditionalFormatting>
  <conditionalFormatting sqref="F13:F65">
    <cfRule type="expression" dxfId="101" priority="3">
      <formula>$C13=""</formula>
    </cfRule>
  </conditionalFormatting>
  <conditionalFormatting sqref="A1:G1">
    <cfRule type="cellIs" dxfId="100" priority="1" operator="equal">
      <formula>"Replace this text with vendor name in the first module."</formula>
    </cfRule>
  </conditionalFormatting>
  <dataValidations count="1">
    <dataValidation type="decimal" allowBlank="1" showInputMessage="1" showErrorMessage="1" errorTitle="Invalid Response" error="Please enter number only and inlcude text in comments column." promptTitle="Cost" prompt="Please enter any related cost for specification compliance." sqref="E13:E65" xr:uid="{4075F9C1-024A-4F49-BB70-4F6C9F8B740C}">
      <formula1>0</formula1>
      <formula2>1000000</formula2>
    </dataValidation>
  </dataValidations>
  <printOptions horizontalCentered="1"/>
  <pageMargins left="0.25" right="0.25" top="0.75" bottom="0.75" header="0.3" footer="0.3"/>
  <pageSetup scale="75" fitToHeight="0" orientation="landscape" r:id="rId1"/>
  <headerFooter>
    <oddHeader>&amp;LAppendix B - Application Specifications&amp;C&amp;"Calibri,Bold"&amp;12Albuquerque Public Schools - ERP Software Selection RFP
&amp;R&amp;"-,Bold"&amp;KFF0000&amp;A</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4" r:id="rId4" name="Button 2">
              <controlPr defaultSize="0" print="0" autoFill="0" autoPict="0" macro="[0]!FormatSpecs">
                <anchor moveWithCells="1" sizeWithCells="1">
                  <from>
                    <xdr:col>28</xdr:col>
                    <xdr:colOff>165100</xdr:colOff>
                    <xdr:row>13</xdr:row>
                    <xdr:rowOff>50800</xdr:rowOff>
                  </from>
                  <to>
                    <xdr:col>28</xdr:col>
                    <xdr:colOff>431800</xdr:colOff>
                    <xdr:row>18</xdr:row>
                    <xdr:rowOff>114300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36723138-B787-4ACA-9A18-96B16430CEF3}">
            <xm:f>D10='Control Panel'!$I$25</xm:f>
            <x14:dxf>
              <font>
                <color rgb="FFFFFF00"/>
              </font>
              <fill>
                <patternFill>
                  <fgColor indexed="64"/>
                  <bgColor rgb="FFBF311A"/>
                </patternFill>
              </fill>
            </x14:dxf>
          </x14:cfRule>
          <xm:sqref>D10:G10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Invalid Response" error="Please enter appropriate availability response." promptTitle="Please enter availability:" prompt="_x000a_  Y - Yes_x000a_  R - Reporting_x000a_  T - Third Party_x000a_  M - Modification_x000a_  F - Future_x000a_  N - Not Available_x000a__x000a__x000a_*Paste values permitted." xr:uid="{DDED7C38-0B3C-44C5-8231-65AA35213F5C}">
          <x14:formula1>
            <xm:f>'Control Panel'!$F$36:$F$41</xm:f>
          </x14:formula1>
          <xm:sqref>D13:D65</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AI36"/>
  <sheetViews>
    <sheetView workbookViewId="0">
      <pane ySplit="12" topLeftCell="A13" activePane="bottomLeft" state="frozen"/>
      <selection activeCell="B14" sqref="B14"/>
      <selection pane="bottomLeft" activeCell="B14" sqref="B14"/>
    </sheetView>
  </sheetViews>
  <sheetFormatPr defaultColWidth="9.1796875" defaultRowHeight="14.5" x14ac:dyDescent="0.35"/>
  <cols>
    <col min="1" max="1" width="8.7265625" style="207" customWidth="1"/>
    <col min="2" max="2" width="65.7265625" style="208" customWidth="1"/>
    <col min="3" max="3" width="12.7265625" style="209" customWidth="1"/>
    <col min="4" max="4" width="12.7265625" style="210" customWidth="1"/>
    <col min="5" max="5" width="12.7265625" style="209" customWidth="1"/>
    <col min="6" max="6" width="27.7265625" style="211" customWidth="1"/>
    <col min="7" max="7" width="35.7265625" style="208" customWidth="1"/>
    <col min="8" max="8" width="3.7265625" style="2" customWidth="1"/>
    <col min="9" max="33" width="9.1796875" style="2"/>
    <col min="34" max="34" width="9.1796875" style="2" customWidth="1"/>
    <col min="35" max="35" width="4.1796875" style="2" customWidth="1"/>
    <col min="36" max="16384" width="9.1796875" style="2"/>
  </cols>
  <sheetData>
    <row r="1" spans="1:35" ht="15" customHeight="1" x14ac:dyDescent="0.35">
      <c r="A1" s="422" t="str">
        <f>'General Technical'!A1</f>
        <v>Replace this text with vendor name in the first module.</v>
      </c>
      <c r="B1" s="422"/>
      <c r="C1" s="422"/>
      <c r="D1" s="422"/>
      <c r="E1" s="422"/>
      <c r="F1" s="422"/>
      <c r="G1" s="422"/>
    </row>
    <row r="2" spans="1:35" x14ac:dyDescent="0.35">
      <c r="A2" s="200" t="s">
        <v>33</v>
      </c>
      <c r="B2" s="421" t="s">
        <v>221</v>
      </c>
      <c r="C2" s="421"/>
      <c r="D2" s="421"/>
      <c r="E2" s="421"/>
      <c r="F2" s="421"/>
      <c r="G2" s="421"/>
      <c r="AB2" s="2" t="s">
        <v>222</v>
      </c>
      <c r="AC2" s="2">
        <f>SUBTOTAL(3,A13:A36)</f>
        <v>24</v>
      </c>
    </row>
    <row r="3" spans="1:35" ht="45" customHeight="1" x14ac:dyDescent="0.35">
      <c r="A3" s="221" t="str">
        <f>'Control Panel'!F36</f>
        <v>Y</v>
      </c>
      <c r="B3" s="426"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26"/>
      <c r="D3" s="426"/>
      <c r="E3" s="426"/>
      <c r="F3" s="426"/>
      <c r="G3" s="426"/>
    </row>
    <row r="4" spans="1:35" x14ac:dyDescent="0.35">
      <c r="A4" s="222" t="str">
        <f>'Control Panel'!F37</f>
        <v>R</v>
      </c>
      <c r="B4" s="427" t="str">
        <f>'Control Panel'!H37</f>
        <v>Functionality is provided through reports generated using proposed Reporting Tools.</v>
      </c>
      <c r="C4" s="427"/>
      <c r="D4" s="427"/>
      <c r="E4" s="427"/>
      <c r="F4" s="427"/>
      <c r="G4" s="427"/>
    </row>
    <row r="5" spans="1:35" ht="30" customHeight="1" x14ac:dyDescent="0.35">
      <c r="A5" s="221" t="str">
        <f>'Control Panel'!F38</f>
        <v>T</v>
      </c>
      <c r="B5" s="426"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26"/>
      <c r="D5" s="426"/>
      <c r="E5" s="426"/>
      <c r="F5" s="426"/>
      <c r="G5" s="426"/>
    </row>
    <row r="6" spans="1:35" x14ac:dyDescent="0.35">
      <c r="A6" s="222" t="str">
        <f>'Control Panel'!F39</f>
        <v>M</v>
      </c>
      <c r="B6" s="427" t="str">
        <f>'Control Panel'!H39</f>
        <v>Functionality is provided through customization to the application, including creation of a new workflow or development of a custom interface, that may have an impact on future upgradability.</v>
      </c>
      <c r="C6" s="427"/>
      <c r="D6" s="427"/>
      <c r="E6" s="427"/>
      <c r="F6" s="427"/>
      <c r="G6" s="427"/>
    </row>
    <row r="7" spans="1:35" ht="16.5" customHeight="1" x14ac:dyDescent="0.35">
      <c r="A7" s="221" t="str">
        <f>'Control Panel'!F40</f>
        <v>F</v>
      </c>
      <c r="B7" s="426" t="str">
        <f>'Control Panel'!H40</f>
        <v>Functionality is provided through a future general availability (GA) release that is scheduled to occur within 1 year of the proposal response.</v>
      </c>
      <c r="C7" s="426"/>
      <c r="D7" s="426"/>
      <c r="E7" s="426"/>
      <c r="F7" s="426"/>
      <c r="G7" s="426"/>
    </row>
    <row r="8" spans="1:35" x14ac:dyDescent="0.35">
      <c r="A8" s="222" t="str">
        <f>'Control Panel'!F41</f>
        <v>N</v>
      </c>
      <c r="B8" s="427" t="str">
        <f>'Control Panel'!H41</f>
        <v>Functionality is not provided.</v>
      </c>
      <c r="C8" s="427"/>
      <c r="D8" s="427"/>
      <c r="E8" s="427"/>
      <c r="F8" s="427"/>
      <c r="G8" s="427"/>
    </row>
    <row r="9" spans="1:35" x14ac:dyDescent="0.35">
      <c r="A9" s="428" t="str">
        <f>'Control Panel'!I25</f>
        <v>Replace this text with the primary product name(s) which satisfy requirements.</v>
      </c>
      <c r="B9" s="429"/>
      <c r="C9" s="429"/>
      <c r="D9" s="429"/>
      <c r="E9" s="429"/>
      <c r="F9" s="429"/>
      <c r="G9" s="430"/>
    </row>
    <row r="10" spans="1:35" ht="15" customHeight="1" x14ac:dyDescent="0.35">
      <c r="A10" s="424" t="str">
        <f>'Control Panel'!F58&amp;" - "&amp;'Control Panel'!E58</f>
        <v>4.13 - Employee Expense Reimbursement</v>
      </c>
      <c r="B10" s="424"/>
      <c r="C10" s="424"/>
      <c r="D10" s="425" t="str">
        <f>A9</f>
        <v>Replace this text with the primary product name(s) which satisfy requirements.</v>
      </c>
      <c r="E10" s="425"/>
      <c r="F10" s="425"/>
      <c r="G10" s="425"/>
    </row>
    <row r="11" spans="1:35" x14ac:dyDescent="0.35">
      <c r="A11" s="423" t="s">
        <v>223</v>
      </c>
      <c r="B11" s="423"/>
      <c r="C11" s="423"/>
      <c r="D11" s="423"/>
      <c r="E11" s="423"/>
      <c r="F11" s="423"/>
      <c r="G11" s="423"/>
      <c r="AA11" s="2" t="s">
        <v>224</v>
      </c>
      <c r="AI11" s="3"/>
    </row>
    <row r="12" spans="1:35" ht="15" customHeight="1" x14ac:dyDescent="0.35">
      <c r="A12" s="262" t="str">
        <f>'General Technical'!A12</f>
        <v>Number</v>
      </c>
      <c r="B12" s="263" t="str">
        <f>'General Technical'!B12</f>
        <v>Application Requirements</v>
      </c>
      <c r="C12" s="264" t="str">
        <f>'General Technical'!C12</f>
        <v>Priority</v>
      </c>
      <c r="D12" s="262" t="str">
        <f>'General Technical'!D12</f>
        <v>Availability</v>
      </c>
      <c r="E12" s="264" t="str">
        <f>'General Technical'!E12</f>
        <v>Cost</v>
      </c>
      <c r="F12" s="263" t="str">
        <f>'General Technical'!F12</f>
        <v>Required Product(s)</v>
      </c>
      <c r="G12" s="263" t="str">
        <f>'General Technical'!G12</f>
        <v>Comments</v>
      </c>
      <c r="AA12" s="4" t="s">
        <v>229</v>
      </c>
      <c r="AC12" s="5">
        <f>COUNTIF(AB:AB,"Error -- Availability entered in an incorrect format")</f>
        <v>0</v>
      </c>
    </row>
    <row r="13" spans="1:35" s="14" customFormat="1" x14ac:dyDescent="0.35">
      <c r="A13" s="7">
        <v>1</v>
      </c>
      <c r="B13" s="265" t="s">
        <v>248</v>
      </c>
      <c r="C13" s="13"/>
      <c r="D13" s="7"/>
      <c r="E13" s="260"/>
      <c r="F13" s="204" t="str">
        <f>IF($D$10=$A$9,"N/A",$D$10)</f>
        <v>N/A</v>
      </c>
      <c r="G13" s="9"/>
      <c r="AA13" s="14" t="str">
        <f>TRIM($D13)</f>
        <v/>
      </c>
      <c r="AB13" s="14" t="str">
        <f>IF(LEN($AA13)=0,"N",IF(LEN($AA13)&gt;1,"Error -- Availability entered in an incorrect format",IF($AA13='Control Panel'!$F$36,$AA13,IF($AA13='Control Panel'!$F$37,$AA13,IF($AA13='Control Panel'!$F$38,$AA13,IF($AA13='Control Panel'!$F$39,$AA13,IF($AA13='Control Panel'!$F$40,$AA13,IF($AA13='Control Panel'!$F$41,$AA13,"Error -- Availability entered in an incorrect format"))))))))</f>
        <v>N</v>
      </c>
    </row>
    <row r="14" spans="1:35" s="14" customFormat="1" ht="72.5" x14ac:dyDescent="0.35">
      <c r="A14" s="7">
        <v>2</v>
      </c>
      <c r="B14" s="204" t="s">
        <v>1329</v>
      </c>
      <c r="C14" s="13" t="s">
        <v>37</v>
      </c>
      <c r="D14" s="7"/>
      <c r="E14" s="260"/>
      <c r="F14" s="204" t="str">
        <f t="shared" ref="F14:F36" si="0">IF($D$10=$A$9,"N/A",$D$10)</f>
        <v>N/A</v>
      </c>
      <c r="G14" s="9"/>
      <c r="AA14" s="14" t="str">
        <f t="shared" ref="AA14:AA36" si="1">TRIM($D14)</f>
        <v/>
      </c>
      <c r="AB14" s="14" t="str">
        <f>IF(LEN($AA14)=0,"N",IF(LEN($AA14)&gt;1,"Error -- Availability entered in an incorrect format",IF($AA14='Control Panel'!$F$36,$AA14,IF($AA14='Control Panel'!$F$37,$AA14,IF($AA14='Control Panel'!$F$38,$AA14,IF($AA14='Control Panel'!$F$39,$AA14,IF($AA14='Control Panel'!$F$40,$AA14,IF($AA14='Control Panel'!$F$41,$AA14,"Error -- Availability entered in an incorrect format"))))))))</f>
        <v>N</v>
      </c>
    </row>
    <row r="15" spans="1:35" s="12" customFormat="1" ht="58" x14ac:dyDescent="0.35">
      <c r="A15" s="7">
        <v>3</v>
      </c>
      <c r="B15" s="204" t="s">
        <v>1330</v>
      </c>
      <c r="C15" s="13" t="s">
        <v>37</v>
      </c>
      <c r="D15" s="7"/>
      <c r="E15" s="260"/>
      <c r="F15" s="204" t="str">
        <f t="shared" si="0"/>
        <v>N/A</v>
      </c>
      <c r="G15" s="9"/>
      <c r="AA15" s="12" t="str">
        <f t="shared" si="1"/>
        <v/>
      </c>
      <c r="AB15" s="12" t="str">
        <f>IF(LEN($AA15)=0,"N",IF(LEN($AA15)&gt;1,"Error -- Availability entered in an incorrect format",IF($AA15='Control Panel'!$F$36,$AA15,IF($AA15='Control Panel'!$F$37,$AA15,IF($AA15='Control Panel'!$F$38,$AA15,IF($AA15='Control Panel'!$F$39,$AA15,IF($AA15='Control Panel'!$F$40,$AA15,IF($AA15='Control Panel'!$F$41,$AA15,"Error -- Availability entered in an incorrect format"))))))))</f>
        <v>N</v>
      </c>
    </row>
    <row r="16" spans="1:35" s="12" customFormat="1" ht="72.5" x14ac:dyDescent="0.35">
      <c r="A16" s="7">
        <v>4</v>
      </c>
      <c r="B16" s="204" t="s">
        <v>2045</v>
      </c>
      <c r="C16" s="13" t="s">
        <v>37</v>
      </c>
      <c r="D16" s="7"/>
      <c r="E16" s="260"/>
      <c r="F16" s="204" t="str">
        <f t="shared" si="0"/>
        <v>N/A</v>
      </c>
      <c r="G16" s="9"/>
      <c r="AA16" s="12" t="str">
        <f t="shared" si="1"/>
        <v/>
      </c>
      <c r="AB16" s="12" t="str">
        <f>IF(LEN($AA16)=0,"N",IF(LEN($AA16)&gt;1,"Error -- Availability entered in an incorrect format",IF($AA16='Control Panel'!$F$36,$AA16,IF($AA16='Control Panel'!$F$37,$AA16,IF($AA16='Control Panel'!$F$38,$AA16,IF($AA16='Control Panel'!$F$39,$AA16,IF($AA16='Control Panel'!$F$40,$AA16,IF($AA16='Control Panel'!$F$41,$AA16,"Error -- Availability entered in an incorrect format"))))))))</f>
        <v>N</v>
      </c>
    </row>
    <row r="17" spans="1:28" s="12" customFormat="1" ht="29" x14ac:dyDescent="0.35">
      <c r="A17" s="7">
        <v>5</v>
      </c>
      <c r="B17" s="204" t="s">
        <v>1331</v>
      </c>
      <c r="C17" s="13" t="s">
        <v>37</v>
      </c>
      <c r="D17" s="7"/>
      <c r="E17" s="260"/>
      <c r="F17" s="204" t="str">
        <f t="shared" si="0"/>
        <v>N/A</v>
      </c>
      <c r="G17" s="9"/>
      <c r="AA17" s="12" t="str">
        <f t="shared" si="1"/>
        <v/>
      </c>
      <c r="AB17" s="12" t="str">
        <f>IF(LEN($AA17)=0,"N",IF(LEN($AA17)&gt;1,"Error -- Availability entered in an incorrect format",IF($AA17='Control Panel'!$F$36,$AA17,IF($AA17='Control Panel'!$F$37,$AA17,IF($AA17='Control Panel'!$F$38,$AA17,IF($AA17='Control Panel'!$F$39,$AA17,IF($AA17='Control Panel'!$F$40,$AA17,IF($AA17='Control Panel'!$F$41,$AA17,"Error -- Availability entered in an incorrect format"))))))))</f>
        <v>N</v>
      </c>
    </row>
    <row r="18" spans="1:28" s="12" customFormat="1" ht="29" x14ac:dyDescent="0.35">
      <c r="A18" s="7">
        <v>6</v>
      </c>
      <c r="B18" s="204" t="s">
        <v>1332</v>
      </c>
      <c r="C18" s="13" t="s">
        <v>37</v>
      </c>
      <c r="D18" s="7"/>
      <c r="E18" s="260"/>
      <c r="F18" s="204" t="str">
        <f t="shared" si="0"/>
        <v>N/A</v>
      </c>
      <c r="G18" s="9"/>
      <c r="AA18" s="12" t="str">
        <f t="shared" si="1"/>
        <v/>
      </c>
      <c r="AB18" s="12" t="str">
        <f>IF(LEN($AA18)=0,"N",IF(LEN($AA18)&gt;1,"Error -- Availability entered in an incorrect format",IF($AA18='Control Panel'!$F$36,$AA18,IF($AA18='Control Panel'!$F$37,$AA18,IF($AA18='Control Panel'!$F$38,$AA18,IF($AA18='Control Panel'!$F$39,$AA18,IF($AA18='Control Panel'!$F$40,$AA18,IF($AA18='Control Panel'!$F$41,$AA18,"Error -- Availability entered in an incorrect format"))))))))</f>
        <v>N</v>
      </c>
    </row>
    <row r="19" spans="1:28" s="12" customFormat="1" ht="43.5" x14ac:dyDescent="0.35">
      <c r="A19" s="7">
        <v>7</v>
      </c>
      <c r="B19" s="204" t="s">
        <v>1333</v>
      </c>
      <c r="C19" s="13" t="s">
        <v>40</v>
      </c>
      <c r="D19" s="7"/>
      <c r="E19" s="260"/>
      <c r="F19" s="204" t="str">
        <f t="shared" si="0"/>
        <v>N/A</v>
      </c>
      <c r="G19" s="9"/>
      <c r="AA19" s="12" t="str">
        <f t="shared" si="1"/>
        <v/>
      </c>
      <c r="AB19" s="12" t="str">
        <f>IF(LEN($AA19)=0,"N",IF(LEN($AA19)&gt;1,"Error -- Availability entered in an incorrect format",IF($AA19='Control Panel'!$F$36,$AA19,IF($AA19='Control Panel'!$F$37,$AA19,IF($AA19='Control Panel'!$F$38,$AA19,IF($AA19='Control Panel'!$F$39,$AA19,IF($AA19='Control Panel'!$F$40,$AA19,IF($AA19='Control Panel'!$F$41,$AA19,"Error -- Availability entered in an incorrect format"))))))))</f>
        <v>N</v>
      </c>
    </row>
    <row r="20" spans="1:28" s="12" customFormat="1" ht="43.5" x14ac:dyDescent="0.35">
      <c r="A20" s="7">
        <v>8</v>
      </c>
      <c r="B20" s="204" t="s">
        <v>1334</v>
      </c>
      <c r="C20" s="13" t="s">
        <v>37</v>
      </c>
      <c r="D20" s="7"/>
      <c r="E20" s="260"/>
      <c r="F20" s="204" t="str">
        <f t="shared" si="0"/>
        <v>N/A</v>
      </c>
      <c r="G20" s="9"/>
      <c r="AA20" s="12" t="str">
        <f t="shared" si="1"/>
        <v/>
      </c>
      <c r="AB20" s="12" t="str">
        <f>IF(LEN($AA20)=0,"N",IF(LEN($AA20)&gt;1,"Error -- Availability entered in an incorrect format",IF($AA20='Control Panel'!$F$36,$AA20,IF($AA20='Control Panel'!$F$37,$AA20,IF($AA20='Control Panel'!$F$38,$AA20,IF($AA20='Control Panel'!$F$39,$AA20,IF($AA20='Control Panel'!$F$40,$AA20,IF($AA20='Control Panel'!$F$41,$AA20,"Error -- Availability entered in an incorrect format"))))))))</f>
        <v>N</v>
      </c>
    </row>
    <row r="21" spans="1:28" s="12" customFormat="1" ht="43.5" x14ac:dyDescent="0.35">
      <c r="A21" s="7">
        <v>9</v>
      </c>
      <c r="B21" s="204" t="s">
        <v>1335</v>
      </c>
      <c r="C21" s="13" t="s">
        <v>37</v>
      </c>
      <c r="D21" s="7"/>
      <c r="E21" s="260"/>
      <c r="F21" s="204" t="str">
        <f t="shared" si="0"/>
        <v>N/A</v>
      </c>
      <c r="G21" s="9"/>
      <c r="AA21" s="12" t="str">
        <f t="shared" si="1"/>
        <v/>
      </c>
      <c r="AB21" s="12" t="str">
        <f>IF(LEN($AA21)=0,"N",IF(LEN($AA21)&gt;1,"Error -- Availability entered in an incorrect format",IF($AA21='Control Panel'!$F$36,$AA21,IF($AA21='Control Panel'!$F$37,$AA21,IF($AA21='Control Panel'!$F$38,$AA21,IF($AA21='Control Panel'!$F$39,$AA21,IF($AA21='Control Panel'!$F$40,$AA21,IF($AA21='Control Panel'!$F$41,$AA21,"Error -- Availability entered in an incorrect format"))))))))</f>
        <v>N</v>
      </c>
    </row>
    <row r="22" spans="1:28" s="12" customFormat="1" x14ac:dyDescent="0.35">
      <c r="A22" s="7">
        <v>10</v>
      </c>
      <c r="B22" s="204" t="s">
        <v>1336</v>
      </c>
      <c r="C22" s="13" t="s">
        <v>37</v>
      </c>
      <c r="D22" s="7"/>
      <c r="E22" s="260"/>
      <c r="F22" s="204" t="str">
        <f t="shared" si="0"/>
        <v>N/A</v>
      </c>
      <c r="G22" s="9"/>
      <c r="AA22" s="12" t="str">
        <f t="shared" si="1"/>
        <v/>
      </c>
      <c r="AB22" s="12" t="str">
        <f>IF(LEN($AA22)=0,"N",IF(LEN($AA22)&gt;1,"Error -- Availability entered in an incorrect format",IF($AA22='Control Panel'!$F$36,$AA22,IF($AA22='Control Panel'!$F$37,$AA22,IF($AA22='Control Panel'!$F$38,$AA22,IF($AA22='Control Panel'!$F$39,$AA22,IF($AA22='Control Panel'!$F$40,$AA22,IF($AA22='Control Panel'!$F$41,$AA22,"Error -- Availability entered in an incorrect format"))))))))</f>
        <v>N</v>
      </c>
    </row>
    <row r="23" spans="1:28" s="12" customFormat="1" ht="29" x14ac:dyDescent="0.35">
      <c r="A23" s="7">
        <v>11</v>
      </c>
      <c r="B23" s="204" t="s">
        <v>1337</v>
      </c>
      <c r="C23" s="13" t="s">
        <v>37</v>
      </c>
      <c r="D23" s="7"/>
      <c r="E23" s="260"/>
      <c r="F23" s="204" t="str">
        <f t="shared" si="0"/>
        <v>N/A</v>
      </c>
      <c r="G23" s="9"/>
      <c r="AA23" s="12" t="str">
        <f t="shared" si="1"/>
        <v/>
      </c>
      <c r="AB23" s="12" t="str">
        <f>IF(LEN($AA23)=0,"N",IF(LEN($AA23)&gt;1,"Error -- Availability entered in an incorrect format",IF($AA23='Control Panel'!$F$36,$AA23,IF($AA23='Control Panel'!$F$37,$AA23,IF($AA23='Control Panel'!$F$38,$AA23,IF($AA23='Control Panel'!$F$39,$AA23,IF($AA23='Control Panel'!$F$40,$AA23,IF($AA23='Control Panel'!$F$41,$AA23,"Error -- Availability entered in an incorrect format"))))))))</f>
        <v>N</v>
      </c>
    </row>
    <row r="24" spans="1:28" s="12" customFormat="1" x14ac:dyDescent="0.35">
      <c r="A24" s="7">
        <v>12</v>
      </c>
      <c r="B24" s="204" t="s">
        <v>1338</v>
      </c>
      <c r="C24" s="13" t="s">
        <v>37</v>
      </c>
      <c r="D24" s="7"/>
      <c r="E24" s="260"/>
      <c r="F24" s="204" t="str">
        <f t="shared" si="0"/>
        <v>N/A</v>
      </c>
      <c r="G24" s="9"/>
      <c r="AA24" s="12" t="str">
        <f t="shared" si="1"/>
        <v/>
      </c>
      <c r="AB24" s="12" t="str">
        <f>IF(LEN($AA24)=0,"N",IF(LEN($AA24)&gt;1,"Error -- Availability entered in an incorrect format",IF($AA24='Control Panel'!$F$36,$AA24,IF($AA24='Control Panel'!$F$37,$AA24,IF($AA24='Control Panel'!$F$38,$AA24,IF($AA24='Control Panel'!$F$39,$AA24,IF($AA24='Control Panel'!$F$40,$AA24,IF($AA24='Control Panel'!$F$41,$AA24,"Error -- Availability entered in an incorrect format"))))))))</f>
        <v>N</v>
      </c>
    </row>
    <row r="25" spans="1:28" s="14" customFormat="1" x14ac:dyDescent="0.35">
      <c r="A25" s="7">
        <v>13</v>
      </c>
      <c r="B25" s="204" t="s">
        <v>1339</v>
      </c>
      <c r="C25" s="13" t="s">
        <v>40</v>
      </c>
      <c r="D25" s="11"/>
      <c r="E25" s="261"/>
      <c r="F25" s="204" t="str">
        <f t="shared" si="0"/>
        <v>N/A</v>
      </c>
      <c r="G25" s="6"/>
      <c r="AA25" s="14" t="str">
        <f t="shared" si="1"/>
        <v/>
      </c>
      <c r="AB25" s="14" t="str">
        <f>IF(LEN($AA25)=0,"N",IF(LEN($AA25)&gt;1,"Error -- Availability entered in an incorrect format",IF($AA25='Control Panel'!$F$36,$AA25,IF($AA25='Control Panel'!$F$37,$AA25,IF($AA25='Control Panel'!$F$38,$AA25,IF($AA25='Control Panel'!$F$39,$AA25,IF($AA25='Control Panel'!$F$40,$AA25,IF($AA25='Control Panel'!$F$41,$AA25,"Error -- Availability entered in an incorrect format"))))))))</f>
        <v>N</v>
      </c>
    </row>
    <row r="26" spans="1:28" s="14" customFormat="1" ht="29" x14ac:dyDescent="0.35">
      <c r="A26" s="7">
        <v>14</v>
      </c>
      <c r="B26" s="204" t="s">
        <v>1340</v>
      </c>
      <c r="C26" s="13" t="s">
        <v>37</v>
      </c>
      <c r="D26" s="11"/>
      <c r="E26" s="261"/>
      <c r="F26" s="204" t="str">
        <f t="shared" si="0"/>
        <v>N/A</v>
      </c>
      <c r="G26" s="6"/>
      <c r="AA26" s="14" t="str">
        <f t="shared" si="1"/>
        <v/>
      </c>
      <c r="AB26" s="14" t="str">
        <f>IF(LEN($AA26)=0,"N",IF(LEN($AA26)&gt;1,"Error -- Availability entered in an incorrect format",IF($AA26='Control Panel'!$F$36,$AA26,IF($AA26='Control Panel'!$F$37,$AA26,IF($AA26='Control Panel'!$F$38,$AA26,IF($AA26='Control Panel'!$F$39,$AA26,IF($AA26='Control Panel'!$F$40,$AA26,IF($AA26='Control Panel'!$F$41,$AA26,"Error -- Availability entered in an incorrect format"))))))))</f>
        <v>N</v>
      </c>
    </row>
    <row r="27" spans="1:28" s="14" customFormat="1" ht="43.5" x14ac:dyDescent="0.35">
      <c r="A27" s="7">
        <v>15</v>
      </c>
      <c r="B27" s="204" t="s">
        <v>1341</v>
      </c>
      <c r="C27" s="13" t="s">
        <v>37</v>
      </c>
      <c r="D27" s="11"/>
      <c r="E27" s="261"/>
      <c r="F27" s="204" t="str">
        <f t="shared" si="0"/>
        <v>N/A</v>
      </c>
      <c r="G27" s="6"/>
      <c r="AA27" s="14" t="str">
        <f t="shared" si="1"/>
        <v/>
      </c>
      <c r="AB27" s="14" t="str">
        <f>IF(LEN($AA27)=0,"N",IF(LEN($AA27)&gt;1,"Error -- Availability entered in an incorrect format",IF($AA27='Control Panel'!$F$36,$AA27,IF($AA27='Control Panel'!$F$37,$AA27,IF($AA27='Control Panel'!$F$38,$AA27,IF($AA27='Control Panel'!$F$39,$AA27,IF($AA27='Control Panel'!$F$40,$AA27,IF($AA27='Control Panel'!$F$41,$AA27,"Error -- Availability entered in an incorrect format"))))))))</f>
        <v>N</v>
      </c>
    </row>
    <row r="28" spans="1:28" s="14" customFormat="1" ht="29" x14ac:dyDescent="0.35">
      <c r="A28" s="7">
        <v>16</v>
      </c>
      <c r="B28" s="204" t="s">
        <v>1342</v>
      </c>
      <c r="C28" s="13" t="s">
        <v>37</v>
      </c>
      <c r="D28" s="11"/>
      <c r="E28" s="261"/>
      <c r="F28" s="204" t="str">
        <f t="shared" si="0"/>
        <v>N/A</v>
      </c>
      <c r="G28" s="6"/>
      <c r="AA28" s="14" t="str">
        <f t="shared" si="1"/>
        <v/>
      </c>
      <c r="AB28" s="14" t="str">
        <f>IF(LEN($AA28)=0,"N",IF(LEN($AA28)&gt;1,"Error -- Availability entered in an incorrect format",IF($AA28='Control Panel'!$F$36,$AA28,IF($AA28='Control Panel'!$F$37,$AA28,IF($AA28='Control Panel'!$F$38,$AA28,IF($AA28='Control Panel'!$F$39,$AA28,IF($AA28='Control Panel'!$F$40,$AA28,IF($AA28='Control Panel'!$F$41,$AA28,"Error -- Availability entered in an incorrect format"))))))))</f>
        <v>N</v>
      </c>
    </row>
    <row r="29" spans="1:28" s="14" customFormat="1" ht="43.5" x14ac:dyDescent="0.35">
      <c r="A29" s="7">
        <v>17</v>
      </c>
      <c r="B29" s="204" t="s">
        <v>1343</v>
      </c>
      <c r="C29" s="13" t="s">
        <v>37</v>
      </c>
      <c r="D29" s="11"/>
      <c r="E29" s="261"/>
      <c r="F29" s="204" t="str">
        <f t="shared" si="0"/>
        <v>N/A</v>
      </c>
      <c r="G29" s="6"/>
      <c r="AA29" s="14" t="str">
        <f t="shared" si="1"/>
        <v/>
      </c>
      <c r="AB29" s="14" t="str">
        <f>IF(LEN($AA29)=0,"N",IF(LEN($AA29)&gt;1,"Error -- Availability entered in an incorrect format",IF($AA29='Control Panel'!$F$36,$AA29,IF($AA29='Control Panel'!$F$37,$AA29,IF($AA29='Control Panel'!$F$38,$AA29,IF($AA29='Control Panel'!$F$39,$AA29,IF($AA29='Control Panel'!$F$40,$AA29,IF($AA29='Control Panel'!$F$41,$AA29,"Error -- Availability entered in an incorrect format"))))))))</f>
        <v>N</v>
      </c>
    </row>
    <row r="30" spans="1:28" s="14" customFormat="1" ht="29" x14ac:dyDescent="0.35">
      <c r="A30" s="7">
        <v>18</v>
      </c>
      <c r="B30" s="204" t="s">
        <v>1344</v>
      </c>
      <c r="C30" s="13" t="s">
        <v>37</v>
      </c>
      <c r="D30" s="11"/>
      <c r="E30" s="261"/>
      <c r="F30" s="204" t="str">
        <f t="shared" si="0"/>
        <v>N/A</v>
      </c>
      <c r="G30" s="6"/>
      <c r="AA30" s="14" t="str">
        <f t="shared" si="1"/>
        <v/>
      </c>
      <c r="AB30" s="14" t="str">
        <f>IF(LEN($AA30)=0,"N",IF(LEN($AA30)&gt;1,"Error -- Availability entered in an incorrect format",IF($AA30='Control Panel'!$F$36,$AA30,IF($AA30='Control Panel'!$F$37,$AA30,IF($AA30='Control Panel'!$F$38,$AA30,IF($AA30='Control Panel'!$F$39,$AA30,IF($AA30='Control Panel'!$F$40,$AA30,IF($AA30='Control Panel'!$F$41,$AA30,"Error -- Availability entered in an incorrect format"))))))))</f>
        <v>N</v>
      </c>
    </row>
    <row r="31" spans="1:28" s="14" customFormat="1" ht="43.5" x14ac:dyDescent="0.35">
      <c r="A31" s="7">
        <v>19</v>
      </c>
      <c r="B31" s="204" t="s">
        <v>1345</v>
      </c>
      <c r="C31" s="13" t="s">
        <v>37</v>
      </c>
      <c r="D31" s="220"/>
      <c r="E31" s="261"/>
      <c r="F31" s="204" t="str">
        <f t="shared" si="0"/>
        <v>N/A</v>
      </c>
      <c r="G31" s="6"/>
      <c r="AA31" s="14" t="str">
        <f t="shared" si="1"/>
        <v/>
      </c>
      <c r="AB31" s="14" t="str">
        <f>IF(LEN($AA31)=0,"N",IF(LEN($AA31)&gt;1,"Error -- Availability entered in an incorrect format",IF($AA31='Control Panel'!$F$36,$AA31,IF($AA31='Control Panel'!$F$37,$AA31,IF($AA31='Control Panel'!$F$38,$AA31,IF($AA31='Control Panel'!$F$39,$AA31,IF($AA31='Control Panel'!$F$40,$AA31,IF($AA31='Control Panel'!$F$41,$AA31,"Error -- Availability entered in an incorrect format"))))))))</f>
        <v>N</v>
      </c>
    </row>
    <row r="32" spans="1:28" s="14" customFormat="1" ht="29" x14ac:dyDescent="0.35">
      <c r="A32" s="7">
        <v>20</v>
      </c>
      <c r="B32" s="204" t="s">
        <v>1346</v>
      </c>
      <c r="C32" s="13" t="s">
        <v>37</v>
      </c>
      <c r="D32" s="220"/>
      <c r="E32" s="261"/>
      <c r="F32" s="204" t="str">
        <f t="shared" si="0"/>
        <v>N/A</v>
      </c>
      <c r="G32" s="6"/>
      <c r="AA32" s="14" t="str">
        <f t="shared" si="1"/>
        <v/>
      </c>
      <c r="AB32" s="14" t="str">
        <f>IF(LEN($AA32)=0,"N",IF(LEN($AA32)&gt;1,"Error -- Availability entered in an incorrect format",IF($AA32='Control Panel'!$F$36,$AA32,IF($AA32='Control Panel'!$F$37,$AA32,IF($AA32='Control Panel'!$F$38,$AA32,IF($AA32='Control Panel'!$F$39,$AA32,IF($AA32='Control Panel'!$F$40,$AA32,IF($AA32='Control Panel'!$F$41,$AA32,"Error -- Availability entered in an incorrect format"))))))))</f>
        <v>N</v>
      </c>
    </row>
    <row r="33" spans="1:28" s="14" customFormat="1" ht="43.5" x14ac:dyDescent="0.35">
      <c r="A33" s="7">
        <v>21</v>
      </c>
      <c r="B33" s="204" t="s">
        <v>1347</v>
      </c>
      <c r="C33" s="13" t="s">
        <v>37</v>
      </c>
      <c r="D33" s="220"/>
      <c r="E33" s="261"/>
      <c r="F33" s="204" t="str">
        <f t="shared" si="0"/>
        <v>N/A</v>
      </c>
      <c r="G33" s="6"/>
      <c r="AA33" s="14" t="str">
        <f t="shared" si="1"/>
        <v/>
      </c>
      <c r="AB33" s="14" t="str">
        <f>IF(LEN($AA33)=0,"N",IF(LEN($AA33)&gt;1,"Error -- Availability entered in an incorrect format",IF($AA33='Control Panel'!$F$36,$AA33,IF($AA33='Control Panel'!$F$37,$AA33,IF($AA33='Control Panel'!$F$38,$AA33,IF($AA33='Control Panel'!$F$39,$AA33,IF($AA33='Control Panel'!$F$40,$AA33,IF($AA33='Control Panel'!$F$41,$AA33,"Error -- Availability entered in an incorrect format"))))))))</f>
        <v>N</v>
      </c>
    </row>
    <row r="34" spans="1:28" s="14" customFormat="1" ht="29" x14ac:dyDescent="0.35">
      <c r="A34" s="7">
        <v>22</v>
      </c>
      <c r="B34" s="204" t="s">
        <v>1348</v>
      </c>
      <c r="C34" s="13" t="s">
        <v>37</v>
      </c>
      <c r="D34" s="220"/>
      <c r="E34" s="261"/>
      <c r="F34" s="204" t="str">
        <f t="shared" si="0"/>
        <v>N/A</v>
      </c>
      <c r="G34" s="6"/>
      <c r="AA34" s="14" t="str">
        <f t="shared" si="1"/>
        <v/>
      </c>
      <c r="AB34" s="14" t="str">
        <f>IF(LEN($AA34)=0,"N",IF(LEN($AA34)&gt;1,"Error -- Availability entered in an incorrect format",IF($AA34='Control Panel'!$F$36,$AA34,IF($AA34='Control Panel'!$F$37,$AA34,IF($AA34='Control Panel'!$F$38,$AA34,IF($AA34='Control Panel'!$F$39,$AA34,IF($AA34='Control Panel'!$F$40,$AA34,IF($AA34='Control Panel'!$F$41,$AA34,"Error -- Availability entered in an incorrect format"))))))))</f>
        <v>N</v>
      </c>
    </row>
    <row r="35" spans="1:28" s="14" customFormat="1" x14ac:dyDescent="0.35">
      <c r="A35" s="7">
        <v>23</v>
      </c>
      <c r="B35" s="204" t="s">
        <v>1349</v>
      </c>
      <c r="C35" s="13" t="s">
        <v>40</v>
      </c>
      <c r="D35" s="220"/>
      <c r="E35" s="261"/>
      <c r="F35" s="204" t="str">
        <f t="shared" si="0"/>
        <v>N/A</v>
      </c>
      <c r="G35" s="6"/>
      <c r="AA35" s="14" t="str">
        <f t="shared" si="1"/>
        <v/>
      </c>
      <c r="AB35" s="14" t="str">
        <f>IF(LEN($AA35)=0,"N",IF(LEN($AA35)&gt;1,"Error -- Availability entered in an incorrect format",IF($AA35='Control Panel'!$F$36,$AA35,IF($AA35='Control Panel'!$F$37,$AA35,IF($AA35='Control Panel'!$F$38,$AA35,IF($AA35='Control Panel'!$F$39,$AA35,IF($AA35='Control Panel'!$F$40,$AA35,IF($AA35='Control Panel'!$F$41,$AA35,"Error -- Availability entered in an incorrect format"))))))))</f>
        <v>N</v>
      </c>
    </row>
    <row r="36" spans="1:28" s="14" customFormat="1" ht="29" x14ac:dyDescent="0.35">
      <c r="A36" s="7">
        <v>24</v>
      </c>
      <c r="B36" s="204" t="s">
        <v>1350</v>
      </c>
      <c r="C36" s="13" t="s">
        <v>37</v>
      </c>
      <c r="D36" s="220"/>
      <c r="E36" s="261"/>
      <c r="F36" s="204" t="str">
        <f t="shared" si="0"/>
        <v>N/A</v>
      </c>
      <c r="G36" s="6"/>
      <c r="AA36" s="14" t="str">
        <f t="shared" si="1"/>
        <v/>
      </c>
      <c r="AB36" s="14" t="str">
        <f>IF(LEN($AA36)=0,"N",IF(LEN($AA36)&gt;1,"Error -- Availability entered in an incorrect format",IF($AA36='Control Panel'!$F$36,$AA36,IF($AA36='Control Panel'!$F$37,$AA36,IF($AA36='Control Panel'!$F$38,$AA36,IF($AA36='Control Panel'!$F$39,$AA36,IF($AA36='Control Panel'!$F$40,$AA36,IF($AA36='Control Panel'!$F$41,$AA36,"Error -- Availability entered in an incorrect format"))))))))</f>
        <v>N</v>
      </c>
    </row>
  </sheetData>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3:A36 C13:E36 G13:G36">
    <cfRule type="expression" dxfId="98" priority="5">
      <formula>$C13=""</formula>
    </cfRule>
  </conditionalFormatting>
  <conditionalFormatting sqref="B13:B36">
    <cfRule type="expression" dxfId="97" priority="4">
      <formula>$C13=""</formula>
    </cfRule>
  </conditionalFormatting>
  <conditionalFormatting sqref="F13:F36">
    <cfRule type="expression" dxfId="96" priority="3">
      <formula>$C13=""</formula>
    </cfRule>
  </conditionalFormatting>
  <conditionalFormatting sqref="A1:G1">
    <cfRule type="cellIs" dxfId="95" priority="1" operator="equal">
      <formula>"Replace this text with vendor name in the first module."</formula>
    </cfRule>
  </conditionalFormatting>
  <dataValidations count="1">
    <dataValidation type="decimal" allowBlank="1" showInputMessage="1" showErrorMessage="1" errorTitle="Invalid Response" error="Please enter number only and inlcude text in comments column." promptTitle="Cost" prompt="Please enter any related cost for specification compliance." sqref="E13:E36" xr:uid="{D6423154-EF49-4E3B-83DB-31D366F46C91}">
      <formula1>0</formula1>
      <formula2>1000000</formula2>
    </dataValidation>
  </dataValidations>
  <printOptions horizontalCentered="1"/>
  <pageMargins left="0.25" right="0.25" top="0.75" bottom="0.75" header="0.3" footer="0.3"/>
  <pageSetup scale="75" fitToHeight="0" orientation="landscape" r:id="rId1"/>
  <headerFooter>
    <oddHeader>&amp;LAppendix B - Application Specifications&amp;C&amp;"Calibri,Bold"&amp;12Albuquerque Public Schools - ERP Software Selection RFP
&amp;R&amp;"-,Bold"&amp;KFF0000&amp;A</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Button 1">
              <controlPr defaultSize="0" print="0" autoFill="0" autoPict="0" macro="[0]!FormatSpecs">
                <anchor moveWithCells="1" sizeWithCells="1">
                  <from>
                    <xdr:col>28</xdr:col>
                    <xdr:colOff>184150</xdr:colOff>
                    <xdr:row>12</xdr:row>
                    <xdr:rowOff>88900</xdr:rowOff>
                  </from>
                  <to>
                    <xdr:col>28</xdr:col>
                    <xdr:colOff>450850</xdr:colOff>
                    <xdr:row>17</xdr:row>
                    <xdr:rowOff>152400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0B577F4F-AD2D-44AB-B44F-A6DF208687D8}">
            <xm:f>D10='Control Panel'!$I$25</xm:f>
            <x14:dxf>
              <font>
                <color rgb="FFFFFF00"/>
              </font>
              <fill>
                <patternFill>
                  <fgColor indexed="64"/>
                  <bgColor rgb="FFBF311A"/>
                </patternFill>
              </fill>
            </x14:dxf>
          </x14:cfRule>
          <xm:sqref>D10:G10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Invalid Response" error="Please enter appropriate availability response." promptTitle="Please enter availability:" prompt="_x000a_  Y - Yes_x000a_  R - Reporting_x000a_  T - Third Party_x000a_  M - Modification_x000a_  F - Future_x000a_  N - Not Available_x000a__x000a__x000a_*Paste values permitted." xr:uid="{785F5317-202C-4044-8AFD-ABEB4EFB0B96}">
          <x14:formula1>
            <xm:f>'Control Panel'!$F$36:$F$41</xm:f>
          </x14:formula1>
          <xm:sqref>D13:D36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AI200"/>
  <sheetViews>
    <sheetView workbookViewId="0">
      <pane ySplit="12" topLeftCell="A20" activePane="bottomLeft" state="frozen"/>
      <selection activeCell="B14" sqref="B14"/>
      <selection pane="bottomLeft" activeCell="B14" sqref="B14"/>
    </sheetView>
  </sheetViews>
  <sheetFormatPr defaultColWidth="9.1796875" defaultRowHeight="14.5" x14ac:dyDescent="0.35"/>
  <cols>
    <col min="1" max="1" width="8.7265625" style="207" customWidth="1"/>
    <col min="2" max="2" width="65.7265625" style="208" customWidth="1"/>
    <col min="3" max="3" width="12.7265625" style="209" customWidth="1"/>
    <col min="4" max="4" width="12.7265625" style="210" customWidth="1"/>
    <col min="5" max="5" width="12.7265625" style="209" customWidth="1"/>
    <col min="6" max="6" width="27.7265625" style="211" customWidth="1"/>
    <col min="7" max="7" width="35.7265625" style="208" customWidth="1"/>
    <col min="8" max="8" width="3.7265625" style="2" customWidth="1"/>
    <col min="9" max="33" width="9.1796875" style="2"/>
    <col min="34" max="34" width="9.1796875" style="2" customWidth="1"/>
    <col min="35" max="35" width="4.1796875" style="2" customWidth="1"/>
    <col min="36" max="16384" width="9.1796875" style="2"/>
  </cols>
  <sheetData>
    <row r="1" spans="1:35" ht="15" customHeight="1" x14ac:dyDescent="0.35">
      <c r="A1" s="422" t="str">
        <f>'General Technical'!A1</f>
        <v>Replace this text with vendor name in the first module.</v>
      </c>
      <c r="B1" s="422"/>
      <c r="C1" s="422"/>
      <c r="D1" s="422"/>
      <c r="E1" s="422"/>
      <c r="F1" s="422"/>
      <c r="G1" s="422"/>
    </row>
    <row r="2" spans="1:35" x14ac:dyDescent="0.35">
      <c r="A2" s="200" t="s">
        <v>33</v>
      </c>
      <c r="B2" s="421" t="s">
        <v>221</v>
      </c>
      <c r="C2" s="421"/>
      <c r="D2" s="421"/>
      <c r="E2" s="421"/>
      <c r="F2" s="421"/>
      <c r="G2" s="421"/>
      <c r="AB2" s="2" t="s">
        <v>222</v>
      </c>
      <c r="AC2" s="2">
        <f>SUBTOTAL(3,A13:A200)</f>
        <v>188</v>
      </c>
    </row>
    <row r="3" spans="1:35" ht="45" customHeight="1" x14ac:dyDescent="0.35">
      <c r="A3" s="221" t="str">
        <f>'Control Panel'!F36</f>
        <v>Y</v>
      </c>
      <c r="B3" s="426"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26"/>
      <c r="D3" s="426"/>
      <c r="E3" s="426"/>
      <c r="F3" s="426"/>
      <c r="G3" s="426"/>
    </row>
    <row r="4" spans="1:35" x14ac:dyDescent="0.35">
      <c r="A4" s="222" t="str">
        <f>'Control Panel'!F37</f>
        <v>R</v>
      </c>
      <c r="B4" s="427" t="str">
        <f>'Control Panel'!H37</f>
        <v>Functionality is provided through reports generated using proposed Reporting Tools.</v>
      </c>
      <c r="C4" s="427"/>
      <c r="D4" s="427"/>
      <c r="E4" s="427"/>
      <c r="F4" s="427"/>
      <c r="G4" s="427"/>
    </row>
    <row r="5" spans="1:35" ht="30" customHeight="1" x14ac:dyDescent="0.35">
      <c r="A5" s="221" t="str">
        <f>'Control Panel'!F38</f>
        <v>T</v>
      </c>
      <c r="B5" s="426"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26"/>
      <c r="D5" s="426"/>
      <c r="E5" s="426"/>
      <c r="F5" s="426"/>
      <c r="G5" s="426"/>
    </row>
    <row r="6" spans="1:35" x14ac:dyDescent="0.35">
      <c r="A6" s="222" t="str">
        <f>'Control Panel'!F39</f>
        <v>M</v>
      </c>
      <c r="B6" s="427" t="str">
        <f>'Control Panel'!H39</f>
        <v>Functionality is provided through customization to the application, including creation of a new workflow or development of a custom interface, that may have an impact on future upgradability.</v>
      </c>
      <c r="C6" s="427"/>
      <c r="D6" s="427"/>
      <c r="E6" s="427"/>
      <c r="F6" s="427"/>
      <c r="G6" s="427"/>
    </row>
    <row r="7" spans="1:35" ht="16.5" customHeight="1" x14ac:dyDescent="0.35">
      <c r="A7" s="221" t="str">
        <f>'Control Panel'!F40</f>
        <v>F</v>
      </c>
      <c r="B7" s="426" t="str">
        <f>'Control Panel'!H40</f>
        <v>Functionality is provided through a future general availability (GA) release that is scheduled to occur within 1 year of the proposal response.</v>
      </c>
      <c r="C7" s="426"/>
      <c r="D7" s="426"/>
      <c r="E7" s="426"/>
      <c r="F7" s="426"/>
      <c r="G7" s="426"/>
    </row>
    <row r="8" spans="1:35" x14ac:dyDescent="0.35">
      <c r="A8" s="222" t="str">
        <f>'Control Panel'!F41</f>
        <v>N</v>
      </c>
      <c r="B8" s="427" t="str">
        <f>'Control Panel'!H41</f>
        <v>Functionality is not provided.</v>
      </c>
      <c r="C8" s="427"/>
      <c r="D8" s="427"/>
      <c r="E8" s="427"/>
      <c r="F8" s="427"/>
      <c r="G8" s="427"/>
    </row>
    <row r="9" spans="1:35" x14ac:dyDescent="0.35">
      <c r="A9" s="428" t="str">
        <f>'Control Panel'!I25</f>
        <v>Replace this text with the primary product name(s) which satisfy requirements.</v>
      </c>
      <c r="B9" s="429"/>
      <c r="C9" s="429"/>
      <c r="D9" s="429"/>
      <c r="E9" s="429"/>
      <c r="F9" s="429"/>
      <c r="G9" s="430"/>
    </row>
    <row r="10" spans="1:35" ht="15" customHeight="1" x14ac:dyDescent="0.35">
      <c r="A10" s="424" t="str">
        <f>'Control Panel'!F59&amp;" - "&amp;'Control Panel'!E59</f>
        <v>4.14 - Human Resources</v>
      </c>
      <c r="B10" s="424"/>
      <c r="C10" s="424"/>
      <c r="D10" s="425" t="str">
        <f>A9</f>
        <v>Replace this text with the primary product name(s) which satisfy requirements.</v>
      </c>
      <c r="E10" s="425"/>
      <c r="F10" s="425"/>
      <c r="G10" s="425"/>
    </row>
    <row r="11" spans="1:35" x14ac:dyDescent="0.35">
      <c r="A11" s="423" t="s">
        <v>223</v>
      </c>
      <c r="B11" s="423"/>
      <c r="C11" s="423"/>
      <c r="D11" s="423"/>
      <c r="E11" s="423"/>
      <c r="F11" s="423"/>
      <c r="G11" s="423"/>
      <c r="AA11" s="2" t="s">
        <v>224</v>
      </c>
      <c r="AI11" s="3"/>
    </row>
    <row r="12" spans="1:35" ht="15" customHeight="1" x14ac:dyDescent="0.35">
      <c r="A12" s="262" t="str">
        <f>'General Technical'!A12</f>
        <v>Number</v>
      </c>
      <c r="B12" s="263" t="str">
        <f>'General Technical'!B12</f>
        <v>Application Requirements</v>
      </c>
      <c r="C12" s="264" t="str">
        <f>'General Technical'!C12</f>
        <v>Priority</v>
      </c>
      <c r="D12" s="262" t="str">
        <f>'General Technical'!D12</f>
        <v>Availability</v>
      </c>
      <c r="E12" s="264" t="str">
        <f>'General Technical'!E12</f>
        <v>Cost</v>
      </c>
      <c r="F12" s="263" t="str">
        <f>'General Technical'!F12</f>
        <v>Required Product(s)</v>
      </c>
      <c r="G12" s="263" t="str">
        <f>'General Technical'!G12</f>
        <v>Comments</v>
      </c>
      <c r="AA12" s="4" t="s">
        <v>229</v>
      </c>
      <c r="AC12" s="5">
        <f>COUNTIF(AB:AB,"Error -- Availability entered in an incorrect format")</f>
        <v>0</v>
      </c>
    </row>
    <row r="13" spans="1:35" s="14" customFormat="1" x14ac:dyDescent="0.35">
      <c r="A13" s="7">
        <v>1</v>
      </c>
      <c r="B13" s="265" t="s">
        <v>248</v>
      </c>
      <c r="C13" s="13"/>
      <c r="D13" s="7"/>
      <c r="E13" s="260"/>
      <c r="F13" s="204" t="str">
        <f>IF($D$10=$A$9,"N/A",$D$10)</f>
        <v>N/A</v>
      </c>
      <c r="G13" s="9"/>
      <c r="AA13" s="14" t="str">
        <f>TRIM($D13)</f>
        <v/>
      </c>
      <c r="AB13" s="14" t="str">
        <f>IF(LEN($AA13)=0,"N",IF(LEN($AA13)&gt;1,"Error -- Availability entered in an incorrect format",IF($AA13='Control Panel'!$F$36,$AA13,IF($AA13='Control Panel'!$F$37,$AA13,IF($AA13='Control Panel'!$F$38,$AA13,IF($AA13='Control Panel'!$F$39,$AA13,IF($AA13='Control Panel'!$F$40,$AA13,IF($AA13='Control Panel'!$F$41,$AA13,"Error -- Availability entered in an incorrect format"))))))))</f>
        <v>N</v>
      </c>
    </row>
    <row r="14" spans="1:35" s="14" customFormat="1" ht="29" x14ac:dyDescent="0.35">
      <c r="A14" s="7">
        <v>2</v>
      </c>
      <c r="B14" s="204" t="s">
        <v>1351</v>
      </c>
      <c r="C14" s="13" t="s">
        <v>37</v>
      </c>
      <c r="D14" s="7"/>
      <c r="E14" s="260"/>
      <c r="F14" s="204" t="str">
        <f t="shared" ref="F14:F77" si="0">IF($D$10=$A$9,"N/A",$D$10)</f>
        <v>N/A</v>
      </c>
      <c r="G14" s="9"/>
      <c r="AA14" s="14" t="str">
        <f t="shared" ref="AA14:AA77" si="1">TRIM($D14)</f>
        <v/>
      </c>
      <c r="AB14" s="14" t="str">
        <f>IF(LEN($AA14)=0,"N",IF(LEN($AA14)&gt;1,"Error -- Availability entered in an incorrect format",IF($AA14='Control Panel'!$F$36,$AA14,IF($AA14='Control Panel'!$F$37,$AA14,IF($AA14='Control Panel'!$F$38,$AA14,IF($AA14='Control Panel'!$F$39,$AA14,IF($AA14='Control Panel'!$F$40,$AA14,IF($AA14='Control Panel'!$F$41,$AA14,"Error -- Availability entered in an incorrect format"))))))))</f>
        <v>N</v>
      </c>
    </row>
    <row r="15" spans="1:35" s="12" customFormat="1" ht="29" x14ac:dyDescent="0.35">
      <c r="A15" s="7">
        <v>3</v>
      </c>
      <c r="B15" s="204" t="s">
        <v>1352</v>
      </c>
      <c r="C15" s="13" t="s">
        <v>40</v>
      </c>
      <c r="D15" s="7"/>
      <c r="E15" s="260"/>
      <c r="F15" s="204" t="str">
        <f t="shared" si="0"/>
        <v>N/A</v>
      </c>
      <c r="G15" s="9"/>
      <c r="AA15" s="12" t="str">
        <f t="shared" si="1"/>
        <v/>
      </c>
      <c r="AB15" s="12" t="str">
        <f>IF(LEN($AA15)=0,"N",IF(LEN($AA15)&gt;1,"Error -- Availability entered in an incorrect format",IF($AA15='Control Panel'!$F$36,$AA15,IF($AA15='Control Panel'!$F$37,$AA15,IF($AA15='Control Panel'!$F$38,$AA15,IF($AA15='Control Panel'!$F$39,$AA15,IF($AA15='Control Panel'!$F$40,$AA15,IF($AA15='Control Panel'!$F$41,$AA15,"Error -- Availability entered in an incorrect format"))))))))</f>
        <v>N</v>
      </c>
    </row>
    <row r="16" spans="1:35" s="12" customFormat="1" ht="29" x14ac:dyDescent="0.35">
      <c r="A16" s="7">
        <v>4</v>
      </c>
      <c r="B16" s="204" t="s">
        <v>1353</v>
      </c>
      <c r="C16" s="13" t="s">
        <v>40</v>
      </c>
      <c r="D16" s="7"/>
      <c r="E16" s="260"/>
      <c r="F16" s="204" t="str">
        <f t="shared" si="0"/>
        <v>N/A</v>
      </c>
      <c r="G16" s="9"/>
      <c r="AA16" s="12" t="str">
        <f t="shared" si="1"/>
        <v/>
      </c>
      <c r="AB16" s="12" t="str">
        <f>IF(LEN($AA16)=0,"N",IF(LEN($AA16)&gt;1,"Error -- Availability entered in an incorrect format",IF($AA16='Control Panel'!$F$36,$AA16,IF($AA16='Control Panel'!$F$37,$AA16,IF($AA16='Control Panel'!$F$38,$AA16,IF($AA16='Control Panel'!$F$39,$AA16,IF($AA16='Control Panel'!$F$40,$AA16,IF($AA16='Control Panel'!$F$41,$AA16,"Error -- Availability entered in an incorrect format"))))))))</f>
        <v>N</v>
      </c>
    </row>
    <row r="17" spans="1:28" s="12" customFormat="1" x14ac:dyDescent="0.35">
      <c r="A17" s="7">
        <v>5</v>
      </c>
      <c r="B17" s="204" t="s">
        <v>1354</v>
      </c>
      <c r="C17" s="13" t="s">
        <v>37</v>
      </c>
      <c r="D17" s="7"/>
      <c r="E17" s="260"/>
      <c r="F17" s="204" t="str">
        <f t="shared" si="0"/>
        <v>N/A</v>
      </c>
      <c r="G17" s="9"/>
      <c r="AA17" s="12" t="str">
        <f t="shared" si="1"/>
        <v/>
      </c>
      <c r="AB17" s="12" t="str">
        <f>IF(LEN($AA17)=0,"N",IF(LEN($AA17)&gt;1,"Error -- Availability entered in an incorrect format",IF($AA17='Control Panel'!$F$36,$AA17,IF($AA17='Control Panel'!$F$37,$AA17,IF($AA17='Control Panel'!$F$38,$AA17,IF($AA17='Control Panel'!$F$39,$AA17,IF($AA17='Control Panel'!$F$40,$AA17,IF($AA17='Control Panel'!$F$41,$AA17,"Error -- Availability entered in an incorrect format"))))))))</f>
        <v>N</v>
      </c>
    </row>
    <row r="18" spans="1:28" s="12" customFormat="1" ht="43.5" x14ac:dyDescent="0.35">
      <c r="A18" s="7">
        <v>6</v>
      </c>
      <c r="B18" s="204" t="s">
        <v>1355</v>
      </c>
      <c r="C18" s="13" t="s">
        <v>37</v>
      </c>
      <c r="D18" s="7"/>
      <c r="E18" s="260"/>
      <c r="F18" s="204" t="str">
        <f t="shared" si="0"/>
        <v>N/A</v>
      </c>
      <c r="G18" s="9"/>
      <c r="AA18" s="12" t="str">
        <f t="shared" si="1"/>
        <v/>
      </c>
      <c r="AB18" s="12" t="str">
        <f>IF(LEN($AA18)=0,"N",IF(LEN($AA18)&gt;1,"Error -- Availability entered in an incorrect format",IF($AA18='Control Panel'!$F$36,$AA18,IF($AA18='Control Panel'!$F$37,$AA18,IF($AA18='Control Panel'!$F$38,$AA18,IF($AA18='Control Panel'!$F$39,$AA18,IF($AA18='Control Panel'!$F$40,$AA18,IF($AA18='Control Panel'!$F$41,$AA18,"Error -- Availability entered in an incorrect format"))))))))</f>
        <v>N</v>
      </c>
    </row>
    <row r="19" spans="1:28" s="12" customFormat="1" ht="29" x14ac:dyDescent="0.35">
      <c r="A19" s="7">
        <v>7</v>
      </c>
      <c r="B19" s="204" t="s">
        <v>1356</v>
      </c>
      <c r="C19" s="13" t="s">
        <v>37</v>
      </c>
      <c r="D19" s="7"/>
      <c r="E19" s="260"/>
      <c r="F19" s="204" t="str">
        <f t="shared" si="0"/>
        <v>N/A</v>
      </c>
      <c r="G19" s="9"/>
      <c r="AA19" s="12" t="str">
        <f t="shared" si="1"/>
        <v/>
      </c>
      <c r="AB19" s="12" t="str">
        <f>IF(LEN($AA19)=0,"N",IF(LEN($AA19)&gt;1,"Error -- Availability entered in an incorrect format",IF($AA19='Control Panel'!$F$36,$AA19,IF($AA19='Control Panel'!$F$37,$AA19,IF($AA19='Control Panel'!$F$38,$AA19,IF($AA19='Control Panel'!$F$39,$AA19,IF($AA19='Control Panel'!$F$40,$AA19,IF($AA19='Control Panel'!$F$41,$AA19,"Error -- Availability entered in an incorrect format"))))))))</f>
        <v>N</v>
      </c>
    </row>
    <row r="20" spans="1:28" s="12" customFormat="1" ht="29" x14ac:dyDescent="0.35">
      <c r="A20" s="7">
        <v>8</v>
      </c>
      <c r="B20" s="204" t="s">
        <v>1357</v>
      </c>
      <c r="C20" s="13" t="s">
        <v>37</v>
      </c>
      <c r="D20" s="7"/>
      <c r="E20" s="260"/>
      <c r="F20" s="204" t="str">
        <f t="shared" si="0"/>
        <v>N/A</v>
      </c>
      <c r="G20" s="9"/>
      <c r="AA20" s="12" t="str">
        <f t="shared" si="1"/>
        <v/>
      </c>
      <c r="AB20" s="12" t="str">
        <f>IF(LEN($AA20)=0,"N",IF(LEN($AA20)&gt;1,"Error -- Availability entered in an incorrect format",IF($AA20='Control Panel'!$F$36,$AA20,IF($AA20='Control Panel'!$F$37,$AA20,IF($AA20='Control Panel'!$F$38,$AA20,IF($AA20='Control Panel'!$F$39,$AA20,IF($AA20='Control Panel'!$F$40,$AA20,IF($AA20='Control Panel'!$F$41,$AA20,"Error -- Availability entered in an incorrect format"))))))))</f>
        <v>N</v>
      </c>
    </row>
    <row r="21" spans="1:28" s="12" customFormat="1" x14ac:dyDescent="0.35">
      <c r="A21" s="7">
        <v>9</v>
      </c>
      <c r="B21" s="204" t="s">
        <v>1358</v>
      </c>
      <c r="C21" s="13"/>
      <c r="D21" s="7"/>
      <c r="E21" s="260"/>
      <c r="F21" s="204" t="str">
        <f t="shared" si="0"/>
        <v>N/A</v>
      </c>
      <c r="G21" s="9"/>
      <c r="AA21" s="12" t="str">
        <f t="shared" si="1"/>
        <v/>
      </c>
      <c r="AB21" s="12" t="str">
        <f>IF(LEN($AA21)=0,"N",IF(LEN($AA21)&gt;1,"Error -- Availability entered in an incorrect format",IF($AA21='Control Panel'!$F$36,$AA21,IF($AA21='Control Panel'!$F$37,$AA21,IF($AA21='Control Panel'!$F$38,$AA21,IF($AA21='Control Panel'!$F$39,$AA21,IF($AA21='Control Panel'!$F$40,$AA21,IF($AA21='Control Panel'!$F$41,$AA21,"Error -- Availability entered in an incorrect format"))))))))</f>
        <v>N</v>
      </c>
    </row>
    <row r="22" spans="1:28" s="12" customFormat="1" x14ac:dyDescent="0.35">
      <c r="A22" s="7">
        <v>10</v>
      </c>
      <c r="B22" s="204" t="s">
        <v>1359</v>
      </c>
      <c r="C22" s="13" t="s">
        <v>37</v>
      </c>
      <c r="D22" s="7"/>
      <c r="E22" s="260"/>
      <c r="F22" s="204" t="str">
        <f t="shared" si="0"/>
        <v>N/A</v>
      </c>
      <c r="G22" s="9"/>
      <c r="AA22" s="12" t="str">
        <f t="shared" si="1"/>
        <v/>
      </c>
      <c r="AB22" s="12" t="str">
        <f>IF(LEN($AA22)=0,"N",IF(LEN($AA22)&gt;1,"Error -- Availability entered in an incorrect format",IF($AA22='Control Panel'!$F$36,$AA22,IF($AA22='Control Panel'!$F$37,$AA22,IF($AA22='Control Panel'!$F$38,$AA22,IF($AA22='Control Panel'!$F$39,$AA22,IF($AA22='Control Panel'!$F$40,$AA22,IF($AA22='Control Panel'!$F$41,$AA22,"Error -- Availability entered in an incorrect format"))))))))</f>
        <v>N</v>
      </c>
    </row>
    <row r="23" spans="1:28" s="12" customFormat="1" ht="29" x14ac:dyDescent="0.35">
      <c r="A23" s="7">
        <v>11</v>
      </c>
      <c r="B23" s="204" t="s">
        <v>1360</v>
      </c>
      <c r="C23" s="13" t="s">
        <v>37</v>
      </c>
      <c r="D23" s="7"/>
      <c r="E23" s="260"/>
      <c r="F23" s="204" t="str">
        <f t="shared" si="0"/>
        <v>N/A</v>
      </c>
      <c r="G23" s="9"/>
      <c r="AA23" s="12" t="str">
        <f t="shared" si="1"/>
        <v/>
      </c>
      <c r="AB23" s="12" t="str">
        <f>IF(LEN($AA23)=0,"N",IF(LEN($AA23)&gt;1,"Error -- Availability entered in an incorrect format",IF($AA23='Control Panel'!$F$36,$AA23,IF($AA23='Control Panel'!$F$37,$AA23,IF($AA23='Control Panel'!$F$38,$AA23,IF($AA23='Control Panel'!$F$39,$AA23,IF($AA23='Control Panel'!$F$40,$AA23,IF($AA23='Control Panel'!$F$41,$AA23,"Error -- Availability entered in an incorrect format"))))))))</f>
        <v>N</v>
      </c>
    </row>
    <row r="24" spans="1:28" s="12" customFormat="1" ht="29" x14ac:dyDescent="0.35">
      <c r="A24" s="7">
        <v>12</v>
      </c>
      <c r="B24" s="204" t="s">
        <v>1361</v>
      </c>
      <c r="C24" s="276" t="s">
        <v>37</v>
      </c>
      <c r="D24" s="7"/>
      <c r="E24" s="260"/>
      <c r="F24" s="204" t="str">
        <f t="shared" si="0"/>
        <v>N/A</v>
      </c>
      <c r="G24" s="9"/>
      <c r="AA24" s="12" t="str">
        <f t="shared" si="1"/>
        <v/>
      </c>
      <c r="AB24" s="12" t="str">
        <f>IF(LEN($AA24)=0,"N",IF(LEN($AA24)&gt;1,"Error -- Availability entered in an incorrect format",IF($AA24='Control Panel'!$F$36,$AA24,IF($AA24='Control Panel'!$F$37,$AA24,IF($AA24='Control Panel'!$F$38,$AA24,IF($AA24='Control Panel'!$F$39,$AA24,IF($AA24='Control Panel'!$F$40,$AA24,IF($AA24='Control Panel'!$F$41,$AA24,"Error -- Availability entered in an incorrect format"))))))))</f>
        <v>N</v>
      </c>
    </row>
    <row r="25" spans="1:28" s="14" customFormat="1" x14ac:dyDescent="0.35">
      <c r="A25" s="7">
        <v>13</v>
      </c>
      <c r="B25" s="266" t="s">
        <v>1362</v>
      </c>
      <c r="C25" s="276" t="s">
        <v>43</v>
      </c>
      <c r="D25" s="11"/>
      <c r="E25" s="261"/>
      <c r="F25" s="204" t="str">
        <f t="shared" si="0"/>
        <v>N/A</v>
      </c>
      <c r="G25" s="6"/>
      <c r="AA25" s="14" t="str">
        <f t="shared" si="1"/>
        <v/>
      </c>
      <c r="AB25" s="14" t="str">
        <f>IF(LEN($AA25)=0,"N",IF(LEN($AA25)&gt;1,"Error -- Availability entered in an incorrect format",IF($AA25='Control Panel'!$F$36,$AA25,IF($AA25='Control Panel'!$F$37,$AA25,IF($AA25='Control Panel'!$F$38,$AA25,IF($AA25='Control Panel'!$F$39,$AA25,IF($AA25='Control Panel'!$F$40,$AA25,IF($AA25='Control Panel'!$F$41,$AA25,"Error -- Availability entered in an incorrect format"))))))))</f>
        <v>N</v>
      </c>
    </row>
    <row r="26" spans="1:28" s="14" customFormat="1" x14ac:dyDescent="0.35">
      <c r="A26" s="7">
        <v>14</v>
      </c>
      <c r="B26" s="266" t="s">
        <v>1363</v>
      </c>
      <c r="C26" s="13" t="s">
        <v>42</v>
      </c>
      <c r="D26" s="11"/>
      <c r="E26" s="261"/>
      <c r="F26" s="204" t="str">
        <f t="shared" si="0"/>
        <v>N/A</v>
      </c>
      <c r="G26" s="6"/>
      <c r="AA26" s="14" t="str">
        <f t="shared" si="1"/>
        <v/>
      </c>
      <c r="AB26" s="14" t="str">
        <f>IF(LEN($AA26)=0,"N",IF(LEN($AA26)&gt;1,"Error -- Availability entered in an incorrect format",IF($AA26='Control Panel'!$F$36,$AA26,IF($AA26='Control Panel'!$F$37,$AA26,IF($AA26='Control Panel'!$F$38,$AA26,IF($AA26='Control Panel'!$F$39,$AA26,IF($AA26='Control Panel'!$F$40,$AA26,IF($AA26='Control Panel'!$F$41,$AA26,"Error -- Availability entered in an incorrect format"))))))))</f>
        <v>N</v>
      </c>
    </row>
    <row r="27" spans="1:28" s="14" customFormat="1" x14ac:dyDescent="0.35">
      <c r="A27" s="7">
        <v>15</v>
      </c>
      <c r="B27" s="266" t="s">
        <v>2038</v>
      </c>
      <c r="C27" s="13" t="s">
        <v>42</v>
      </c>
      <c r="D27" s="11"/>
      <c r="E27" s="261"/>
      <c r="F27" s="204" t="str">
        <f t="shared" si="0"/>
        <v>N/A</v>
      </c>
      <c r="G27" s="6"/>
      <c r="AA27" s="14" t="str">
        <f t="shared" si="1"/>
        <v/>
      </c>
      <c r="AB27" s="14" t="str">
        <f>IF(LEN($AA27)=0,"N",IF(LEN($AA27)&gt;1,"Error -- Availability entered in an incorrect format",IF($AA27='Control Panel'!$F$36,$AA27,IF($AA27='Control Panel'!$F$37,$AA27,IF($AA27='Control Panel'!$F$38,$AA27,IF($AA27='Control Panel'!$F$39,$AA27,IF($AA27='Control Panel'!$F$40,$AA27,IF($AA27='Control Panel'!$F$41,$AA27,"Error -- Availability entered in an incorrect format"))))))))</f>
        <v>N</v>
      </c>
    </row>
    <row r="28" spans="1:28" s="14" customFormat="1" x14ac:dyDescent="0.35">
      <c r="A28" s="7">
        <v>16</v>
      </c>
      <c r="B28" s="266" t="s">
        <v>2039</v>
      </c>
      <c r="C28" s="13" t="s">
        <v>42</v>
      </c>
      <c r="D28" s="11"/>
      <c r="E28" s="261"/>
      <c r="F28" s="204" t="str">
        <f t="shared" si="0"/>
        <v>N/A</v>
      </c>
      <c r="G28" s="6"/>
      <c r="AA28" s="14" t="str">
        <f t="shared" si="1"/>
        <v/>
      </c>
      <c r="AB28" s="14" t="str">
        <f>IF(LEN($AA28)=0,"N",IF(LEN($AA28)&gt;1,"Error -- Availability entered in an incorrect format",IF($AA28='Control Panel'!$F$36,$AA28,IF($AA28='Control Panel'!$F$37,$AA28,IF($AA28='Control Panel'!$F$38,$AA28,IF($AA28='Control Panel'!$F$39,$AA28,IF($AA28='Control Panel'!$F$40,$AA28,IF($AA28='Control Panel'!$F$41,$AA28,"Error -- Availability entered in an incorrect format"))))))))</f>
        <v>N</v>
      </c>
    </row>
    <row r="29" spans="1:28" s="14" customFormat="1" x14ac:dyDescent="0.35">
      <c r="A29" s="7">
        <v>17</v>
      </c>
      <c r="B29" s="266" t="s">
        <v>1364</v>
      </c>
      <c r="C29" s="13" t="s">
        <v>42</v>
      </c>
      <c r="D29" s="11"/>
      <c r="E29" s="261"/>
      <c r="F29" s="204" t="str">
        <f t="shared" si="0"/>
        <v>N/A</v>
      </c>
      <c r="G29" s="6"/>
      <c r="AA29" s="14" t="str">
        <f t="shared" si="1"/>
        <v/>
      </c>
      <c r="AB29" s="14" t="str">
        <f>IF(LEN($AA29)=0,"N",IF(LEN($AA29)&gt;1,"Error -- Availability entered in an incorrect format",IF($AA29='Control Panel'!$F$36,$AA29,IF($AA29='Control Panel'!$F$37,$AA29,IF($AA29='Control Panel'!$F$38,$AA29,IF($AA29='Control Panel'!$F$39,$AA29,IF($AA29='Control Panel'!$F$40,$AA29,IF($AA29='Control Panel'!$F$41,$AA29,"Error -- Availability entered in an incorrect format"))))))))</f>
        <v>N</v>
      </c>
    </row>
    <row r="30" spans="1:28" s="14" customFormat="1" x14ac:dyDescent="0.35">
      <c r="A30" s="7">
        <v>18</v>
      </c>
      <c r="B30" s="266" t="s">
        <v>2040</v>
      </c>
      <c r="C30" s="13" t="s">
        <v>42</v>
      </c>
      <c r="D30" s="11"/>
      <c r="E30" s="261"/>
      <c r="F30" s="204" t="str">
        <f t="shared" si="0"/>
        <v>N/A</v>
      </c>
      <c r="G30" s="6"/>
      <c r="AA30" s="14" t="str">
        <f t="shared" si="1"/>
        <v/>
      </c>
      <c r="AB30" s="14" t="str">
        <f>IF(LEN($AA30)=0,"N",IF(LEN($AA30)&gt;1,"Error -- Availability entered in an incorrect format",IF($AA30='Control Panel'!$F$36,$AA30,IF($AA30='Control Panel'!$F$37,$AA30,IF($AA30='Control Panel'!$F$38,$AA30,IF($AA30='Control Panel'!$F$39,$AA30,IF($AA30='Control Panel'!$F$40,$AA30,IF($AA30='Control Panel'!$F$41,$AA30,"Error -- Availability entered in an incorrect format"))))))))</f>
        <v>N</v>
      </c>
    </row>
    <row r="31" spans="1:28" s="14" customFormat="1" x14ac:dyDescent="0.35">
      <c r="A31" s="7">
        <v>19</v>
      </c>
      <c r="B31" s="266" t="s">
        <v>1365</v>
      </c>
      <c r="C31" s="276" t="s">
        <v>43</v>
      </c>
      <c r="D31" s="220"/>
      <c r="E31" s="261"/>
      <c r="F31" s="204" t="str">
        <f t="shared" si="0"/>
        <v>N/A</v>
      </c>
      <c r="G31" s="6"/>
      <c r="AA31" s="14" t="str">
        <f t="shared" si="1"/>
        <v/>
      </c>
      <c r="AB31" s="14" t="str">
        <f>IF(LEN($AA31)=0,"N",IF(LEN($AA31)&gt;1,"Error -- Availability entered in an incorrect format",IF($AA31='Control Panel'!$F$36,$AA31,IF($AA31='Control Panel'!$F$37,$AA31,IF($AA31='Control Panel'!$F$38,$AA31,IF($AA31='Control Panel'!$F$39,$AA31,IF($AA31='Control Panel'!$F$40,$AA31,IF($AA31='Control Panel'!$F$41,$AA31,"Error -- Availability entered in an incorrect format"))))))))</f>
        <v>N</v>
      </c>
    </row>
    <row r="32" spans="1:28" s="14" customFormat="1" x14ac:dyDescent="0.35">
      <c r="A32" s="7">
        <v>20</v>
      </c>
      <c r="B32" s="266" t="s">
        <v>2041</v>
      </c>
      <c r="C32" s="13" t="s">
        <v>40</v>
      </c>
      <c r="D32" s="220"/>
      <c r="E32" s="261"/>
      <c r="F32" s="204" t="str">
        <f t="shared" si="0"/>
        <v>N/A</v>
      </c>
      <c r="G32" s="6"/>
      <c r="AA32" s="14" t="str">
        <f t="shared" si="1"/>
        <v/>
      </c>
      <c r="AB32" s="14" t="str">
        <f>IF(LEN($AA32)=0,"N",IF(LEN($AA32)&gt;1,"Error -- Availability entered in an incorrect format",IF($AA32='Control Panel'!$F$36,$AA32,IF($AA32='Control Panel'!$F$37,$AA32,IF($AA32='Control Panel'!$F$38,$AA32,IF($AA32='Control Panel'!$F$39,$AA32,IF($AA32='Control Panel'!$F$40,$AA32,IF($AA32='Control Panel'!$F$41,$AA32,"Error -- Availability entered in an incorrect format"))))))))</f>
        <v>N</v>
      </c>
    </row>
    <row r="33" spans="1:28" s="14" customFormat="1" x14ac:dyDescent="0.35">
      <c r="A33" s="7">
        <v>21</v>
      </c>
      <c r="B33" s="266" t="s">
        <v>2042</v>
      </c>
      <c r="C33" s="276" t="s">
        <v>43</v>
      </c>
      <c r="D33" s="220"/>
      <c r="E33" s="261"/>
      <c r="F33" s="204" t="str">
        <f t="shared" si="0"/>
        <v>N/A</v>
      </c>
      <c r="G33" s="6"/>
      <c r="AA33" s="14" t="str">
        <f t="shared" si="1"/>
        <v/>
      </c>
      <c r="AB33" s="14" t="str">
        <f>IF(LEN($AA33)=0,"N",IF(LEN($AA33)&gt;1,"Error -- Availability entered in an incorrect format",IF($AA33='Control Panel'!$F$36,$AA33,IF($AA33='Control Panel'!$F$37,$AA33,IF($AA33='Control Panel'!$F$38,$AA33,IF($AA33='Control Panel'!$F$39,$AA33,IF($AA33='Control Panel'!$F$40,$AA33,IF($AA33='Control Panel'!$F$41,$AA33,"Error -- Availability entered in an incorrect format"))))))))</f>
        <v>N</v>
      </c>
    </row>
    <row r="34" spans="1:28" s="14" customFormat="1" x14ac:dyDescent="0.35">
      <c r="A34" s="7">
        <v>22</v>
      </c>
      <c r="B34" s="266" t="s">
        <v>2043</v>
      </c>
      <c r="C34" s="276" t="s">
        <v>43</v>
      </c>
      <c r="D34" s="220"/>
      <c r="E34" s="261"/>
      <c r="F34" s="204" t="str">
        <f t="shared" si="0"/>
        <v>N/A</v>
      </c>
      <c r="G34" s="6"/>
      <c r="AA34" s="14" t="str">
        <f t="shared" si="1"/>
        <v/>
      </c>
      <c r="AB34" s="14" t="str">
        <f>IF(LEN($AA34)=0,"N",IF(LEN($AA34)&gt;1,"Error -- Availability entered in an incorrect format",IF($AA34='Control Panel'!$F$36,$AA34,IF($AA34='Control Panel'!$F$37,$AA34,IF($AA34='Control Panel'!$F$38,$AA34,IF($AA34='Control Panel'!$F$39,$AA34,IF($AA34='Control Panel'!$F$40,$AA34,IF($AA34='Control Panel'!$F$41,$AA34,"Error -- Availability entered in an incorrect format"))))))))</f>
        <v>N</v>
      </c>
    </row>
    <row r="35" spans="1:28" s="14" customFormat="1" x14ac:dyDescent="0.35">
      <c r="A35" s="7">
        <v>23</v>
      </c>
      <c r="B35" s="266" t="s">
        <v>2044</v>
      </c>
      <c r="C35" s="276" t="s">
        <v>43</v>
      </c>
      <c r="D35" s="220"/>
      <c r="E35" s="261"/>
      <c r="F35" s="204" t="str">
        <f t="shared" si="0"/>
        <v>N/A</v>
      </c>
      <c r="G35" s="6"/>
      <c r="AA35" s="14" t="str">
        <f t="shared" si="1"/>
        <v/>
      </c>
      <c r="AB35" s="14" t="str">
        <f>IF(LEN($AA35)=0,"N",IF(LEN($AA35)&gt;1,"Error -- Availability entered in an incorrect format",IF($AA35='Control Panel'!$F$36,$AA35,IF($AA35='Control Panel'!$F$37,$AA35,IF($AA35='Control Panel'!$F$38,$AA35,IF($AA35='Control Panel'!$F$39,$AA35,IF($AA35='Control Panel'!$F$40,$AA35,IF($AA35='Control Panel'!$F$41,$AA35,"Error -- Availability entered in an incorrect format"))))))))</f>
        <v>N</v>
      </c>
    </row>
    <row r="36" spans="1:28" s="14" customFormat="1" x14ac:dyDescent="0.35">
      <c r="A36" s="7">
        <v>24</v>
      </c>
      <c r="B36" s="266" t="s">
        <v>1366</v>
      </c>
      <c r="C36" s="276" t="s">
        <v>43</v>
      </c>
      <c r="D36" s="220"/>
      <c r="E36" s="261"/>
      <c r="F36" s="204" t="str">
        <f t="shared" si="0"/>
        <v>N/A</v>
      </c>
      <c r="G36" s="6"/>
      <c r="AA36" s="14" t="str">
        <f t="shared" si="1"/>
        <v/>
      </c>
      <c r="AB36" s="14" t="str">
        <f>IF(LEN($AA36)=0,"N",IF(LEN($AA36)&gt;1,"Error -- Availability entered in an incorrect format",IF($AA36='Control Panel'!$F$36,$AA36,IF($AA36='Control Panel'!$F$37,$AA36,IF($AA36='Control Panel'!$F$38,$AA36,IF($AA36='Control Panel'!$F$39,$AA36,IF($AA36='Control Panel'!$F$40,$AA36,IF($AA36='Control Panel'!$F$41,$AA36,"Error -- Availability entered in an incorrect format"))))))))</f>
        <v>N</v>
      </c>
    </row>
    <row r="37" spans="1:28" s="14" customFormat="1" x14ac:dyDescent="0.35">
      <c r="A37" s="7">
        <v>25</v>
      </c>
      <c r="B37" s="266" t="s">
        <v>1367</v>
      </c>
      <c r="C37" s="276" t="s">
        <v>43</v>
      </c>
      <c r="D37" s="220"/>
      <c r="E37" s="261"/>
      <c r="F37" s="204" t="str">
        <f t="shared" si="0"/>
        <v>N/A</v>
      </c>
      <c r="G37" s="6"/>
      <c r="AA37" s="14" t="str">
        <f t="shared" si="1"/>
        <v/>
      </c>
      <c r="AB37" s="14" t="str">
        <f>IF(LEN($AA37)=0,"N",IF(LEN($AA37)&gt;1,"Error -- Availability entered in an incorrect format",IF($AA37='Control Panel'!$F$36,$AA37,IF($AA37='Control Panel'!$F$37,$AA37,IF($AA37='Control Panel'!$F$38,$AA37,IF($AA37='Control Panel'!$F$39,$AA37,IF($AA37='Control Panel'!$F$40,$AA37,IF($AA37='Control Panel'!$F$41,$AA37,"Error -- Availability entered in an incorrect format"))))))))</f>
        <v>N</v>
      </c>
    </row>
    <row r="38" spans="1:28" s="14" customFormat="1" x14ac:dyDescent="0.35">
      <c r="A38" s="7">
        <v>26</v>
      </c>
      <c r="B38" s="266" t="s">
        <v>1368</v>
      </c>
      <c r="C38" s="276" t="s">
        <v>43</v>
      </c>
      <c r="D38" s="220"/>
      <c r="E38" s="261"/>
      <c r="F38" s="204" t="str">
        <f t="shared" si="0"/>
        <v>N/A</v>
      </c>
      <c r="G38" s="6"/>
      <c r="AA38" s="14" t="str">
        <f t="shared" si="1"/>
        <v/>
      </c>
      <c r="AB38" s="14" t="str">
        <f>IF(LEN($AA38)=0,"N",IF(LEN($AA38)&gt;1,"Error -- Availability entered in an incorrect format",IF($AA38='Control Panel'!$F$36,$AA38,IF($AA38='Control Panel'!$F$37,$AA38,IF($AA38='Control Panel'!$F$38,$AA38,IF($AA38='Control Panel'!$F$39,$AA38,IF($AA38='Control Panel'!$F$40,$AA38,IF($AA38='Control Panel'!$F$41,$AA38,"Error -- Availability entered in an incorrect format"))))))))</f>
        <v>N</v>
      </c>
    </row>
    <row r="39" spans="1:28" s="14" customFormat="1" x14ac:dyDescent="0.35">
      <c r="A39" s="7">
        <v>27</v>
      </c>
      <c r="B39" s="204" t="s">
        <v>1369</v>
      </c>
      <c r="C39" s="13" t="s">
        <v>37</v>
      </c>
      <c r="D39" s="220"/>
      <c r="E39" s="261"/>
      <c r="F39" s="204" t="str">
        <f t="shared" si="0"/>
        <v>N/A</v>
      </c>
      <c r="G39" s="6"/>
      <c r="AA39" s="14" t="str">
        <f t="shared" si="1"/>
        <v/>
      </c>
      <c r="AB39" s="14" t="str">
        <f>IF(LEN($AA39)=0,"N",IF(LEN($AA39)&gt;1,"Error -- Availability entered in an incorrect format",IF($AA39='Control Panel'!$F$36,$AA39,IF($AA39='Control Panel'!$F$37,$AA39,IF($AA39='Control Panel'!$F$38,$AA39,IF($AA39='Control Panel'!$F$39,$AA39,IF($AA39='Control Panel'!$F$40,$AA39,IF($AA39='Control Panel'!$F$41,$AA39,"Error -- Availability entered in an incorrect format"))))))))</f>
        <v>N</v>
      </c>
    </row>
    <row r="40" spans="1:28" s="14" customFormat="1" x14ac:dyDescent="0.35">
      <c r="A40" s="7">
        <v>28</v>
      </c>
      <c r="B40" s="266" t="s">
        <v>1370</v>
      </c>
      <c r="C40" s="13" t="s">
        <v>43</v>
      </c>
      <c r="D40" s="220"/>
      <c r="E40" s="261"/>
      <c r="F40" s="204" t="str">
        <f t="shared" si="0"/>
        <v>N/A</v>
      </c>
      <c r="G40" s="6"/>
      <c r="AA40" s="14" t="str">
        <f t="shared" si="1"/>
        <v/>
      </c>
      <c r="AB40" s="14" t="str">
        <f>IF(LEN($AA40)=0,"N",IF(LEN($AA40)&gt;1,"Error -- Availability entered in an incorrect format",IF($AA40='Control Panel'!$F$36,$AA40,IF($AA40='Control Panel'!$F$37,$AA40,IF($AA40='Control Panel'!$F$38,$AA40,IF($AA40='Control Panel'!$F$39,$AA40,IF($AA40='Control Panel'!$F$40,$AA40,IF($AA40='Control Panel'!$F$41,$AA40,"Error -- Availability entered in an incorrect format"))))))))</f>
        <v>N</v>
      </c>
    </row>
    <row r="41" spans="1:28" s="14" customFormat="1" x14ac:dyDescent="0.35">
      <c r="A41" s="7">
        <v>29</v>
      </c>
      <c r="B41" s="266" t="s">
        <v>1371</v>
      </c>
      <c r="C41" s="13" t="s">
        <v>43</v>
      </c>
      <c r="D41" s="220"/>
      <c r="E41" s="261"/>
      <c r="F41" s="204" t="str">
        <f t="shared" si="0"/>
        <v>N/A</v>
      </c>
      <c r="G41" s="6"/>
      <c r="AA41" s="14" t="str">
        <f t="shared" si="1"/>
        <v/>
      </c>
      <c r="AB41" s="14" t="str">
        <f>IF(LEN($AA41)=0,"N",IF(LEN($AA41)&gt;1,"Error -- Availability entered in an incorrect format",IF($AA41='Control Panel'!$F$36,$AA41,IF($AA41='Control Panel'!$F$37,$AA41,IF($AA41='Control Panel'!$F$38,$AA41,IF($AA41='Control Panel'!$F$39,$AA41,IF($AA41='Control Panel'!$F$40,$AA41,IF($AA41='Control Panel'!$F$41,$AA41,"Error -- Availability entered in an incorrect format"))))))))</f>
        <v>N</v>
      </c>
    </row>
    <row r="42" spans="1:28" s="14" customFormat="1" x14ac:dyDescent="0.35">
      <c r="A42" s="7">
        <v>30</v>
      </c>
      <c r="B42" s="266" t="s">
        <v>1372</v>
      </c>
      <c r="C42" s="13" t="s">
        <v>43</v>
      </c>
      <c r="D42" s="220"/>
      <c r="E42" s="261"/>
      <c r="F42" s="204" t="str">
        <f t="shared" si="0"/>
        <v>N/A</v>
      </c>
      <c r="G42" s="6"/>
      <c r="AA42" s="14" t="str">
        <f t="shared" si="1"/>
        <v/>
      </c>
      <c r="AB42" s="14" t="str">
        <f>IF(LEN($AA42)=0,"N",IF(LEN($AA42)&gt;1,"Error -- Availability entered in an incorrect format",IF($AA42='Control Panel'!$F$36,$AA42,IF($AA42='Control Panel'!$F$37,$AA42,IF($AA42='Control Panel'!$F$38,$AA42,IF($AA42='Control Panel'!$F$39,$AA42,IF($AA42='Control Panel'!$F$40,$AA42,IF($AA42='Control Panel'!$F$41,$AA42,"Error -- Availability entered in an incorrect format"))))))))</f>
        <v>N</v>
      </c>
    </row>
    <row r="43" spans="1:28" s="14" customFormat="1" x14ac:dyDescent="0.35">
      <c r="A43" s="7">
        <v>31</v>
      </c>
      <c r="B43" s="266" t="s">
        <v>1373</v>
      </c>
      <c r="C43" s="13" t="s">
        <v>43</v>
      </c>
      <c r="D43" s="220"/>
      <c r="E43" s="261"/>
      <c r="F43" s="204" t="str">
        <f t="shared" si="0"/>
        <v>N/A</v>
      </c>
      <c r="G43" s="6"/>
      <c r="AA43" s="14" t="str">
        <f t="shared" si="1"/>
        <v/>
      </c>
      <c r="AB43" s="14" t="str">
        <f>IF(LEN($AA43)=0,"N",IF(LEN($AA43)&gt;1,"Error -- Availability entered in an incorrect format",IF($AA43='Control Panel'!$F$36,$AA43,IF($AA43='Control Panel'!$F$37,$AA43,IF($AA43='Control Panel'!$F$38,$AA43,IF($AA43='Control Panel'!$F$39,$AA43,IF($AA43='Control Panel'!$F$40,$AA43,IF($AA43='Control Panel'!$F$41,$AA43,"Error -- Availability entered in an incorrect format"))))))))</f>
        <v>N</v>
      </c>
    </row>
    <row r="44" spans="1:28" s="14" customFormat="1" x14ac:dyDescent="0.35">
      <c r="A44" s="7">
        <v>32</v>
      </c>
      <c r="B44" s="266" t="s">
        <v>1374</v>
      </c>
      <c r="C44" s="13" t="s">
        <v>43</v>
      </c>
      <c r="D44" s="220"/>
      <c r="E44" s="261"/>
      <c r="F44" s="204" t="str">
        <f t="shared" si="0"/>
        <v>N/A</v>
      </c>
      <c r="G44" s="6"/>
      <c r="AA44" s="14" t="str">
        <f t="shared" si="1"/>
        <v/>
      </c>
      <c r="AB44" s="14" t="str">
        <f>IF(LEN($AA44)=0,"N",IF(LEN($AA44)&gt;1,"Error -- Availability entered in an incorrect format",IF($AA44='Control Panel'!$F$36,$AA44,IF($AA44='Control Panel'!$F$37,$AA44,IF($AA44='Control Panel'!$F$38,$AA44,IF($AA44='Control Panel'!$F$39,$AA44,IF($AA44='Control Panel'!$F$40,$AA44,IF($AA44='Control Panel'!$F$41,$AA44,"Error -- Availability entered in an incorrect format"))))))))</f>
        <v>N</v>
      </c>
    </row>
    <row r="45" spans="1:28" s="14" customFormat="1" x14ac:dyDescent="0.35">
      <c r="A45" s="7">
        <v>33</v>
      </c>
      <c r="B45" s="266" t="s">
        <v>1375</v>
      </c>
      <c r="C45" s="13" t="s">
        <v>43</v>
      </c>
      <c r="D45" s="220"/>
      <c r="E45" s="261"/>
      <c r="F45" s="204" t="str">
        <f t="shared" si="0"/>
        <v>N/A</v>
      </c>
      <c r="G45" s="6"/>
      <c r="AA45" s="14" t="str">
        <f t="shared" si="1"/>
        <v/>
      </c>
      <c r="AB45" s="14" t="str">
        <f>IF(LEN($AA45)=0,"N",IF(LEN($AA45)&gt;1,"Error -- Availability entered in an incorrect format",IF($AA45='Control Panel'!$F$36,$AA45,IF($AA45='Control Panel'!$F$37,$AA45,IF($AA45='Control Panel'!$F$38,$AA45,IF($AA45='Control Panel'!$F$39,$AA45,IF($AA45='Control Panel'!$F$40,$AA45,IF($AA45='Control Panel'!$F$41,$AA45,"Error -- Availability entered in an incorrect format"))))))))</f>
        <v>N</v>
      </c>
    </row>
    <row r="46" spans="1:28" s="14" customFormat="1" x14ac:dyDescent="0.35">
      <c r="A46" s="7">
        <v>34</v>
      </c>
      <c r="B46" s="266" t="s">
        <v>1376</v>
      </c>
      <c r="C46" s="13" t="s">
        <v>43</v>
      </c>
      <c r="D46" s="220"/>
      <c r="E46" s="261"/>
      <c r="F46" s="204" t="str">
        <f t="shared" si="0"/>
        <v>N/A</v>
      </c>
      <c r="G46" s="6"/>
      <c r="AA46" s="14" t="str">
        <f t="shared" si="1"/>
        <v/>
      </c>
      <c r="AB46" s="14" t="str">
        <f>IF(LEN($AA46)=0,"N",IF(LEN($AA46)&gt;1,"Error -- Availability entered in an incorrect format",IF($AA46='Control Panel'!$F$36,$AA46,IF($AA46='Control Panel'!$F$37,$AA46,IF($AA46='Control Panel'!$F$38,$AA46,IF($AA46='Control Panel'!$F$39,$AA46,IF($AA46='Control Panel'!$F$40,$AA46,IF($AA46='Control Panel'!$F$41,$AA46,"Error -- Availability entered in an incorrect format"))))))))</f>
        <v>N</v>
      </c>
    </row>
    <row r="47" spans="1:28" s="14" customFormat="1" x14ac:dyDescent="0.35">
      <c r="A47" s="7">
        <v>35</v>
      </c>
      <c r="B47" s="266" t="s">
        <v>1377</v>
      </c>
      <c r="C47" s="13" t="s">
        <v>43</v>
      </c>
      <c r="D47" s="220"/>
      <c r="E47" s="261"/>
      <c r="F47" s="204" t="str">
        <f t="shared" si="0"/>
        <v>N/A</v>
      </c>
      <c r="G47" s="6"/>
      <c r="AA47" s="14" t="str">
        <f t="shared" si="1"/>
        <v/>
      </c>
      <c r="AB47" s="14" t="str">
        <f>IF(LEN($AA47)=0,"N",IF(LEN($AA47)&gt;1,"Error -- Availability entered in an incorrect format",IF($AA47='Control Panel'!$F$36,$AA47,IF($AA47='Control Panel'!$F$37,$AA47,IF($AA47='Control Panel'!$F$38,$AA47,IF($AA47='Control Panel'!$F$39,$AA47,IF($AA47='Control Panel'!$F$40,$AA47,IF($AA47='Control Panel'!$F$41,$AA47,"Error -- Availability entered in an incorrect format"))))))))</f>
        <v>N</v>
      </c>
    </row>
    <row r="48" spans="1:28" s="14" customFormat="1" x14ac:dyDescent="0.35">
      <c r="A48" s="7">
        <v>36</v>
      </c>
      <c r="B48" s="266" t="s">
        <v>1378</v>
      </c>
      <c r="C48" s="13" t="s">
        <v>43</v>
      </c>
      <c r="D48" s="220"/>
      <c r="E48" s="261"/>
      <c r="F48" s="204" t="str">
        <f t="shared" si="0"/>
        <v>N/A</v>
      </c>
      <c r="G48" s="6"/>
      <c r="AA48" s="14" t="str">
        <f t="shared" si="1"/>
        <v/>
      </c>
      <c r="AB48" s="14" t="str">
        <f>IF(LEN($AA48)=0,"N",IF(LEN($AA48)&gt;1,"Error -- Availability entered in an incorrect format",IF($AA48='Control Panel'!$F$36,$AA48,IF($AA48='Control Panel'!$F$37,$AA48,IF($AA48='Control Panel'!$F$38,$AA48,IF($AA48='Control Panel'!$F$39,$AA48,IF($AA48='Control Panel'!$F$40,$AA48,IF($AA48='Control Panel'!$F$41,$AA48,"Error -- Availability entered in an incorrect format"))))))))</f>
        <v>N</v>
      </c>
    </row>
    <row r="49" spans="1:28" s="14" customFormat="1" x14ac:dyDescent="0.35">
      <c r="A49" s="7">
        <v>37</v>
      </c>
      <c r="B49" s="266" t="s">
        <v>1379</v>
      </c>
      <c r="C49" s="13" t="s">
        <v>43</v>
      </c>
      <c r="D49" s="220"/>
      <c r="E49" s="261"/>
      <c r="F49" s="204" t="str">
        <f t="shared" si="0"/>
        <v>N/A</v>
      </c>
      <c r="G49" s="6"/>
      <c r="AA49" s="14" t="str">
        <f t="shared" si="1"/>
        <v/>
      </c>
      <c r="AB49" s="14" t="str">
        <f>IF(LEN($AA49)=0,"N",IF(LEN($AA49)&gt;1,"Error -- Availability entered in an incorrect format",IF($AA49='Control Panel'!$F$36,$AA49,IF($AA49='Control Panel'!$F$37,$AA49,IF($AA49='Control Panel'!$F$38,$AA49,IF($AA49='Control Panel'!$F$39,$AA49,IF($AA49='Control Panel'!$F$40,$AA49,IF($AA49='Control Panel'!$F$41,$AA49,"Error -- Availability entered in an incorrect format"))))))))</f>
        <v>N</v>
      </c>
    </row>
    <row r="50" spans="1:28" s="14" customFormat="1" ht="29" x14ac:dyDescent="0.35">
      <c r="A50" s="7">
        <v>38</v>
      </c>
      <c r="B50" s="266" t="s">
        <v>1380</v>
      </c>
      <c r="C50" s="13" t="s">
        <v>43</v>
      </c>
      <c r="D50" s="220"/>
      <c r="E50" s="261"/>
      <c r="F50" s="204" t="str">
        <f t="shared" si="0"/>
        <v>N/A</v>
      </c>
      <c r="G50" s="6"/>
      <c r="AA50" s="14" t="str">
        <f t="shared" si="1"/>
        <v/>
      </c>
      <c r="AB50" s="14" t="str">
        <f>IF(LEN($AA50)=0,"N",IF(LEN($AA50)&gt;1,"Error -- Availability entered in an incorrect format",IF($AA50='Control Panel'!$F$36,$AA50,IF($AA50='Control Panel'!$F$37,$AA50,IF($AA50='Control Panel'!$F$38,$AA50,IF($AA50='Control Panel'!$F$39,$AA50,IF($AA50='Control Panel'!$F$40,$AA50,IF($AA50='Control Panel'!$F$41,$AA50,"Error -- Availability entered in an incorrect format"))))))))</f>
        <v>N</v>
      </c>
    </row>
    <row r="51" spans="1:28" s="14" customFormat="1" x14ac:dyDescent="0.35">
      <c r="A51" s="7">
        <v>39</v>
      </c>
      <c r="B51" s="266" t="s">
        <v>1381</v>
      </c>
      <c r="C51" s="13" t="s">
        <v>43</v>
      </c>
      <c r="D51" s="220"/>
      <c r="E51" s="261"/>
      <c r="F51" s="204" t="str">
        <f t="shared" si="0"/>
        <v>N/A</v>
      </c>
      <c r="G51" s="6"/>
      <c r="AA51" s="14" t="str">
        <f t="shared" si="1"/>
        <v/>
      </c>
      <c r="AB51" s="14" t="str">
        <f>IF(LEN($AA51)=0,"N",IF(LEN($AA51)&gt;1,"Error -- Availability entered in an incorrect format",IF($AA51='Control Panel'!$F$36,$AA51,IF($AA51='Control Panel'!$F$37,$AA51,IF($AA51='Control Panel'!$F$38,$AA51,IF($AA51='Control Panel'!$F$39,$AA51,IF($AA51='Control Panel'!$F$40,$AA51,IF($AA51='Control Panel'!$F$41,$AA51,"Error -- Availability entered in an incorrect format"))))))))</f>
        <v>N</v>
      </c>
    </row>
    <row r="52" spans="1:28" s="14" customFormat="1" x14ac:dyDescent="0.35">
      <c r="A52" s="7">
        <v>40</v>
      </c>
      <c r="B52" s="266" t="s">
        <v>1382</v>
      </c>
      <c r="C52" s="13" t="s">
        <v>43</v>
      </c>
      <c r="D52" s="220"/>
      <c r="E52" s="261"/>
      <c r="F52" s="204" t="str">
        <f t="shared" si="0"/>
        <v>N/A</v>
      </c>
      <c r="G52" s="6"/>
      <c r="AA52" s="14" t="str">
        <f t="shared" si="1"/>
        <v/>
      </c>
      <c r="AB52" s="14" t="str">
        <f>IF(LEN($AA52)=0,"N",IF(LEN($AA52)&gt;1,"Error -- Availability entered in an incorrect format",IF($AA52='Control Panel'!$F$36,$AA52,IF($AA52='Control Panel'!$F$37,$AA52,IF($AA52='Control Panel'!$F$38,$AA52,IF($AA52='Control Panel'!$F$39,$AA52,IF($AA52='Control Panel'!$F$40,$AA52,IF($AA52='Control Panel'!$F$41,$AA52,"Error -- Availability entered in an incorrect format"))))))))</f>
        <v>N</v>
      </c>
    </row>
    <row r="53" spans="1:28" s="14" customFormat="1" x14ac:dyDescent="0.35">
      <c r="A53" s="7">
        <v>41</v>
      </c>
      <c r="B53" s="266" t="s">
        <v>1383</v>
      </c>
      <c r="C53" s="13" t="s">
        <v>43</v>
      </c>
      <c r="D53" s="220"/>
      <c r="E53" s="261"/>
      <c r="F53" s="204" t="str">
        <f t="shared" si="0"/>
        <v>N/A</v>
      </c>
      <c r="G53" s="6"/>
      <c r="AA53" s="14" t="str">
        <f t="shared" si="1"/>
        <v/>
      </c>
      <c r="AB53" s="14" t="str">
        <f>IF(LEN($AA53)=0,"N",IF(LEN($AA53)&gt;1,"Error -- Availability entered in an incorrect format",IF($AA53='Control Panel'!$F$36,$AA53,IF($AA53='Control Panel'!$F$37,$AA53,IF($AA53='Control Panel'!$F$38,$AA53,IF($AA53='Control Panel'!$F$39,$AA53,IF($AA53='Control Panel'!$F$40,$AA53,IF($AA53='Control Panel'!$F$41,$AA53,"Error -- Availability entered in an incorrect format"))))))))</f>
        <v>N</v>
      </c>
    </row>
    <row r="54" spans="1:28" s="14" customFormat="1" x14ac:dyDescent="0.35">
      <c r="A54" s="7">
        <v>42</v>
      </c>
      <c r="B54" s="266" t="s">
        <v>1384</v>
      </c>
      <c r="C54" s="13" t="s">
        <v>43</v>
      </c>
      <c r="D54" s="220"/>
      <c r="E54" s="261"/>
      <c r="F54" s="204" t="str">
        <f t="shared" si="0"/>
        <v>N/A</v>
      </c>
      <c r="G54" s="6"/>
      <c r="AA54" s="14" t="str">
        <f t="shared" si="1"/>
        <v/>
      </c>
      <c r="AB54" s="14" t="str">
        <f>IF(LEN($AA54)=0,"N",IF(LEN($AA54)&gt;1,"Error -- Availability entered in an incorrect format",IF($AA54='Control Panel'!$F$36,$AA54,IF($AA54='Control Panel'!$F$37,$AA54,IF($AA54='Control Panel'!$F$38,$AA54,IF($AA54='Control Panel'!$F$39,$AA54,IF($AA54='Control Panel'!$F$40,$AA54,IF($AA54='Control Panel'!$F$41,$AA54,"Error -- Availability entered in an incorrect format"))))))))</f>
        <v>N</v>
      </c>
    </row>
    <row r="55" spans="1:28" s="14" customFormat="1" ht="29" x14ac:dyDescent="0.35">
      <c r="A55" s="7">
        <v>43</v>
      </c>
      <c r="B55" s="266" t="s">
        <v>1385</v>
      </c>
      <c r="C55" s="13" t="s">
        <v>43</v>
      </c>
      <c r="D55" s="220"/>
      <c r="E55" s="261"/>
      <c r="F55" s="204" t="str">
        <f t="shared" si="0"/>
        <v>N/A</v>
      </c>
      <c r="G55" s="6"/>
      <c r="AA55" s="14" t="str">
        <f t="shared" si="1"/>
        <v/>
      </c>
      <c r="AB55" s="14" t="str">
        <f>IF(LEN($AA55)=0,"N",IF(LEN($AA55)&gt;1,"Error -- Availability entered in an incorrect format",IF($AA55='Control Panel'!$F$36,$AA55,IF($AA55='Control Panel'!$F$37,$AA55,IF($AA55='Control Panel'!$F$38,$AA55,IF($AA55='Control Panel'!$F$39,$AA55,IF($AA55='Control Panel'!$F$40,$AA55,IF($AA55='Control Panel'!$F$41,$AA55,"Error -- Availability entered in an incorrect format"))))))))</f>
        <v>N</v>
      </c>
    </row>
    <row r="56" spans="1:28" s="14" customFormat="1" x14ac:dyDescent="0.35">
      <c r="A56" s="7">
        <v>44</v>
      </c>
      <c r="B56" s="266" t="s">
        <v>1386</v>
      </c>
      <c r="C56" s="13" t="s">
        <v>43</v>
      </c>
      <c r="D56" s="220"/>
      <c r="E56" s="261"/>
      <c r="F56" s="204" t="str">
        <f t="shared" si="0"/>
        <v>N/A</v>
      </c>
      <c r="G56" s="6"/>
      <c r="AA56" s="14" t="str">
        <f t="shared" si="1"/>
        <v/>
      </c>
      <c r="AB56" s="14" t="str">
        <f>IF(LEN($AA56)=0,"N",IF(LEN($AA56)&gt;1,"Error -- Availability entered in an incorrect format",IF($AA56='Control Panel'!$F$36,$AA56,IF($AA56='Control Panel'!$F$37,$AA56,IF($AA56='Control Panel'!$F$38,$AA56,IF($AA56='Control Panel'!$F$39,$AA56,IF($AA56='Control Panel'!$F$40,$AA56,IF($AA56='Control Panel'!$F$41,$AA56,"Error -- Availability entered in an incorrect format"))))))))</f>
        <v>N</v>
      </c>
    </row>
    <row r="57" spans="1:28" s="14" customFormat="1" x14ac:dyDescent="0.35">
      <c r="A57" s="7">
        <v>45</v>
      </c>
      <c r="B57" s="266" t="s">
        <v>1387</v>
      </c>
      <c r="C57" s="13" t="s">
        <v>43</v>
      </c>
      <c r="D57" s="220"/>
      <c r="E57" s="261"/>
      <c r="F57" s="204" t="str">
        <f t="shared" si="0"/>
        <v>N/A</v>
      </c>
      <c r="G57" s="6"/>
      <c r="AA57" s="14" t="str">
        <f t="shared" si="1"/>
        <v/>
      </c>
      <c r="AB57" s="14" t="str">
        <f>IF(LEN($AA57)=0,"N",IF(LEN($AA57)&gt;1,"Error -- Availability entered in an incorrect format",IF($AA57='Control Panel'!$F$36,$AA57,IF($AA57='Control Panel'!$F$37,$AA57,IF($AA57='Control Panel'!$F$38,$AA57,IF($AA57='Control Panel'!$F$39,$AA57,IF($AA57='Control Panel'!$F$40,$AA57,IF($AA57='Control Panel'!$F$41,$AA57,"Error -- Availability entered in an incorrect format"))))))))</f>
        <v>N</v>
      </c>
    </row>
    <row r="58" spans="1:28" s="14" customFormat="1" x14ac:dyDescent="0.35">
      <c r="A58" s="7">
        <v>46</v>
      </c>
      <c r="B58" s="266" t="s">
        <v>1388</v>
      </c>
      <c r="C58" s="13" t="s">
        <v>43</v>
      </c>
      <c r="D58" s="220"/>
      <c r="E58" s="261"/>
      <c r="F58" s="204" t="str">
        <f t="shared" si="0"/>
        <v>N/A</v>
      </c>
      <c r="G58" s="6"/>
      <c r="AA58" s="14" t="str">
        <f t="shared" si="1"/>
        <v/>
      </c>
      <c r="AB58" s="14" t="str">
        <f>IF(LEN($AA58)=0,"N",IF(LEN($AA58)&gt;1,"Error -- Availability entered in an incorrect format",IF($AA58='Control Panel'!$F$36,$AA58,IF($AA58='Control Panel'!$F$37,$AA58,IF($AA58='Control Panel'!$F$38,$AA58,IF($AA58='Control Panel'!$F$39,$AA58,IF($AA58='Control Panel'!$F$40,$AA58,IF($AA58='Control Panel'!$F$41,$AA58,"Error -- Availability entered in an incorrect format"))))))))</f>
        <v>N</v>
      </c>
    </row>
    <row r="59" spans="1:28" s="14" customFormat="1" ht="29" x14ac:dyDescent="0.35">
      <c r="A59" s="7">
        <v>47</v>
      </c>
      <c r="B59" s="266" t="s">
        <v>1389</v>
      </c>
      <c r="C59" s="13" t="s">
        <v>43</v>
      </c>
      <c r="D59" s="220"/>
      <c r="E59" s="261"/>
      <c r="F59" s="204" t="str">
        <f t="shared" si="0"/>
        <v>N/A</v>
      </c>
      <c r="G59" s="6"/>
      <c r="AA59" s="14" t="str">
        <f t="shared" si="1"/>
        <v/>
      </c>
      <c r="AB59" s="14" t="str">
        <f>IF(LEN($AA59)=0,"N",IF(LEN($AA59)&gt;1,"Error -- Availability entered in an incorrect format",IF($AA59='Control Panel'!$F$36,$AA59,IF($AA59='Control Panel'!$F$37,$AA59,IF($AA59='Control Panel'!$F$38,$AA59,IF($AA59='Control Panel'!$F$39,$AA59,IF($AA59='Control Panel'!$F$40,$AA59,IF($AA59='Control Panel'!$F$41,$AA59,"Error -- Availability entered in an incorrect format"))))))))</f>
        <v>N</v>
      </c>
    </row>
    <row r="60" spans="1:28" s="14" customFormat="1" x14ac:dyDescent="0.35">
      <c r="A60" s="7">
        <v>48</v>
      </c>
      <c r="B60" s="266" t="s">
        <v>1390</v>
      </c>
      <c r="C60" s="13" t="s">
        <v>43</v>
      </c>
      <c r="D60" s="220"/>
      <c r="E60" s="261"/>
      <c r="F60" s="204" t="str">
        <f t="shared" si="0"/>
        <v>N/A</v>
      </c>
      <c r="G60" s="6"/>
      <c r="AA60" s="14" t="str">
        <f t="shared" si="1"/>
        <v/>
      </c>
      <c r="AB60" s="14" t="str">
        <f>IF(LEN($AA60)=0,"N",IF(LEN($AA60)&gt;1,"Error -- Availability entered in an incorrect format",IF($AA60='Control Panel'!$F$36,$AA60,IF($AA60='Control Panel'!$F$37,$AA60,IF($AA60='Control Panel'!$F$38,$AA60,IF($AA60='Control Panel'!$F$39,$AA60,IF($AA60='Control Panel'!$F$40,$AA60,IF($AA60='Control Panel'!$F$41,$AA60,"Error -- Availability entered in an incorrect format"))))))))</f>
        <v>N</v>
      </c>
    </row>
    <row r="61" spans="1:28" s="14" customFormat="1" x14ac:dyDescent="0.35">
      <c r="A61" s="7">
        <v>49</v>
      </c>
      <c r="B61" s="266" t="s">
        <v>1391</v>
      </c>
      <c r="C61" s="13" t="s">
        <v>43</v>
      </c>
      <c r="D61" s="220"/>
      <c r="E61" s="261"/>
      <c r="F61" s="204" t="str">
        <f t="shared" si="0"/>
        <v>N/A</v>
      </c>
      <c r="G61" s="6"/>
      <c r="AA61" s="14" t="str">
        <f t="shared" si="1"/>
        <v/>
      </c>
      <c r="AB61" s="14" t="str">
        <f>IF(LEN($AA61)=0,"N",IF(LEN($AA61)&gt;1,"Error -- Availability entered in an incorrect format",IF($AA61='Control Panel'!$F$36,$AA61,IF($AA61='Control Panel'!$F$37,$AA61,IF($AA61='Control Panel'!$F$38,$AA61,IF($AA61='Control Panel'!$F$39,$AA61,IF($AA61='Control Panel'!$F$40,$AA61,IF($AA61='Control Panel'!$F$41,$AA61,"Error -- Availability entered in an incorrect format"))))))))</f>
        <v>N</v>
      </c>
    </row>
    <row r="62" spans="1:28" s="14" customFormat="1" x14ac:dyDescent="0.35">
      <c r="A62" s="7">
        <v>50</v>
      </c>
      <c r="B62" s="204" t="s">
        <v>1392</v>
      </c>
      <c r="C62" s="13" t="s">
        <v>40</v>
      </c>
      <c r="D62" s="220"/>
      <c r="E62" s="261"/>
      <c r="F62" s="204" t="str">
        <f t="shared" si="0"/>
        <v>N/A</v>
      </c>
      <c r="G62" s="6"/>
      <c r="AA62" s="14" t="str">
        <f t="shared" si="1"/>
        <v/>
      </c>
      <c r="AB62" s="14" t="str">
        <f>IF(LEN($AA62)=0,"N",IF(LEN($AA62)&gt;1,"Error -- Availability entered in an incorrect format",IF($AA62='Control Panel'!$F$36,$AA62,IF($AA62='Control Panel'!$F$37,$AA62,IF($AA62='Control Panel'!$F$38,$AA62,IF($AA62='Control Panel'!$F$39,$AA62,IF($AA62='Control Panel'!$F$40,$AA62,IF($AA62='Control Panel'!$F$41,$AA62,"Error -- Availability entered in an incorrect format"))))))))</f>
        <v>N</v>
      </c>
    </row>
    <row r="63" spans="1:28" s="14" customFormat="1" x14ac:dyDescent="0.35">
      <c r="A63" s="7">
        <v>51</v>
      </c>
      <c r="B63" s="204" t="s">
        <v>1393</v>
      </c>
      <c r="C63" s="13" t="s">
        <v>37</v>
      </c>
      <c r="D63" s="220"/>
      <c r="E63" s="261"/>
      <c r="F63" s="204" t="str">
        <f t="shared" si="0"/>
        <v>N/A</v>
      </c>
      <c r="G63" s="6"/>
      <c r="AA63" s="14" t="str">
        <f t="shared" si="1"/>
        <v/>
      </c>
      <c r="AB63" s="14" t="str">
        <f>IF(LEN($AA63)=0,"N",IF(LEN($AA63)&gt;1,"Error -- Availability entered in an incorrect format",IF($AA63='Control Panel'!$F$36,$AA63,IF($AA63='Control Panel'!$F$37,$AA63,IF($AA63='Control Panel'!$F$38,$AA63,IF($AA63='Control Panel'!$F$39,$AA63,IF($AA63='Control Panel'!$F$40,$AA63,IF($AA63='Control Panel'!$F$41,$AA63,"Error -- Availability entered in an incorrect format"))))))))</f>
        <v>N</v>
      </c>
    </row>
    <row r="64" spans="1:28" s="14" customFormat="1" ht="43.5" x14ac:dyDescent="0.35">
      <c r="A64" s="7">
        <v>52</v>
      </c>
      <c r="B64" s="204" t="s">
        <v>1394</v>
      </c>
      <c r="C64" s="13" t="s">
        <v>37</v>
      </c>
      <c r="D64" s="220"/>
      <c r="E64" s="261"/>
      <c r="F64" s="204" t="str">
        <f t="shared" si="0"/>
        <v>N/A</v>
      </c>
      <c r="G64" s="6"/>
      <c r="AA64" s="14" t="str">
        <f t="shared" si="1"/>
        <v/>
      </c>
      <c r="AB64" s="14" t="str">
        <f>IF(LEN($AA64)=0,"N",IF(LEN($AA64)&gt;1,"Error -- Availability entered in an incorrect format",IF($AA64='Control Panel'!$F$36,$AA64,IF($AA64='Control Panel'!$F$37,$AA64,IF($AA64='Control Panel'!$F$38,$AA64,IF($AA64='Control Panel'!$F$39,$AA64,IF($AA64='Control Panel'!$F$40,$AA64,IF($AA64='Control Panel'!$F$41,$AA64,"Error -- Availability entered in an incorrect format"))))))))</f>
        <v>N</v>
      </c>
    </row>
    <row r="65" spans="1:28" s="14" customFormat="1" x14ac:dyDescent="0.35">
      <c r="A65" s="7">
        <v>53</v>
      </c>
      <c r="B65" s="204" t="s">
        <v>1395</v>
      </c>
      <c r="C65" s="13" t="s">
        <v>42</v>
      </c>
      <c r="D65" s="220"/>
      <c r="E65" s="261"/>
      <c r="F65" s="204" t="str">
        <f t="shared" si="0"/>
        <v>N/A</v>
      </c>
      <c r="G65" s="6"/>
      <c r="AA65" s="14" t="str">
        <f t="shared" si="1"/>
        <v/>
      </c>
      <c r="AB65" s="14" t="str">
        <f>IF(LEN($AA65)=0,"N",IF(LEN($AA65)&gt;1,"Error -- Availability entered in an incorrect format",IF($AA65='Control Panel'!$F$36,$AA65,IF($AA65='Control Panel'!$F$37,$AA65,IF($AA65='Control Panel'!$F$38,$AA65,IF($AA65='Control Panel'!$F$39,$AA65,IF($AA65='Control Panel'!$F$40,$AA65,IF($AA65='Control Panel'!$F$41,$AA65,"Error -- Availability entered in an incorrect format"))))))))</f>
        <v>N</v>
      </c>
    </row>
    <row r="66" spans="1:28" s="14" customFormat="1" x14ac:dyDescent="0.35">
      <c r="A66" s="7">
        <v>54</v>
      </c>
      <c r="B66" s="204" t="s">
        <v>1396</v>
      </c>
      <c r="C66" s="13" t="s">
        <v>42</v>
      </c>
      <c r="D66" s="220"/>
      <c r="E66" s="261"/>
      <c r="F66" s="204" t="str">
        <f t="shared" si="0"/>
        <v>N/A</v>
      </c>
      <c r="G66" s="6"/>
      <c r="AA66" s="14" t="str">
        <f t="shared" si="1"/>
        <v/>
      </c>
      <c r="AB66" s="14" t="str">
        <f>IF(LEN($AA66)=0,"N",IF(LEN($AA66)&gt;1,"Error -- Availability entered in an incorrect format",IF($AA66='Control Panel'!$F$36,$AA66,IF($AA66='Control Panel'!$F$37,$AA66,IF($AA66='Control Panel'!$F$38,$AA66,IF($AA66='Control Panel'!$F$39,$AA66,IF($AA66='Control Panel'!$F$40,$AA66,IF($AA66='Control Panel'!$F$41,$AA66,"Error -- Availability entered in an incorrect format"))))))))</f>
        <v>N</v>
      </c>
    </row>
    <row r="67" spans="1:28" s="14" customFormat="1" ht="43.5" x14ac:dyDescent="0.35">
      <c r="A67" s="7">
        <v>55</v>
      </c>
      <c r="B67" s="204" t="s">
        <v>1397</v>
      </c>
      <c r="C67" s="13" t="s">
        <v>37</v>
      </c>
      <c r="D67" s="220"/>
      <c r="E67" s="261"/>
      <c r="F67" s="204" t="str">
        <f t="shared" si="0"/>
        <v>N/A</v>
      </c>
      <c r="G67" s="6"/>
      <c r="AA67" s="14" t="str">
        <f t="shared" si="1"/>
        <v/>
      </c>
      <c r="AB67" s="14" t="str">
        <f>IF(LEN($AA67)=0,"N",IF(LEN($AA67)&gt;1,"Error -- Availability entered in an incorrect format",IF($AA67='Control Panel'!$F$36,$AA67,IF($AA67='Control Panel'!$F$37,$AA67,IF($AA67='Control Panel'!$F$38,$AA67,IF($AA67='Control Panel'!$F$39,$AA67,IF($AA67='Control Panel'!$F$40,$AA67,IF($AA67='Control Panel'!$F$41,$AA67,"Error -- Availability entered in an incorrect format"))))))))</f>
        <v>N</v>
      </c>
    </row>
    <row r="68" spans="1:28" s="14" customFormat="1" ht="29" x14ac:dyDescent="0.35">
      <c r="A68" s="7">
        <v>56</v>
      </c>
      <c r="B68" s="204" t="s">
        <v>1398</v>
      </c>
      <c r="C68" s="13" t="s">
        <v>37</v>
      </c>
      <c r="D68" s="220"/>
      <c r="E68" s="261"/>
      <c r="F68" s="204" t="str">
        <f t="shared" si="0"/>
        <v>N/A</v>
      </c>
      <c r="G68" s="6"/>
      <c r="AA68" s="14" t="str">
        <f t="shared" si="1"/>
        <v/>
      </c>
      <c r="AB68" s="14" t="str">
        <f>IF(LEN($AA68)=0,"N",IF(LEN($AA68)&gt;1,"Error -- Availability entered in an incorrect format",IF($AA68='Control Panel'!$F$36,$AA68,IF($AA68='Control Panel'!$F$37,$AA68,IF($AA68='Control Panel'!$F$38,$AA68,IF($AA68='Control Panel'!$F$39,$AA68,IF($AA68='Control Panel'!$F$40,$AA68,IF($AA68='Control Panel'!$F$41,$AA68,"Error -- Availability entered in an incorrect format"))))))))</f>
        <v>N</v>
      </c>
    </row>
    <row r="69" spans="1:28" s="14" customFormat="1" ht="29" x14ac:dyDescent="0.35">
      <c r="A69" s="7">
        <v>57</v>
      </c>
      <c r="B69" s="204" t="s">
        <v>1399</v>
      </c>
      <c r="C69" s="13" t="s">
        <v>37</v>
      </c>
      <c r="D69" s="220"/>
      <c r="E69" s="261"/>
      <c r="F69" s="204" t="str">
        <f t="shared" si="0"/>
        <v>N/A</v>
      </c>
      <c r="G69" s="6"/>
      <c r="AA69" s="14" t="str">
        <f t="shared" si="1"/>
        <v/>
      </c>
      <c r="AB69" s="14" t="str">
        <f>IF(LEN($AA69)=0,"N",IF(LEN($AA69)&gt;1,"Error -- Availability entered in an incorrect format",IF($AA69='Control Panel'!$F$36,$AA69,IF($AA69='Control Panel'!$F$37,$AA69,IF($AA69='Control Panel'!$F$38,$AA69,IF($AA69='Control Panel'!$F$39,$AA69,IF($AA69='Control Panel'!$F$40,$AA69,IF($AA69='Control Panel'!$F$41,$AA69,"Error -- Availability entered in an incorrect format"))))))))</f>
        <v>N</v>
      </c>
    </row>
    <row r="70" spans="1:28" s="14" customFormat="1" x14ac:dyDescent="0.35">
      <c r="A70" s="7">
        <v>58</v>
      </c>
      <c r="B70" s="9" t="s">
        <v>1400</v>
      </c>
      <c r="C70" s="13" t="s">
        <v>37</v>
      </c>
      <c r="D70" s="220"/>
      <c r="E70" s="261"/>
      <c r="F70" s="204" t="str">
        <f t="shared" si="0"/>
        <v>N/A</v>
      </c>
      <c r="G70" s="6"/>
      <c r="AA70" s="14" t="str">
        <f t="shared" si="1"/>
        <v/>
      </c>
      <c r="AB70" s="14" t="str">
        <f>IF(LEN($AA70)=0,"N",IF(LEN($AA70)&gt;1,"Error -- Availability entered in an incorrect format",IF($AA70='Control Panel'!$F$36,$AA70,IF($AA70='Control Panel'!$F$37,$AA70,IF($AA70='Control Panel'!$F$38,$AA70,IF($AA70='Control Panel'!$F$39,$AA70,IF($AA70='Control Panel'!$F$40,$AA70,IF($AA70='Control Panel'!$F$41,$AA70,"Error -- Availability entered in an incorrect format"))))))))</f>
        <v>N</v>
      </c>
    </row>
    <row r="71" spans="1:28" s="14" customFormat="1" x14ac:dyDescent="0.35">
      <c r="A71" s="7">
        <v>59</v>
      </c>
      <c r="B71" s="204" t="s">
        <v>1401</v>
      </c>
      <c r="C71" s="13" t="s">
        <v>37</v>
      </c>
      <c r="D71" s="220"/>
      <c r="E71" s="261"/>
      <c r="F71" s="204" t="str">
        <f t="shared" si="0"/>
        <v>N/A</v>
      </c>
      <c r="G71" s="6"/>
      <c r="AA71" s="14" t="str">
        <f t="shared" si="1"/>
        <v/>
      </c>
      <c r="AB71" s="14" t="str">
        <f>IF(LEN($AA71)=0,"N",IF(LEN($AA71)&gt;1,"Error -- Availability entered in an incorrect format",IF($AA71='Control Panel'!$F$36,$AA71,IF($AA71='Control Panel'!$F$37,$AA71,IF($AA71='Control Panel'!$F$38,$AA71,IF($AA71='Control Panel'!$F$39,$AA71,IF($AA71='Control Panel'!$F$40,$AA71,IF($AA71='Control Panel'!$F$41,$AA71,"Error -- Availability entered in an incorrect format"))))))))</f>
        <v>N</v>
      </c>
    </row>
    <row r="72" spans="1:28" s="14" customFormat="1" x14ac:dyDescent="0.35">
      <c r="A72" s="7">
        <v>60</v>
      </c>
      <c r="B72" s="266" t="s">
        <v>1402</v>
      </c>
      <c r="C72" s="13" t="s">
        <v>43</v>
      </c>
      <c r="D72" s="220"/>
      <c r="E72" s="261"/>
      <c r="F72" s="204" t="str">
        <f t="shared" si="0"/>
        <v>N/A</v>
      </c>
      <c r="G72" s="6"/>
      <c r="AA72" s="14" t="str">
        <f t="shared" si="1"/>
        <v/>
      </c>
      <c r="AB72" s="14" t="str">
        <f>IF(LEN($AA72)=0,"N",IF(LEN($AA72)&gt;1,"Error -- Availability entered in an incorrect format",IF($AA72='Control Panel'!$F$36,$AA72,IF($AA72='Control Panel'!$F$37,$AA72,IF($AA72='Control Panel'!$F$38,$AA72,IF($AA72='Control Panel'!$F$39,$AA72,IF($AA72='Control Panel'!$F$40,$AA72,IF($AA72='Control Panel'!$F$41,$AA72,"Error -- Availability entered in an incorrect format"))))))))</f>
        <v>N</v>
      </c>
    </row>
    <row r="73" spans="1:28" s="14" customFormat="1" x14ac:dyDescent="0.35">
      <c r="A73" s="7">
        <v>61</v>
      </c>
      <c r="B73" s="266" t="s">
        <v>1403</v>
      </c>
      <c r="C73" s="13" t="s">
        <v>37</v>
      </c>
      <c r="D73" s="220"/>
      <c r="E73" s="261"/>
      <c r="F73" s="204" t="str">
        <f t="shared" si="0"/>
        <v>N/A</v>
      </c>
      <c r="G73" s="6"/>
      <c r="AA73" s="14" t="str">
        <f t="shared" si="1"/>
        <v/>
      </c>
      <c r="AB73" s="14" t="str">
        <f>IF(LEN($AA73)=0,"N",IF(LEN($AA73)&gt;1,"Error -- Availability entered in an incorrect format",IF($AA73='Control Panel'!$F$36,$AA73,IF($AA73='Control Panel'!$F$37,$AA73,IF($AA73='Control Panel'!$F$38,$AA73,IF($AA73='Control Panel'!$F$39,$AA73,IF($AA73='Control Panel'!$F$40,$AA73,IF($AA73='Control Panel'!$F$41,$AA73,"Error -- Availability entered in an incorrect format"))))))))</f>
        <v>N</v>
      </c>
    </row>
    <row r="74" spans="1:28" s="14" customFormat="1" x14ac:dyDescent="0.35">
      <c r="A74" s="7">
        <v>62</v>
      </c>
      <c r="B74" s="266" t="s">
        <v>1404</v>
      </c>
      <c r="C74" s="13" t="s">
        <v>42</v>
      </c>
      <c r="D74" s="220"/>
      <c r="E74" s="261"/>
      <c r="F74" s="204" t="str">
        <f t="shared" si="0"/>
        <v>N/A</v>
      </c>
      <c r="G74" s="6"/>
      <c r="AA74" s="14" t="str">
        <f t="shared" si="1"/>
        <v/>
      </c>
      <c r="AB74" s="14" t="str">
        <f>IF(LEN($AA74)=0,"N",IF(LEN($AA74)&gt;1,"Error -- Availability entered in an incorrect format",IF($AA74='Control Panel'!$F$36,$AA74,IF($AA74='Control Panel'!$F$37,$AA74,IF($AA74='Control Panel'!$F$38,$AA74,IF($AA74='Control Panel'!$F$39,$AA74,IF($AA74='Control Panel'!$F$40,$AA74,IF($AA74='Control Panel'!$F$41,$AA74,"Error -- Availability entered in an incorrect format"))))))))</f>
        <v>N</v>
      </c>
    </row>
    <row r="75" spans="1:28" s="14" customFormat="1" x14ac:dyDescent="0.35">
      <c r="A75" s="7">
        <v>63</v>
      </c>
      <c r="B75" s="266" t="s">
        <v>1405</v>
      </c>
      <c r="C75" s="13" t="s">
        <v>42</v>
      </c>
      <c r="D75" s="220"/>
      <c r="E75" s="261"/>
      <c r="F75" s="204" t="str">
        <f t="shared" si="0"/>
        <v>N/A</v>
      </c>
      <c r="G75" s="6"/>
      <c r="AA75" s="14" t="str">
        <f t="shared" si="1"/>
        <v/>
      </c>
      <c r="AB75" s="14" t="str">
        <f>IF(LEN($AA75)=0,"N",IF(LEN($AA75)&gt;1,"Error -- Availability entered in an incorrect format",IF($AA75='Control Panel'!$F$36,$AA75,IF($AA75='Control Panel'!$F$37,$AA75,IF($AA75='Control Panel'!$F$38,$AA75,IF($AA75='Control Panel'!$F$39,$AA75,IF($AA75='Control Panel'!$F$40,$AA75,IF($AA75='Control Panel'!$F$41,$AA75,"Error -- Availability entered in an incorrect format"))))))))</f>
        <v>N</v>
      </c>
    </row>
    <row r="76" spans="1:28" s="14" customFormat="1" x14ac:dyDescent="0.35">
      <c r="A76" s="7">
        <v>64</v>
      </c>
      <c r="B76" s="266" t="s">
        <v>1406</v>
      </c>
      <c r="C76" s="13" t="s">
        <v>43</v>
      </c>
      <c r="D76" s="220"/>
      <c r="E76" s="261"/>
      <c r="F76" s="204" t="str">
        <f t="shared" si="0"/>
        <v>N/A</v>
      </c>
      <c r="G76" s="6"/>
      <c r="AA76" s="14" t="str">
        <f t="shared" si="1"/>
        <v/>
      </c>
      <c r="AB76" s="14" t="str">
        <f>IF(LEN($AA76)=0,"N",IF(LEN($AA76)&gt;1,"Error -- Availability entered in an incorrect format",IF($AA76='Control Panel'!$F$36,$AA76,IF($AA76='Control Panel'!$F$37,$AA76,IF($AA76='Control Panel'!$F$38,$AA76,IF($AA76='Control Panel'!$F$39,$AA76,IF($AA76='Control Panel'!$F$40,$AA76,IF($AA76='Control Panel'!$F$41,$AA76,"Error -- Availability entered in an incorrect format"))))))))</f>
        <v>N</v>
      </c>
    </row>
    <row r="77" spans="1:28" s="14" customFormat="1" ht="29" x14ac:dyDescent="0.35">
      <c r="A77" s="7">
        <v>65</v>
      </c>
      <c r="B77" s="266" t="s">
        <v>1407</v>
      </c>
      <c r="C77" s="13" t="s">
        <v>40</v>
      </c>
      <c r="D77" s="220"/>
      <c r="E77" s="261"/>
      <c r="F77" s="204" t="str">
        <f t="shared" si="0"/>
        <v>N/A</v>
      </c>
      <c r="G77" s="6"/>
      <c r="AA77" s="14" t="str">
        <f t="shared" si="1"/>
        <v/>
      </c>
      <c r="AB77" s="14" t="str">
        <f>IF(LEN($AA77)=0,"N",IF(LEN($AA77)&gt;1,"Error -- Availability entered in an incorrect format",IF($AA77='Control Panel'!$F$36,$AA77,IF($AA77='Control Panel'!$F$37,$AA77,IF($AA77='Control Panel'!$F$38,$AA77,IF($AA77='Control Panel'!$F$39,$AA77,IF($AA77='Control Panel'!$F$40,$AA77,IF($AA77='Control Panel'!$F$41,$AA77,"Error -- Availability entered in an incorrect format"))))))))</f>
        <v>N</v>
      </c>
    </row>
    <row r="78" spans="1:28" s="14" customFormat="1" x14ac:dyDescent="0.35">
      <c r="A78" s="7">
        <v>66</v>
      </c>
      <c r="B78" s="266" t="s">
        <v>1408</v>
      </c>
      <c r="C78" s="13" t="s">
        <v>43</v>
      </c>
      <c r="D78" s="220"/>
      <c r="E78" s="261"/>
      <c r="F78" s="204" t="str">
        <f t="shared" ref="F78:F141" si="2">IF($D$10=$A$9,"N/A",$D$10)</f>
        <v>N/A</v>
      </c>
      <c r="G78" s="6"/>
      <c r="AA78" s="14" t="str">
        <f t="shared" ref="AA78:AA141" si="3">TRIM($D78)</f>
        <v/>
      </c>
      <c r="AB78" s="14" t="str">
        <f>IF(LEN($AA78)=0,"N",IF(LEN($AA78)&gt;1,"Error -- Availability entered in an incorrect format",IF($AA78='Control Panel'!$F$36,$AA78,IF($AA78='Control Panel'!$F$37,$AA78,IF($AA78='Control Panel'!$F$38,$AA78,IF($AA78='Control Panel'!$F$39,$AA78,IF($AA78='Control Panel'!$F$40,$AA78,IF($AA78='Control Panel'!$F$41,$AA78,"Error -- Availability entered in an incorrect format"))))))))</f>
        <v>N</v>
      </c>
    </row>
    <row r="79" spans="1:28" s="14" customFormat="1" x14ac:dyDescent="0.35">
      <c r="A79" s="7">
        <v>67</v>
      </c>
      <c r="B79" s="266" t="s">
        <v>1409</v>
      </c>
      <c r="C79" s="13" t="s">
        <v>43</v>
      </c>
      <c r="D79" s="220"/>
      <c r="E79" s="261"/>
      <c r="F79" s="204" t="str">
        <f t="shared" si="2"/>
        <v>N/A</v>
      </c>
      <c r="G79" s="6"/>
      <c r="AA79" s="14" t="str">
        <f t="shared" si="3"/>
        <v/>
      </c>
      <c r="AB79" s="14" t="str">
        <f>IF(LEN($AA79)=0,"N",IF(LEN($AA79)&gt;1,"Error -- Availability entered in an incorrect format",IF($AA79='Control Panel'!$F$36,$AA79,IF($AA79='Control Panel'!$F$37,$AA79,IF($AA79='Control Panel'!$F$38,$AA79,IF($AA79='Control Panel'!$F$39,$AA79,IF($AA79='Control Panel'!$F$40,$AA79,IF($AA79='Control Panel'!$F$41,$AA79,"Error -- Availability entered in an incorrect format"))))))))</f>
        <v>N</v>
      </c>
    </row>
    <row r="80" spans="1:28" s="14" customFormat="1" x14ac:dyDescent="0.35">
      <c r="A80" s="7">
        <v>68</v>
      </c>
      <c r="B80" s="266" t="s">
        <v>1410</v>
      </c>
      <c r="C80" s="13" t="s">
        <v>43</v>
      </c>
      <c r="D80" s="220"/>
      <c r="E80" s="261"/>
      <c r="F80" s="204" t="str">
        <f t="shared" si="2"/>
        <v>N/A</v>
      </c>
      <c r="G80" s="6"/>
      <c r="AA80" s="14" t="str">
        <f t="shared" si="3"/>
        <v/>
      </c>
      <c r="AB80" s="14" t="str">
        <f>IF(LEN($AA80)=0,"N",IF(LEN($AA80)&gt;1,"Error -- Availability entered in an incorrect format",IF($AA80='Control Panel'!$F$36,$AA80,IF($AA80='Control Panel'!$F$37,$AA80,IF($AA80='Control Panel'!$F$38,$AA80,IF($AA80='Control Panel'!$F$39,$AA80,IF($AA80='Control Panel'!$F$40,$AA80,IF($AA80='Control Panel'!$F$41,$AA80,"Error -- Availability entered in an incorrect format"))))))))</f>
        <v>N</v>
      </c>
    </row>
    <row r="81" spans="1:28" s="14" customFormat="1" x14ac:dyDescent="0.35">
      <c r="A81" s="7">
        <v>69</v>
      </c>
      <c r="B81" s="266" t="s">
        <v>1411</v>
      </c>
      <c r="C81" s="13" t="s">
        <v>43</v>
      </c>
      <c r="D81" s="220"/>
      <c r="E81" s="261"/>
      <c r="F81" s="204" t="str">
        <f t="shared" si="2"/>
        <v>N/A</v>
      </c>
      <c r="G81" s="6"/>
      <c r="AA81" s="14" t="str">
        <f t="shared" si="3"/>
        <v/>
      </c>
      <c r="AB81" s="14" t="str">
        <f>IF(LEN($AA81)=0,"N",IF(LEN($AA81)&gt;1,"Error -- Availability entered in an incorrect format",IF($AA81='Control Panel'!$F$36,$AA81,IF($AA81='Control Panel'!$F$37,$AA81,IF($AA81='Control Panel'!$F$38,$AA81,IF($AA81='Control Panel'!$F$39,$AA81,IF($AA81='Control Panel'!$F$40,$AA81,IF($AA81='Control Panel'!$F$41,$AA81,"Error -- Availability entered in an incorrect format"))))))))</f>
        <v>N</v>
      </c>
    </row>
    <row r="82" spans="1:28" s="14" customFormat="1" ht="29" x14ac:dyDescent="0.35">
      <c r="A82" s="7">
        <v>70</v>
      </c>
      <c r="B82" s="204" t="s">
        <v>1412</v>
      </c>
      <c r="C82" s="13" t="s">
        <v>37</v>
      </c>
      <c r="D82" s="220"/>
      <c r="E82" s="261"/>
      <c r="F82" s="204" t="str">
        <f t="shared" si="2"/>
        <v>N/A</v>
      </c>
      <c r="G82" s="6"/>
      <c r="AA82" s="14" t="str">
        <f t="shared" si="3"/>
        <v/>
      </c>
      <c r="AB82" s="14" t="str">
        <f>IF(LEN($AA82)=0,"N",IF(LEN($AA82)&gt;1,"Error -- Availability entered in an incorrect format",IF($AA82='Control Panel'!$F$36,$AA82,IF($AA82='Control Panel'!$F$37,$AA82,IF($AA82='Control Panel'!$F$38,$AA82,IF($AA82='Control Panel'!$F$39,$AA82,IF($AA82='Control Panel'!$F$40,$AA82,IF($AA82='Control Panel'!$F$41,$AA82,"Error -- Availability entered in an incorrect format"))))))))</f>
        <v>N</v>
      </c>
    </row>
    <row r="83" spans="1:28" s="14" customFormat="1" ht="29" x14ac:dyDescent="0.35">
      <c r="A83" s="7">
        <v>71</v>
      </c>
      <c r="B83" s="204" t="s">
        <v>1413</v>
      </c>
      <c r="C83" s="13" t="s">
        <v>37</v>
      </c>
      <c r="D83" s="220"/>
      <c r="E83" s="261"/>
      <c r="F83" s="204" t="str">
        <f t="shared" si="2"/>
        <v>N/A</v>
      </c>
      <c r="G83" s="6"/>
      <c r="AA83" s="14" t="str">
        <f t="shared" si="3"/>
        <v/>
      </c>
      <c r="AB83" s="14" t="str">
        <f>IF(LEN($AA83)=0,"N",IF(LEN($AA83)&gt;1,"Error -- Availability entered in an incorrect format",IF($AA83='Control Panel'!$F$36,$AA83,IF($AA83='Control Panel'!$F$37,$AA83,IF($AA83='Control Panel'!$F$38,$AA83,IF($AA83='Control Panel'!$F$39,$AA83,IF($AA83='Control Panel'!$F$40,$AA83,IF($AA83='Control Panel'!$F$41,$AA83,"Error -- Availability entered in an incorrect format"))))))))</f>
        <v>N</v>
      </c>
    </row>
    <row r="84" spans="1:28" s="14" customFormat="1" ht="29" x14ac:dyDescent="0.35">
      <c r="A84" s="7">
        <v>72</v>
      </c>
      <c r="B84" s="204" t="s">
        <v>1414</v>
      </c>
      <c r="C84" s="13" t="s">
        <v>37</v>
      </c>
      <c r="D84" s="220"/>
      <c r="E84" s="261"/>
      <c r="F84" s="204" t="str">
        <f t="shared" si="2"/>
        <v>N/A</v>
      </c>
      <c r="G84" s="6"/>
      <c r="AA84" s="14" t="str">
        <f t="shared" si="3"/>
        <v/>
      </c>
      <c r="AB84" s="14" t="str">
        <f>IF(LEN($AA84)=0,"N",IF(LEN($AA84)&gt;1,"Error -- Availability entered in an incorrect format",IF($AA84='Control Panel'!$F$36,$AA84,IF($AA84='Control Panel'!$F$37,$AA84,IF($AA84='Control Panel'!$F$38,$AA84,IF($AA84='Control Panel'!$F$39,$AA84,IF($AA84='Control Panel'!$F$40,$AA84,IF($AA84='Control Panel'!$F$41,$AA84,"Error -- Availability entered in an incorrect format"))))))))</f>
        <v>N</v>
      </c>
    </row>
    <row r="85" spans="1:28" s="14" customFormat="1" x14ac:dyDescent="0.35">
      <c r="A85" s="7">
        <v>73</v>
      </c>
      <c r="B85" s="204" t="s">
        <v>1415</v>
      </c>
      <c r="C85" s="13" t="s">
        <v>42</v>
      </c>
      <c r="D85" s="220"/>
      <c r="E85" s="261"/>
      <c r="F85" s="204" t="str">
        <f t="shared" si="2"/>
        <v>N/A</v>
      </c>
      <c r="G85" s="6"/>
      <c r="AA85" s="14" t="str">
        <f t="shared" si="3"/>
        <v/>
      </c>
      <c r="AB85" s="14" t="str">
        <f>IF(LEN($AA85)=0,"N",IF(LEN($AA85)&gt;1,"Error -- Availability entered in an incorrect format",IF($AA85='Control Panel'!$F$36,$AA85,IF($AA85='Control Panel'!$F$37,$AA85,IF($AA85='Control Panel'!$F$38,$AA85,IF($AA85='Control Panel'!$F$39,$AA85,IF($AA85='Control Panel'!$F$40,$AA85,IF($AA85='Control Panel'!$F$41,$AA85,"Error -- Availability entered in an incorrect format"))))))))</f>
        <v>N</v>
      </c>
    </row>
    <row r="86" spans="1:28" s="14" customFormat="1" ht="29" x14ac:dyDescent="0.35">
      <c r="A86" s="7">
        <v>74</v>
      </c>
      <c r="B86" s="204" t="s">
        <v>1416</v>
      </c>
      <c r="C86" s="13" t="s">
        <v>37</v>
      </c>
      <c r="D86" s="220"/>
      <c r="E86" s="261"/>
      <c r="F86" s="204" t="str">
        <f t="shared" si="2"/>
        <v>N/A</v>
      </c>
      <c r="G86" s="6"/>
      <c r="AA86" s="14" t="str">
        <f t="shared" si="3"/>
        <v/>
      </c>
      <c r="AB86" s="14" t="str">
        <f>IF(LEN($AA86)=0,"N",IF(LEN($AA86)&gt;1,"Error -- Availability entered in an incorrect format",IF($AA86='Control Panel'!$F$36,$AA86,IF($AA86='Control Panel'!$F$37,$AA86,IF($AA86='Control Panel'!$F$38,$AA86,IF($AA86='Control Panel'!$F$39,$AA86,IF($AA86='Control Panel'!$F$40,$AA86,IF($AA86='Control Panel'!$F$41,$AA86,"Error -- Availability entered in an incorrect format"))))))))</f>
        <v>N</v>
      </c>
    </row>
    <row r="87" spans="1:28" s="14" customFormat="1" ht="29" x14ac:dyDescent="0.35">
      <c r="A87" s="7">
        <v>75</v>
      </c>
      <c r="B87" s="204" t="s">
        <v>1417</v>
      </c>
      <c r="C87" s="13" t="s">
        <v>37</v>
      </c>
      <c r="D87" s="220"/>
      <c r="E87" s="261"/>
      <c r="F87" s="204" t="str">
        <f t="shared" si="2"/>
        <v>N/A</v>
      </c>
      <c r="G87" s="6"/>
      <c r="AA87" s="14" t="str">
        <f t="shared" si="3"/>
        <v/>
      </c>
      <c r="AB87" s="14" t="str">
        <f>IF(LEN($AA87)=0,"N",IF(LEN($AA87)&gt;1,"Error -- Availability entered in an incorrect format",IF($AA87='Control Panel'!$F$36,$AA87,IF($AA87='Control Panel'!$F$37,$AA87,IF($AA87='Control Panel'!$F$38,$AA87,IF($AA87='Control Panel'!$F$39,$AA87,IF($AA87='Control Panel'!$F$40,$AA87,IF($AA87='Control Panel'!$F$41,$AA87,"Error -- Availability entered in an incorrect format"))))))))</f>
        <v>N</v>
      </c>
    </row>
    <row r="88" spans="1:28" s="14" customFormat="1" x14ac:dyDescent="0.35">
      <c r="A88" s="7">
        <v>76</v>
      </c>
      <c r="B88" s="266" t="s">
        <v>1418</v>
      </c>
      <c r="C88" s="13" t="s">
        <v>43</v>
      </c>
      <c r="D88" s="220"/>
      <c r="E88" s="261"/>
      <c r="F88" s="204" t="str">
        <f t="shared" si="2"/>
        <v>N/A</v>
      </c>
      <c r="G88" s="6"/>
      <c r="AA88" s="14" t="str">
        <f t="shared" si="3"/>
        <v/>
      </c>
      <c r="AB88" s="14" t="str">
        <f>IF(LEN($AA88)=0,"N",IF(LEN($AA88)&gt;1,"Error -- Availability entered in an incorrect format",IF($AA88='Control Panel'!$F$36,$AA88,IF($AA88='Control Panel'!$F$37,$AA88,IF($AA88='Control Panel'!$F$38,$AA88,IF($AA88='Control Panel'!$F$39,$AA88,IF($AA88='Control Panel'!$F$40,$AA88,IF($AA88='Control Panel'!$F$41,$AA88,"Error -- Availability entered in an incorrect format"))))))))</f>
        <v>N</v>
      </c>
    </row>
    <row r="89" spans="1:28" s="14" customFormat="1" x14ac:dyDescent="0.35">
      <c r="A89" s="7">
        <v>77</v>
      </c>
      <c r="B89" s="266" t="s">
        <v>1419</v>
      </c>
      <c r="C89" s="13" t="s">
        <v>43</v>
      </c>
      <c r="D89" s="220"/>
      <c r="E89" s="261"/>
      <c r="F89" s="204" t="str">
        <f t="shared" si="2"/>
        <v>N/A</v>
      </c>
      <c r="G89" s="6"/>
      <c r="AA89" s="14" t="str">
        <f t="shared" si="3"/>
        <v/>
      </c>
      <c r="AB89" s="14" t="str">
        <f>IF(LEN($AA89)=0,"N",IF(LEN($AA89)&gt;1,"Error -- Availability entered in an incorrect format",IF($AA89='Control Panel'!$F$36,$AA89,IF($AA89='Control Panel'!$F$37,$AA89,IF($AA89='Control Panel'!$F$38,$AA89,IF($AA89='Control Panel'!$F$39,$AA89,IF($AA89='Control Panel'!$F$40,$AA89,IF($AA89='Control Panel'!$F$41,$AA89,"Error -- Availability entered in an incorrect format"))))))))</f>
        <v>N</v>
      </c>
    </row>
    <row r="90" spans="1:28" s="14" customFormat="1" x14ac:dyDescent="0.35">
      <c r="A90" s="7">
        <v>78</v>
      </c>
      <c r="B90" s="266" t="s">
        <v>1420</v>
      </c>
      <c r="C90" s="13" t="s">
        <v>43</v>
      </c>
      <c r="D90" s="220"/>
      <c r="E90" s="261"/>
      <c r="F90" s="204" t="str">
        <f t="shared" si="2"/>
        <v>N/A</v>
      </c>
      <c r="G90" s="6"/>
      <c r="AA90" s="14" t="str">
        <f t="shared" si="3"/>
        <v/>
      </c>
      <c r="AB90" s="14" t="str">
        <f>IF(LEN($AA90)=0,"N",IF(LEN($AA90)&gt;1,"Error -- Availability entered in an incorrect format",IF($AA90='Control Panel'!$F$36,$AA90,IF($AA90='Control Panel'!$F$37,$AA90,IF($AA90='Control Panel'!$F$38,$AA90,IF($AA90='Control Panel'!$F$39,$AA90,IF($AA90='Control Panel'!$F$40,$AA90,IF($AA90='Control Panel'!$F$41,$AA90,"Error -- Availability entered in an incorrect format"))))))))</f>
        <v>N</v>
      </c>
    </row>
    <row r="91" spans="1:28" s="14" customFormat="1" ht="29" x14ac:dyDescent="0.35">
      <c r="A91" s="7">
        <v>79</v>
      </c>
      <c r="B91" s="204" t="s">
        <v>1421</v>
      </c>
      <c r="C91" s="13" t="s">
        <v>37</v>
      </c>
      <c r="D91" s="220"/>
      <c r="E91" s="261"/>
      <c r="F91" s="204" t="str">
        <f t="shared" si="2"/>
        <v>N/A</v>
      </c>
      <c r="G91" s="6"/>
      <c r="AA91" s="14" t="str">
        <f t="shared" si="3"/>
        <v/>
      </c>
      <c r="AB91" s="14" t="str">
        <f>IF(LEN($AA91)=0,"N",IF(LEN($AA91)&gt;1,"Error -- Availability entered in an incorrect format",IF($AA91='Control Panel'!$F$36,$AA91,IF($AA91='Control Panel'!$F$37,$AA91,IF($AA91='Control Panel'!$F$38,$AA91,IF($AA91='Control Panel'!$F$39,$AA91,IF($AA91='Control Panel'!$F$40,$AA91,IF($AA91='Control Panel'!$F$41,$AA91,"Error -- Availability entered in an incorrect format"))))))))</f>
        <v>N</v>
      </c>
    </row>
    <row r="92" spans="1:28" s="14" customFormat="1" ht="43.5" x14ac:dyDescent="0.35">
      <c r="A92" s="7">
        <v>80</v>
      </c>
      <c r="B92" s="204" t="s">
        <v>1422</v>
      </c>
      <c r="C92" s="13" t="s">
        <v>37</v>
      </c>
      <c r="D92" s="220"/>
      <c r="E92" s="261"/>
      <c r="F92" s="204" t="str">
        <f t="shared" si="2"/>
        <v>N/A</v>
      </c>
      <c r="G92" s="6"/>
      <c r="AA92" s="14" t="str">
        <f t="shared" si="3"/>
        <v/>
      </c>
      <c r="AB92" s="14" t="str">
        <f>IF(LEN($AA92)=0,"N",IF(LEN($AA92)&gt;1,"Error -- Availability entered in an incorrect format",IF($AA92='Control Panel'!$F$36,$AA92,IF($AA92='Control Panel'!$F$37,$AA92,IF($AA92='Control Panel'!$F$38,$AA92,IF($AA92='Control Panel'!$F$39,$AA92,IF($AA92='Control Panel'!$F$40,$AA92,IF($AA92='Control Panel'!$F$41,$AA92,"Error -- Availability entered in an incorrect format"))))))))</f>
        <v>N</v>
      </c>
    </row>
    <row r="93" spans="1:28" s="14" customFormat="1" x14ac:dyDescent="0.35">
      <c r="A93" s="7">
        <v>81</v>
      </c>
      <c r="B93" s="204" t="s">
        <v>1423</v>
      </c>
      <c r="C93" s="13"/>
      <c r="D93" s="220"/>
      <c r="E93" s="261"/>
      <c r="F93" s="204" t="str">
        <f t="shared" si="2"/>
        <v>N/A</v>
      </c>
      <c r="G93" s="6"/>
      <c r="AA93" s="14" t="str">
        <f t="shared" si="3"/>
        <v/>
      </c>
      <c r="AB93" s="14" t="str">
        <f>IF(LEN($AA93)=0,"N",IF(LEN($AA93)&gt;1,"Error -- Availability entered in an incorrect format",IF($AA93='Control Panel'!$F$36,$AA93,IF($AA93='Control Panel'!$F$37,$AA93,IF($AA93='Control Panel'!$F$38,$AA93,IF($AA93='Control Panel'!$F$39,$AA93,IF($AA93='Control Panel'!$F$40,$AA93,IF($AA93='Control Panel'!$F$41,$AA93,"Error -- Availability entered in an incorrect format"))))))))</f>
        <v>N</v>
      </c>
    </row>
    <row r="94" spans="1:28" s="14" customFormat="1" x14ac:dyDescent="0.35">
      <c r="A94" s="7">
        <v>82</v>
      </c>
      <c r="B94" s="204" t="s">
        <v>1424</v>
      </c>
      <c r="C94" s="13" t="s">
        <v>37</v>
      </c>
      <c r="D94" s="220"/>
      <c r="E94" s="261"/>
      <c r="F94" s="204" t="str">
        <f t="shared" si="2"/>
        <v>N/A</v>
      </c>
      <c r="G94" s="6"/>
      <c r="AA94" s="14" t="str">
        <f t="shared" si="3"/>
        <v/>
      </c>
      <c r="AB94" s="14" t="str">
        <f>IF(LEN($AA94)=0,"N",IF(LEN($AA94)&gt;1,"Error -- Availability entered in an incorrect format",IF($AA94='Control Panel'!$F$36,$AA94,IF($AA94='Control Panel'!$F$37,$AA94,IF($AA94='Control Panel'!$F$38,$AA94,IF($AA94='Control Panel'!$F$39,$AA94,IF($AA94='Control Panel'!$F$40,$AA94,IF($AA94='Control Panel'!$F$41,$AA94,"Error -- Availability entered in an incorrect format"))))))))</f>
        <v>N</v>
      </c>
    </row>
    <row r="95" spans="1:28" s="14" customFormat="1" ht="43.5" x14ac:dyDescent="0.35">
      <c r="A95" s="7">
        <v>83</v>
      </c>
      <c r="B95" s="204" t="s">
        <v>1425</v>
      </c>
      <c r="C95" s="13" t="s">
        <v>37</v>
      </c>
      <c r="D95" s="220"/>
      <c r="E95" s="261"/>
      <c r="F95" s="204" t="str">
        <f t="shared" si="2"/>
        <v>N/A</v>
      </c>
      <c r="G95" s="6"/>
      <c r="AA95" s="14" t="str">
        <f t="shared" si="3"/>
        <v/>
      </c>
      <c r="AB95" s="14" t="str">
        <f>IF(LEN($AA95)=0,"N",IF(LEN($AA95)&gt;1,"Error -- Availability entered in an incorrect format",IF($AA95='Control Panel'!$F$36,$AA95,IF($AA95='Control Panel'!$F$37,$AA95,IF($AA95='Control Panel'!$F$38,$AA95,IF($AA95='Control Panel'!$F$39,$AA95,IF($AA95='Control Panel'!$F$40,$AA95,IF($AA95='Control Panel'!$F$41,$AA95,"Error -- Availability entered in an incorrect format"))))))))</f>
        <v>N</v>
      </c>
    </row>
    <row r="96" spans="1:28" s="14" customFormat="1" ht="43.5" x14ac:dyDescent="0.35">
      <c r="A96" s="7">
        <v>84</v>
      </c>
      <c r="B96" s="204" t="s">
        <v>1426</v>
      </c>
      <c r="C96" s="13" t="s">
        <v>37</v>
      </c>
      <c r="D96" s="220"/>
      <c r="E96" s="261"/>
      <c r="F96" s="204" t="str">
        <f t="shared" si="2"/>
        <v>N/A</v>
      </c>
      <c r="G96" s="6"/>
      <c r="AA96" s="14" t="str">
        <f t="shared" si="3"/>
        <v/>
      </c>
      <c r="AB96" s="14" t="str">
        <f>IF(LEN($AA96)=0,"N",IF(LEN($AA96)&gt;1,"Error -- Availability entered in an incorrect format",IF($AA96='Control Panel'!$F$36,$AA96,IF($AA96='Control Panel'!$F$37,$AA96,IF($AA96='Control Panel'!$F$38,$AA96,IF($AA96='Control Panel'!$F$39,$AA96,IF($AA96='Control Panel'!$F$40,$AA96,IF($AA96='Control Panel'!$F$41,$AA96,"Error -- Availability entered in an incorrect format"))))))))</f>
        <v>N</v>
      </c>
    </row>
    <row r="97" spans="1:28" s="14" customFormat="1" ht="43.5" x14ac:dyDescent="0.35">
      <c r="A97" s="7">
        <v>85</v>
      </c>
      <c r="B97" s="204" t="s">
        <v>1427</v>
      </c>
      <c r="C97" s="13" t="s">
        <v>37</v>
      </c>
      <c r="D97" s="220"/>
      <c r="E97" s="261"/>
      <c r="F97" s="204" t="str">
        <f t="shared" si="2"/>
        <v>N/A</v>
      </c>
      <c r="G97" s="6"/>
      <c r="AA97" s="14" t="str">
        <f t="shared" si="3"/>
        <v/>
      </c>
      <c r="AB97" s="14" t="str">
        <f>IF(LEN($AA97)=0,"N",IF(LEN($AA97)&gt;1,"Error -- Availability entered in an incorrect format",IF($AA97='Control Panel'!$F$36,$AA97,IF($AA97='Control Panel'!$F$37,$AA97,IF($AA97='Control Panel'!$F$38,$AA97,IF($AA97='Control Panel'!$F$39,$AA97,IF($AA97='Control Panel'!$F$40,$AA97,IF($AA97='Control Panel'!$F$41,$AA97,"Error -- Availability entered in an incorrect format"))))))))</f>
        <v>N</v>
      </c>
    </row>
    <row r="98" spans="1:28" s="14" customFormat="1" ht="29" x14ac:dyDescent="0.35">
      <c r="A98" s="7">
        <v>86</v>
      </c>
      <c r="B98" s="204" t="s">
        <v>1428</v>
      </c>
      <c r="C98" s="13" t="s">
        <v>37</v>
      </c>
      <c r="D98" s="220"/>
      <c r="E98" s="261"/>
      <c r="F98" s="204" t="str">
        <f t="shared" si="2"/>
        <v>N/A</v>
      </c>
      <c r="G98" s="6"/>
      <c r="AA98" s="14" t="str">
        <f t="shared" si="3"/>
        <v/>
      </c>
      <c r="AB98" s="14" t="str">
        <f>IF(LEN($AA98)=0,"N",IF(LEN($AA98)&gt;1,"Error -- Availability entered in an incorrect format",IF($AA98='Control Panel'!$F$36,$AA98,IF($AA98='Control Panel'!$F$37,$AA98,IF($AA98='Control Panel'!$F$38,$AA98,IF($AA98='Control Panel'!$F$39,$AA98,IF($AA98='Control Panel'!$F$40,$AA98,IF($AA98='Control Panel'!$F$41,$AA98,"Error -- Availability entered in an incorrect format"))))))))</f>
        <v>N</v>
      </c>
    </row>
    <row r="99" spans="1:28" s="14" customFormat="1" ht="29" x14ac:dyDescent="0.35">
      <c r="A99" s="7">
        <v>87</v>
      </c>
      <c r="B99" s="204" t="s">
        <v>1429</v>
      </c>
      <c r="C99" s="13" t="s">
        <v>37</v>
      </c>
      <c r="D99" s="220"/>
      <c r="E99" s="261"/>
      <c r="F99" s="204" t="str">
        <f t="shared" si="2"/>
        <v>N/A</v>
      </c>
      <c r="G99" s="6"/>
      <c r="AA99" s="14" t="str">
        <f t="shared" si="3"/>
        <v/>
      </c>
      <c r="AB99" s="14" t="str">
        <f>IF(LEN($AA99)=0,"N",IF(LEN($AA99)&gt;1,"Error -- Availability entered in an incorrect format",IF($AA99='Control Panel'!$F$36,$AA99,IF($AA99='Control Panel'!$F$37,$AA99,IF($AA99='Control Panel'!$F$38,$AA99,IF($AA99='Control Panel'!$F$39,$AA99,IF($AA99='Control Panel'!$F$40,$AA99,IF($AA99='Control Panel'!$F$41,$AA99,"Error -- Availability entered in an incorrect format"))))))))</f>
        <v>N</v>
      </c>
    </row>
    <row r="100" spans="1:28" s="14" customFormat="1" ht="29" x14ac:dyDescent="0.35">
      <c r="A100" s="7">
        <v>88</v>
      </c>
      <c r="B100" s="204" t="s">
        <v>1430</v>
      </c>
      <c r="C100" s="13" t="s">
        <v>37</v>
      </c>
      <c r="D100" s="220"/>
      <c r="E100" s="261"/>
      <c r="F100" s="204" t="str">
        <f t="shared" si="2"/>
        <v>N/A</v>
      </c>
      <c r="G100" s="6"/>
      <c r="AA100" s="14" t="str">
        <f t="shared" si="3"/>
        <v/>
      </c>
      <c r="AB100" s="14" t="str">
        <f>IF(LEN($AA100)=0,"N",IF(LEN($AA100)&gt;1,"Error -- Availability entered in an incorrect format",IF($AA100='Control Panel'!$F$36,$AA100,IF($AA100='Control Panel'!$F$37,$AA100,IF($AA100='Control Panel'!$F$38,$AA100,IF($AA100='Control Panel'!$F$39,$AA100,IF($AA100='Control Panel'!$F$40,$AA100,IF($AA100='Control Panel'!$F$41,$AA100,"Error -- Availability entered in an incorrect format"))))))))</f>
        <v>N</v>
      </c>
    </row>
    <row r="101" spans="1:28" s="14" customFormat="1" ht="29" x14ac:dyDescent="0.35">
      <c r="A101" s="7">
        <v>89</v>
      </c>
      <c r="B101" s="204" t="s">
        <v>1431</v>
      </c>
      <c r="C101" s="13" t="s">
        <v>37</v>
      </c>
      <c r="D101" s="220"/>
      <c r="E101" s="261"/>
      <c r="F101" s="204" t="str">
        <f t="shared" si="2"/>
        <v>N/A</v>
      </c>
      <c r="G101" s="6"/>
      <c r="AA101" s="14" t="str">
        <f t="shared" si="3"/>
        <v/>
      </c>
      <c r="AB101" s="14" t="str">
        <f>IF(LEN($AA101)=0,"N",IF(LEN($AA101)&gt;1,"Error -- Availability entered in an incorrect format",IF($AA101='Control Panel'!$F$36,$AA101,IF($AA101='Control Panel'!$F$37,$AA101,IF($AA101='Control Panel'!$F$38,$AA101,IF($AA101='Control Panel'!$F$39,$AA101,IF($AA101='Control Panel'!$F$40,$AA101,IF($AA101='Control Panel'!$F$41,$AA101,"Error -- Availability entered in an incorrect format"))))))))</f>
        <v>N</v>
      </c>
    </row>
    <row r="102" spans="1:28" s="14" customFormat="1" x14ac:dyDescent="0.35">
      <c r="A102" s="7">
        <v>90</v>
      </c>
      <c r="B102" s="204" t="s">
        <v>1432</v>
      </c>
      <c r="C102" s="13"/>
      <c r="D102" s="220"/>
      <c r="E102" s="261"/>
      <c r="F102" s="204" t="str">
        <f t="shared" si="2"/>
        <v>N/A</v>
      </c>
      <c r="G102" s="6"/>
      <c r="AA102" s="14" t="str">
        <f t="shared" si="3"/>
        <v/>
      </c>
      <c r="AB102" s="14" t="str">
        <f>IF(LEN($AA102)=0,"N",IF(LEN($AA102)&gt;1,"Error -- Availability entered in an incorrect format",IF($AA102='Control Panel'!$F$36,$AA102,IF($AA102='Control Panel'!$F$37,$AA102,IF($AA102='Control Panel'!$F$38,$AA102,IF($AA102='Control Panel'!$F$39,$AA102,IF($AA102='Control Panel'!$F$40,$AA102,IF($AA102='Control Panel'!$F$41,$AA102,"Error -- Availability entered in an incorrect format"))))))))</f>
        <v>N</v>
      </c>
    </row>
    <row r="103" spans="1:28" s="14" customFormat="1" x14ac:dyDescent="0.35">
      <c r="A103" s="7">
        <v>91</v>
      </c>
      <c r="B103" s="204" t="s">
        <v>1433</v>
      </c>
      <c r="C103" s="13" t="s">
        <v>40</v>
      </c>
      <c r="D103" s="220"/>
      <c r="E103" s="261"/>
      <c r="F103" s="204" t="str">
        <f t="shared" si="2"/>
        <v>N/A</v>
      </c>
      <c r="G103" s="6"/>
      <c r="AA103" s="14" t="str">
        <f t="shared" si="3"/>
        <v/>
      </c>
      <c r="AB103" s="14" t="str">
        <f>IF(LEN($AA103)=0,"N",IF(LEN($AA103)&gt;1,"Error -- Availability entered in an incorrect format",IF($AA103='Control Panel'!$F$36,$AA103,IF($AA103='Control Panel'!$F$37,$AA103,IF($AA103='Control Panel'!$F$38,$AA103,IF($AA103='Control Panel'!$F$39,$AA103,IF($AA103='Control Panel'!$F$40,$AA103,IF($AA103='Control Panel'!$F$41,$AA103,"Error -- Availability entered in an incorrect format"))))))))</f>
        <v>N</v>
      </c>
    </row>
    <row r="104" spans="1:28" s="14" customFormat="1" x14ac:dyDescent="0.35">
      <c r="A104" s="7">
        <v>92</v>
      </c>
      <c r="B104" s="266" t="s">
        <v>1434</v>
      </c>
      <c r="C104" s="276" t="s">
        <v>40</v>
      </c>
      <c r="D104" s="220"/>
      <c r="E104" s="261"/>
      <c r="F104" s="204" t="str">
        <f t="shared" si="2"/>
        <v>N/A</v>
      </c>
      <c r="G104" s="6"/>
      <c r="AA104" s="14" t="str">
        <f t="shared" si="3"/>
        <v/>
      </c>
      <c r="AB104" s="14" t="str">
        <f>IF(LEN($AA104)=0,"N",IF(LEN($AA104)&gt;1,"Error -- Availability entered in an incorrect format",IF($AA104='Control Panel'!$F$36,$AA104,IF($AA104='Control Panel'!$F$37,$AA104,IF($AA104='Control Panel'!$F$38,$AA104,IF($AA104='Control Panel'!$F$39,$AA104,IF($AA104='Control Panel'!$F$40,$AA104,IF($AA104='Control Panel'!$F$41,$AA104,"Error -- Availability entered in an incorrect format"))))))))</f>
        <v>N</v>
      </c>
    </row>
    <row r="105" spans="1:28" s="14" customFormat="1" x14ac:dyDescent="0.35">
      <c r="A105" s="7">
        <v>93</v>
      </c>
      <c r="B105" s="266" t="s">
        <v>1435</v>
      </c>
      <c r="C105" s="276" t="s">
        <v>40</v>
      </c>
      <c r="D105" s="220"/>
      <c r="E105" s="261"/>
      <c r="F105" s="204" t="str">
        <f t="shared" si="2"/>
        <v>N/A</v>
      </c>
      <c r="G105" s="6"/>
      <c r="AA105" s="14" t="str">
        <f t="shared" si="3"/>
        <v/>
      </c>
      <c r="AB105" s="14" t="str">
        <f>IF(LEN($AA105)=0,"N",IF(LEN($AA105)&gt;1,"Error -- Availability entered in an incorrect format",IF($AA105='Control Panel'!$F$36,$AA105,IF($AA105='Control Panel'!$F$37,$AA105,IF($AA105='Control Panel'!$F$38,$AA105,IF($AA105='Control Panel'!$F$39,$AA105,IF($AA105='Control Panel'!$F$40,$AA105,IF($AA105='Control Panel'!$F$41,$AA105,"Error -- Availability entered in an incorrect format"))))))))</f>
        <v>N</v>
      </c>
    </row>
    <row r="106" spans="1:28" s="14" customFormat="1" x14ac:dyDescent="0.35">
      <c r="A106" s="7">
        <v>94</v>
      </c>
      <c r="B106" s="266" t="s">
        <v>1436</v>
      </c>
      <c r="C106" s="276" t="s">
        <v>40</v>
      </c>
      <c r="D106" s="220"/>
      <c r="E106" s="261"/>
      <c r="F106" s="204" t="str">
        <f t="shared" si="2"/>
        <v>N/A</v>
      </c>
      <c r="G106" s="6"/>
      <c r="AA106" s="14" t="str">
        <f t="shared" si="3"/>
        <v/>
      </c>
      <c r="AB106" s="14" t="str">
        <f>IF(LEN($AA106)=0,"N",IF(LEN($AA106)&gt;1,"Error -- Availability entered in an incorrect format",IF($AA106='Control Panel'!$F$36,$AA106,IF($AA106='Control Panel'!$F$37,$AA106,IF($AA106='Control Panel'!$F$38,$AA106,IF($AA106='Control Panel'!$F$39,$AA106,IF($AA106='Control Panel'!$F$40,$AA106,IF($AA106='Control Panel'!$F$41,$AA106,"Error -- Availability entered in an incorrect format"))))))))</f>
        <v>N</v>
      </c>
    </row>
    <row r="107" spans="1:28" s="14" customFormat="1" x14ac:dyDescent="0.35">
      <c r="A107" s="7">
        <v>95</v>
      </c>
      <c r="B107" s="266" t="s">
        <v>1437</v>
      </c>
      <c r="C107" s="276" t="s">
        <v>40</v>
      </c>
      <c r="D107" s="220"/>
      <c r="E107" s="261"/>
      <c r="F107" s="204" t="str">
        <f t="shared" si="2"/>
        <v>N/A</v>
      </c>
      <c r="G107" s="6"/>
      <c r="AA107" s="14" t="str">
        <f t="shared" si="3"/>
        <v/>
      </c>
      <c r="AB107" s="14" t="str">
        <f>IF(LEN($AA107)=0,"N",IF(LEN($AA107)&gt;1,"Error -- Availability entered in an incorrect format",IF($AA107='Control Panel'!$F$36,$AA107,IF($AA107='Control Panel'!$F$37,$AA107,IF($AA107='Control Panel'!$F$38,$AA107,IF($AA107='Control Panel'!$F$39,$AA107,IF($AA107='Control Panel'!$F$40,$AA107,IF($AA107='Control Panel'!$F$41,$AA107,"Error -- Availability entered in an incorrect format"))))))))</f>
        <v>N</v>
      </c>
    </row>
    <row r="108" spans="1:28" s="14" customFormat="1" x14ac:dyDescent="0.35">
      <c r="A108" s="7">
        <v>96</v>
      </c>
      <c r="B108" s="266" t="s">
        <v>1438</v>
      </c>
      <c r="C108" s="276" t="s">
        <v>40</v>
      </c>
      <c r="D108" s="220"/>
      <c r="E108" s="261"/>
      <c r="F108" s="204" t="str">
        <f t="shared" si="2"/>
        <v>N/A</v>
      </c>
      <c r="G108" s="6"/>
      <c r="AA108" s="14" t="str">
        <f t="shared" si="3"/>
        <v/>
      </c>
      <c r="AB108" s="14" t="str">
        <f>IF(LEN($AA108)=0,"N",IF(LEN($AA108)&gt;1,"Error -- Availability entered in an incorrect format",IF($AA108='Control Panel'!$F$36,$AA108,IF($AA108='Control Panel'!$F$37,$AA108,IF($AA108='Control Panel'!$F$38,$AA108,IF($AA108='Control Panel'!$F$39,$AA108,IF($AA108='Control Panel'!$F$40,$AA108,IF($AA108='Control Panel'!$F$41,$AA108,"Error -- Availability entered in an incorrect format"))))))))</f>
        <v>N</v>
      </c>
    </row>
    <row r="109" spans="1:28" s="14" customFormat="1" x14ac:dyDescent="0.35">
      <c r="A109" s="7">
        <v>97</v>
      </c>
      <c r="B109" s="266" t="s">
        <v>1439</v>
      </c>
      <c r="C109" s="276" t="s">
        <v>40</v>
      </c>
      <c r="D109" s="220"/>
      <c r="E109" s="261"/>
      <c r="F109" s="204" t="str">
        <f t="shared" si="2"/>
        <v>N/A</v>
      </c>
      <c r="G109" s="6"/>
      <c r="AA109" s="14" t="str">
        <f t="shared" si="3"/>
        <v/>
      </c>
      <c r="AB109" s="14" t="str">
        <f>IF(LEN($AA109)=0,"N",IF(LEN($AA109)&gt;1,"Error -- Availability entered in an incorrect format",IF($AA109='Control Panel'!$F$36,$AA109,IF($AA109='Control Panel'!$F$37,$AA109,IF($AA109='Control Panel'!$F$38,$AA109,IF($AA109='Control Panel'!$F$39,$AA109,IF($AA109='Control Panel'!$F$40,$AA109,IF($AA109='Control Panel'!$F$41,$AA109,"Error -- Availability entered in an incorrect format"))))))))</f>
        <v>N</v>
      </c>
    </row>
    <row r="110" spans="1:28" s="14" customFormat="1" x14ac:dyDescent="0.35">
      <c r="A110" s="7">
        <v>98</v>
      </c>
      <c r="B110" s="266" t="s">
        <v>1440</v>
      </c>
      <c r="C110" s="276" t="s">
        <v>40</v>
      </c>
      <c r="D110" s="220"/>
      <c r="E110" s="261"/>
      <c r="F110" s="204" t="str">
        <f t="shared" si="2"/>
        <v>N/A</v>
      </c>
      <c r="G110" s="6"/>
      <c r="AA110" s="14" t="str">
        <f t="shared" si="3"/>
        <v/>
      </c>
      <c r="AB110" s="14" t="str">
        <f>IF(LEN($AA110)=0,"N",IF(LEN($AA110)&gt;1,"Error -- Availability entered in an incorrect format",IF($AA110='Control Panel'!$F$36,$AA110,IF($AA110='Control Panel'!$F$37,$AA110,IF($AA110='Control Panel'!$F$38,$AA110,IF($AA110='Control Panel'!$F$39,$AA110,IF($AA110='Control Panel'!$F$40,$AA110,IF($AA110='Control Panel'!$F$41,$AA110,"Error -- Availability entered in an incorrect format"))))))))</f>
        <v>N</v>
      </c>
    </row>
    <row r="111" spans="1:28" s="14" customFormat="1" ht="29" x14ac:dyDescent="0.35">
      <c r="A111" s="7">
        <v>99</v>
      </c>
      <c r="B111" s="204" t="s">
        <v>1441</v>
      </c>
      <c r="C111" s="13" t="s">
        <v>40</v>
      </c>
      <c r="D111" s="220"/>
      <c r="E111" s="261"/>
      <c r="F111" s="204" t="str">
        <f t="shared" si="2"/>
        <v>N/A</v>
      </c>
      <c r="G111" s="6"/>
      <c r="AA111" s="14" t="str">
        <f t="shared" si="3"/>
        <v/>
      </c>
      <c r="AB111" s="14" t="str">
        <f>IF(LEN($AA111)=0,"N",IF(LEN($AA111)&gt;1,"Error -- Availability entered in an incorrect format",IF($AA111='Control Panel'!$F$36,$AA111,IF($AA111='Control Panel'!$F$37,$AA111,IF($AA111='Control Panel'!$F$38,$AA111,IF($AA111='Control Panel'!$F$39,$AA111,IF($AA111='Control Panel'!$F$40,$AA111,IF($AA111='Control Panel'!$F$41,$AA111,"Error -- Availability entered in an incorrect format"))))))))</f>
        <v>N</v>
      </c>
    </row>
    <row r="112" spans="1:28" s="14" customFormat="1" ht="29" x14ac:dyDescent="0.35">
      <c r="A112" s="7">
        <v>100</v>
      </c>
      <c r="B112" s="204" t="s">
        <v>1442</v>
      </c>
      <c r="C112" s="13" t="s">
        <v>40</v>
      </c>
      <c r="D112" s="220"/>
      <c r="E112" s="261"/>
      <c r="F112" s="204" t="str">
        <f t="shared" si="2"/>
        <v>N/A</v>
      </c>
      <c r="G112" s="6"/>
      <c r="AA112" s="14" t="str">
        <f t="shared" si="3"/>
        <v/>
      </c>
      <c r="AB112" s="14" t="str">
        <f>IF(LEN($AA112)=0,"N",IF(LEN($AA112)&gt;1,"Error -- Availability entered in an incorrect format",IF($AA112='Control Panel'!$F$36,$AA112,IF($AA112='Control Panel'!$F$37,$AA112,IF($AA112='Control Panel'!$F$38,$AA112,IF($AA112='Control Panel'!$F$39,$AA112,IF($AA112='Control Panel'!$F$40,$AA112,IF($AA112='Control Panel'!$F$41,$AA112,"Error -- Availability entered in an incorrect format"))))))))</f>
        <v>N</v>
      </c>
    </row>
    <row r="113" spans="1:28" s="14" customFormat="1" x14ac:dyDescent="0.35">
      <c r="A113" s="7">
        <v>101</v>
      </c>
      <c r="B113" s="204" t="s">
        <v>1443</v>
      </c>
      <c r="C113" s="13" t="s">
        <v>40</v>
      </c>
      <c r="D113" s="220"/>
      <c r="E113" s="261"/>
      <c r="F113" s="204" t="str">
        <f t="shared" si="2"/>
        <v>N/A</v>
      </c>
      <c r="G113" s="6"/>
      <c r="AA113" s="14" t="str">
        <f t="shared" si="3"/>
        <v/>
      </c>
      <c r="AB113" s="14" t="str">
        <f>IF(LEN($AA113)=0,"N",IF(LEN($AA113)&gt;1,"Error -- Availability entered in an incorrect format",IF($AA113='Control Panel'!$F$36,$AA113,IF($AA113='Control Panel'!$F$37,$AA113,IF($AA113='Control Panel'!$F$38,$AA113,IF($AA113='Control Panel'!$F$39,$AA113,IF($AA113='Control Panel'!$F$40,$AA113,IF($AA113='Control Panel'!$F$41,$AA113,"Error -- Availability entered in an incorrect format"))))))))</f>
        <v>N</v>
      </c>
    </row>
    <row r="114" spans="1:28" s="14" customFormat="1" x14ac:dyDescent="0.35">
      <c r="A114" s="7">
        <v>102</v>
      </c>
      <c r="B114" s="204" t="s">
        <v>1444</v>
      </c>
      <c r="C114" s="13" t="s">
        <v>40</v>
      </c>
      <c r="D114" s="220"/>
      <c r="E114" s="261"/>
      <c r="F114" s="204" t="str">
        <f t="shared" si="2"/>
        <v>N/A</v>
      </c>
      <c r="G114" s="6"/>
      <c r="AA114" s="14" t="str">
        <f t="shared" si="3"/>
        <v/>
      </c>
      <c r="AB114" s="14" t="str">
        <f>IF(LEN($AA114)=0,"N",IF(LEN($AA114)&gt;1,"Error -- Availability entered in an incorrect format",IF($AA114='Control Panel'!$F$36,$AA114,IF($AA114='Control Panel'!$F$37,$AA114,IF($AA114='Control Panel'!$F$38,$AA114,IF($AA114='Control Panel'!$F$39,$AA114,IF($AA114='Control Panel'!$F$40,$AA114,IF($AA114='Control Panel'!$F$41,$AA114,"Error -- Availability entered in an incorrect format"))))))))</f>
        <v>N</v>
      </c>
    </row>
    <row r="115" spans="1:28" s="14" customFormat="1" ht="29" x14ac:dyDescent="0.35">
      <c r="A115" s="7">
        <v>103</v>
      </c>
      <c r="B115" s="204" t="s">
        <v>1445</v>
      </c>
      <c r="C115" s="13" t="s">
        <v>40</v>
      </c>
      <c r="D115" s="220"/>
      <c r="E115" s="261"/>
      <c r="F115" s="204" t="str">
        <f t="shared" si="2"/>
        <v>N/A</v>
      </c>
      <c r="G115" s="6"/>
      <c r="AA115" s="14" t="str">
        <f t="shared" si="3"/>
        <v/>
      </c>
      <c r="AB115" s="14" t="str">
        <f>IF(LEN($AA115)=0,"N",IF(LEN($AA115)&gt;1,"Error -- Availability entered in an incorrect format",IF($AA115='Control Panel'!$F$36,$AA115,IF($AA115='Control Panel'!$F$37,$AA115,IF($AA115='Control Panel'!$F$38,$AA115,IF($AA115='Control Panel'!$F$39,$AA115,IF($AA115='Control Panel'!$F$40,$AA115,IF($AA115='Control Panel'!$F$41,$AA115,"Error -- Availability entered in an incorrect format"))))))))</f>
        <v>N</v>
      </c>
    </row>
    <row r="116" spans="1:28" s="14" customFormat="1" x14ac:dyDescent="0.35">
      <c r="A116" s="7">
        <v>104</v>
      </c>
      <c r="B116" s="204" t="s">
        <v>1446</v>
      </c>
      <c r="C116" s="13"/>
      <c r="D116" s="220"/>
      <c r="E116" s="261"/>
      <c r="F116" s="204" t="str">
        <f t="shared" si="2"/>
        <v>N/A</v>
      </c>
      <c r="G116" s="6"/>
      <c r="AA116" s="14" t="str">
        <f t="shared" si="3"/>
        <v/>
      </c>
      <c r="AB116" s="14" t="str">
        <f>IF(LEN($AA116)=0,"N",IF(LEN($AA116)&gt;1,"Error -- Availability entered in an incorrect format",IF($AA116='Control Panel'!$F$36,$AA116,IF($AA116='Control Panel'!$F$37,$AA116,IF($AA116='Control Panel'!$F$38,$AA116,IF($AA116='Control Panel'!$F$39,$AA116,IF($AA116='Control Panel'!$F$40,$AA116,IF($AA116='Control Panel'!$F$41,$AA116,"Error -- Availability entered in an incorrect format"))))))))</f>
        <v>N</v>
      </c>
    </row>
    <row r="117" spans="1:28" s="14" customFormat="1" x14ac:dyDescent="0.35">
      <c r="A117" s="7">
        <v>105</v>
      </c>
      <c r="B117" s="204" t="s">
        <v>1447</v>
      </c>
      <c r="C117" s="13" t="s">
        <v>42</v>
      </c>
      <c r="D117" s="220"/>
      <c r="E117" s="261"/>
      <c r="F117" s="204" t="str">
        <f t="shared" si="2"/>
        <v>N/A</v>
      </c>
      <c r="G117" s="6"/>
      <c r="AA117" s="14" t="str">
        <f t="shared" si="3"/>
        <v/>
      </c>
      <c r="AB117" s="14" t="str">
        <f>IF(LEN($AA117)=0,"N",IF(LEN($AA117)&gt;1,"Error -- Availability entered in an incorrect format",IF($AA117='Control Panel'!$F$36,$AA117,IF($AA117='Control Panel'!$F$37,$AA117,IF($AA117='Control Panel'!$F$38,$AA117,IF($AA117='Control Panel'!$F$39,$AA117,IF($AA117='Control Panel'!$F$40,$AA117,IF($AA117='Control Panel'!$F$41,$AA117,"Error -- Availability entered in an incorrect format"))))))))</f>
        <v>N</v>
      </c>
    </row>
    <row r="118" spans="1:28" s="14" customFormat="1" x14ac:dyDescent="0.35">
      <c r="A118" s="7">
        <v>106</v>
      </c>
      <c r="B118" s="204" t="s">
        <v>1448</v>
      </c>
      <c r="C118" s="13" t="s">
        <v>37</v>
      </c>
      <c r="D118" s="220"/>
      <c r="E118" s="261"/>
      <c r="F118" s="204" t="str">
        <f t="shared" si="2"/>
        <v>N/A</v>
      </c>
      <c r="G118" s="6"/>
      <c r="AA118" s="14" t="str">
        <f t="shared" si="3"/>
        <v/>
      </c>
      <c r="AB118" s="14" t="str">
        <f>IF(LEN($AA118)=0,"N",IF(LEN($AA118)&gt;1,"Error -- Availability entered in an incorrect format",IF($AA118='Control Panel'!$F$36,$AA118,IF($AA118='Control Panel'!$F$37,$AA118,IF($AA118='Control Panel'!$F$38,$AA118,IF($AA118='Control Panel'!$F$39,$AA118,IF($AA118='Control Panel'!$F$40,$AA118,IF($AA118='Control Panel'!$F$41,$AA118,"Error -- Availability entered in an incorrect format"))))))))</f>
        <v>N</v>
      </c>
    </row>
    <row r="119" spans="1:28" s="14" customFormat="1" ht="29" x14ac:dyDescent="0.35">
      <c r="A119" s="7">
        <v>107</v>
      </c>
      <c r="B119" s="204" t="s">
        <v>1449</v>
      </c>
      <c r="C119" s="13" t="s">
        <v>42</v>
      </c>
      <c r="D119" s="220"/>
      <c r="E119" s="261"/>
      <c r="F119" s="204" t="str">
        <f t="shared" si="2"/>
        <v>N/A</v>
      </c>
      <c r="G119" s="6"/>
      <c r="AA119" s="14" t="str">
        <f t="shared" si="3"/>
        <v/>
      </c>
      <c r="AB119" s="14" t="str">
        <f>IF(LEN($AA119)=0,"N",IF(LEN($AA119)&gt;1,"Error -- Availability entered in an incorrect format",IF($AA119='Control Panel'!$F$36,$AA119,IF($AA119='Control Panel'!$F$37,$AA119,IF($AA119='Control Panel'!$F$38,$AA119,IF($AA119='Control Panel'!$F$39,$AA119,IF($AA119='Control Panel'!$F$40,$AA119,IF($AA119='Control Panel'!$F$41,$AA119,"Error -- Availability entered in an incorrect format"))))))))</f>
        <v>N</v>
      </c>
    </row>
    <row r="120" spans="1:28" s="14" customFormat="1" ht="29" x14ac:dyDescent="0.35">
      <c r="A120" s="7">
        <v>108</v>
      </c>
      <c r="B120" s="204" t="s">
        <v>1450</v>
      </c>
      <c r="C120" s="13" t="s">
        <v>42</v>
      </c>
      <c r="D120" s="220"/>
      <c r="E120" s="261"/>
      <c r="F120" s="204" t="str">
        <f t="shared" si="2"/>
        <v>N/A</v>
      </c>
      <c r="G120" s="6"/>
      <c r="AA120" s="14" t="str">
        <f t="shared" si="3"/>
        <v/>
      </c>
      <c r="AB120" s="14" t="str">
        <f>IF(LEN($AA120)=0,"N",IF(LEN($AA120)&gt;1,"Error -- Availability entered in an incorrect format",IF($AA120='Control Panel'!$F$36,$AA120,IF($AA120='Control Panel'!$F$37,$AA120,IF($AA120='Control Panel'!$F$38,$AA120,IF($AA120='Control Panel'!$F$39,$AA120,IF($AA120='Control Panel'!$F$40,$AA120,IF($AA120='Control Panel'!$F$41,$AA120,"Error -- Availability entered in an incorrect format"))))))))</f>
        <v>N</v>
      </c>
    </row>
    <row r="121" spans="1:28" s="14" customFormat="1" ht="29" x14ac:dyDescent="0.35">
      <c r="A121" s="7">
        <v>109</v>
      </c>
      <c r="B121" s="204" t="s">
        <v>1451</v>
      </c>
      <c r="C121" s="13" t="s">
        <v>40</v>
      </c>
      <c r="D121" s="220"/>
      <c r="E121" s="261"/>
      <c r="F121" s="204" t="str">
        <f t="shared" si="2"/>
        <v>N/A</v>
      </c>
      <c r="G121" s="6"/>
      <c r="AA121" s="14" t="str">
        <f t="shared" si="3"/>
        <v/>
      </c>
      <c r="AB121" s="14" t="str">
        <f>IF(LEN($AA121)=0,"N",IF(LEN($AA121)&gt;1,"Error -- Availability entered in an incorrect format",IF($AA121='Control Panel'!$F$36,$AA121,IF($AA121='Control Panel'!$F$37,$AA121,IF($AA121='Control Panel'!$F$38,$AA121,IF($AA121='Control Panel'!$F$39,$AA121,IF($AA121='Control Panel'!$F$40,$AA121,IF($AA121='Control Panel'!$F$41,$AA121,"Error -- Availability entered in an incorrect format"))))))))</f>
        <v>N</v>
      </c>
    </row>
    <row r="122" spans="1:28" s="14" customFormat="1" x14ac:dyDescent="0.35">
      <c r="A122" s="7">
        <v>110</v>
      </c>
      <c r="B122" s="204" t="s">
        <v>1452</v>
      </c>
      <c r="C122" s="13"/>
      <c r="D122" s="220"/>
      <c r="E122" s="261"/>
      <c r="F122" s="204" t="str">
        <f t="shared" si="2"/>
        <v>N/A</v>
      </c>
      <c r="G122" s="6"/>
      <c r="AA122" s="14" t="str">
        <f t="shared" si="3"/>
        <v/>
      </c>
      <c r="AB122" s="14" t="str">
        <f>IF(LEN($AA122)=0,"N",IF(LEN($AA122)&gt;1,"Error -- Availability entered in an incorrect format",IF($AA122='Control Panel'!$F$36,$AA122,IF($AA122='Control Panel'!$F$37,$AA122,IF($AA122='Control Panel'!$F$38,$AA122,IF($AA122='Control Panel'!$F$39,$AA122,IF($AA122='Control Panel'!$F$40,$AA122,IF($AA122='Control Panel'!$F$41,$AA122,"Error -- Availability entered in an incorrect format"))))))))</f>
        <v>N</v>
      </c>
    </row>
    <row r="123" spans="1:28" s="14" customFormat="1" ht="29" x14ac:dyDescent="0.35">
      <c r="A123" s="7">
        <v>111</v>
      </c>
      <c r="B123" s="204" t="s">
        <v>1453</v>
      </c>
      <c r="C123" s="13" t="s">
        <v>42</v>
      </c>
      <c r="D123" s="220"/>
      <c r="E123" s="261"/>
      <c r="F123" s="204" t="str">
        <f t="shared" si="2"/>
        <v>N/A</v>
      </c>
      <c r="G123" s="6"/>
      <c r="AA123" s="14" t="str">
        <f t="shared" si="3"/>
        <v/>
      </c>
      <c r="AB123" s="14" t="str">
        <f>IF(LEN($AA123)=0,"N",IF(LEN($AA123)&gt;1,"Error -- Availability entered in an incorrect format",IF($AA123='Control Panel'!$F$36,$AA123,IF($AA123='Control Panel'!$F$37,$AA123,IF($AA123='Control Panel'!$F$38,$AA123,IF($AA123='Control Panel'!$F$39,$AA123,IF($AA123='Control Panel'!$F$40,$AA123,IF($AA123='Control Panel'!$F$41,$AA123,"Error -- Availability entered in an incorrect format"))))))))</f>
        <v>N</v>
      </c>
    </row>
    <row r="124" spans="1:28" s="14" customFormat="1" x14ac:dyDescent="0.35">
      <c r="A124" s="7">
        <v>112</v>
      </c>
      <c r="B124" s="266" t="s">
        <v>1454</v>
      </c>
      <c r="C124" s="13" t="s">
        <v>42</v>
      </c>
      <c r="D124" s="220"/>
      <c r="E124" s="261"/>
      <c r="F124" s="204" t="str">
        <f t="shared" si="2"/>
        <v>N/A</v>
      </c>
      <c r="G124" s="6"/>
      <c r="AA124" s="14" t="str">
        <f t="shared" si="3"/>
        <v/>
      </c>
      <c r="AB124" s="14" t="str">
        <f>IF(LEN($AA124)=0,"N",IF(LEN($AA124)&gt;1,"Error -- Availability entered in an incorrect format",IF($AA124='Control Panel'!$F$36,$AA124,IF($AA124='Control Panel'!$F$37,$AA124,IF($AA124='Control Panel'!$F$38,$AA124,IF($AA124='Control Panel'!$F$39,$AA124,IF($AA124='Control Panel'!$F$40,$AA124,IF($AA124='Control Panel'!$F$41,$AA124,"Error -- Availability entered in an incorrect format"))))))))</f>
        <v>N</v>
      </c>
    </row>
    <row r="125" spans="1:28" s="14" customFormat="1" x14ac:dyDescent="0.35">
      <c r="A125" s="7">
        <v>113</v>
      </c>
      <c r="B125" s="266" t="s">
        <v>587</v>
      </c>
      <c r="C125" s="13" t="s">
        <v>42</v>
      </c>
      <c r="D125" s="220"/>
      <c r="E125" s="261"/>
      <c r="F125" s="204" t="str">
        <f t="shared" si="2"/>
        <v>N/A</v>
      </c>
      <c r="G125" s="6"/>
      <c r="AA125" s="14" t="str">
        <f t="shared" si="3"/>
        <v/>
      </c>
      <c r="AB125" s="14" t="str">
        <f>IF(LEN($AA125)=0,"N",IF(LEN($AA125)&gt;1,"Error -- Availability entered in an incorrect format",IF($AA125='Control Panel'!$F$36,$AA125,IF($AA125='Control Panel'!$F$37,$AA125,IF($AA125='Control Panel'!$F$38,$AA125,IF($AA125='Control Panel'!$F$39,$AA125,IF($AA125='Control Panel'!$F$40,$AA125,IF($AA125='Control Panel'!$F$41,$AA125,"Error -- Availability entered in an incorrect format"))))))))</f>
        <v>N</v>
      </c>
    </row>
    <row r="126" spans="1:28" s="14" customFormat="1" x14ac:dyDescent="0.35">
      <c r="A126" s="7">
        <v>114</v>
      </c>
      <c r="B126" s="266" t="s">
        <v>205</v>
      </c>
      <c r="C126" s="13" t="s">
        <v>42</v>
      </c>
      <c r="D126" s="220"/>
      <c r="E126" s="261"/>
      <c r="F126" s="204" t="str">
        <f t="shared" si="2"/>
        <v>N/A</v>
      </c>
      <c r="G126" s="6"/>
      <c r="AA126" s="14" t="str">
        <f t="shared" si="3"/>
        <v/>
      </c>
      <c r="AB126" s="14" t="str">
        <f>IF(LEN($AA126)=0,"N",IF(LEN($AA126)&gt;1,"Error -- Availability entered in an incorrect format",IF($AA126='Control Panel'!$F$36,$AA126,IF($AA126='Control Panel'!$F$37,$AA126,IF($AA126='Control Panel'!$F$38,$AA126,IF($AA126='Control Panel'!$F$39,$AA126,IF($AA126='Control Panel'!$F$40,$AA126,IF($AA126='Control Panel'!$F$41,$AA126,"Error -- Availability entered in an incorrect format"))))))))</f>
        <v>N</v>
      </c>
    </row>
    <row r="127" spans="1:28" s="14" customFormat="1" x14ac:dyDescent="0.35">
      <c r="A127" s="7">
        <v>115</v>
      </c>
      <c r="B127" s="266" t="s">
        <v>1455</v>
      </c>
      <c r="C127" s="13" t="s">
        <v>42</v>
      </c>
      <c r="D127" s="220"/>
      <c r="E127" s="261"/>
      <c r="F127" s="204" t="str">
        <f t="shared" si="2"/>
        <v>N/A</v>
      </c>
      <c r="G127" s="6"/>
      <c r="AA127" s="14" t="str">
        <f t="shared" si="3"/>
        <v/>
      </c>
      <c r="AB127" s="14" t="str">
        <f>IF(LEN($AA127)=0,"N",IF(LEN($AA127)&gt;1,"Error -- Availability entered in an incorrect format",IF($AA127='Control Panel'!$F$36,$AA127,IF($AA127='Control Panel'!$F$37,$AA127,IF($AA127='Control Panel'!$F$38,$AA127,IF($AA127='Control Panel'!$F$39,$AA127,IF($AA127='Control Panel'!$F$40,$AA127,IF($AA127='Control Panel'!$F$41,$AA127,"Error -- Availability entered in an incorrect format"))))))))</f>
        <v>N</v>
      </c>
    </row>
    <row r="128" spans="1:28" s="14" customFormat="1" x14ac:dyDescent="0.35">
      <c r="A128" s="7">
        <v>116</v>
      </c>
      <c r="B128" s="266" t="s">
        <v>1456</v>
      </c>
      <c r="C128" s="13" t="s">
        <v>42</v>
      </c>
      <c r="D128" s="220"/>
      <c r="E128" s="261"/>
      <c r="F128" s="204" t="str">
        <f t="shared" si="2"/>
        <v>N/A</v>
      </c>
      <c r="G128" s="6"/>
      <c r="AA128" s="14" t="str">
        <f t="shared" si="3"/>
        <v/>
      </c>
      <c r="AB128" s="14" t="str">
        <f>IF(LEN($AA128)=0,"N",IF(LEN($AA128)&gt;1,"Error -- Availability entered in an incorrect format",IF($AA128='Control Panel'!$F$36,$AA128,IF($AA128='Control Panel'!$F$37,$AA128,IF($AA128='Control Panel'!$F$38,$AA128,IF($AA128='Control Panel'!$F$39,$AA128,IF($AA128='Control Panel'!$F$40,$AA128,IF($AA128='Control Panel'!$F$41,$AA128,"Error -- Availability entered in an incorrect format"))))))))</f>
        <v>N</v>
      </c>
    </row>
    <row r="129" spans="1:28" s="14" customFormat="1" x14ac:dyDescent="0.35">
      <c r="A129" s="7">
        <v>117</v>
      </c>
      <c r="B129" s="266" t="s">
        <v>1457</v>
      </c>
      <c r="C129" s="13" t="s">
        <v>42</v>
      </c>
      <c r="D129" s="220"/>
      <c r="E129" s="261"/>
      <c r="F129" s="204" t="str">
        <f t="shared" si="2"/>
        <v>N/A</v>
      </c>
      <c r="G129" s="6"/>
      <c r="AA129" s="14" t="str">
        <f t="shared" si="3"/>
        <v/>
      </c>
      <c r="AB129" s="14" t="str">
        <f>IF(LEN($AA129)=0,"N",IF(LEN($AA129)&gt;1,"Error -- Availability entered in an incorrect format",IF($AA129='Control Panel'!$F$36,$AA129,IF($AA129='Control Panel'!$F$37,$AA129,IF($AA129='Control Panel'!$F$38,$AA129,IF($AA129='Control Panel'!$F$39,$AA129,IF($AA129='Control Panel'!$F$40,$AA129,IF($AA129='Control Panel'!$F$41,$AA129,"Error -- Availability entered in an incorrect format"))))))))</f>
        <v>N</v>
      </c>
    </row>
    <row r="130" spans="1:28" s="14" customFormat="1" ht="29" x14ac:dyDescent="0.35">
      <c r="A130" s="7">
        <v>118</v>
      </c>
      <c r="B130" s="204" t="s">
        <v>1458</v>
      </c>
      <c r="C130" s="13" t="s">
        <v>42</v>
      </c>
      <c r="D130" s="220"/>
      <c r="E130" s="261"/>
      <c r="F130" s="204" t="str">
        <f t="shared" si="2"/>
        <v>N/A</v>
      </c>
      <c r="G130" s="6"/>
      <c r="AA130" s="14" t="str">
        <f t="shared" si="3"/>
        <v/>
      </c>
      <c r="AB130" s="14" t="str">
        <f>IF(LEN($AA130)=0,"N",IF(LEN($AA130)&gt;1,"Error -- Availability entered in an incorrect format",IF($AA130='Control Panel'!$F$36,$AA130,IF($AA130='Control Panel'!$F$37,$AA130,IF($AA130='Control Panel'!$F$38,$AA130,IF($AA130='Control Panel'!$F$39,$AA130,IF($AA130='Control Panel'!$F$40,$AA130,IF($AA130='Control Panel'!$F$41,$AA130,"Error -- Availability entered in an incorrect format"))))))))</f>
        <v>N</v>
      </c>
    </row>
    <row r="131" spans="1:28" s="14" customFormat="1" x14ac:dyDescent="0.35">
      <c r="A131" s="7">
        <v>119</v>
      </c>
      <c r="B131" s="266" t="s">
        <v>1459</v>
      </c>
      <c r="C131" s="13" t="s">
        <v>42</v>
      </c>
      <c r="D131" s="220"/>
      <c r="E131" s="261"/>
      <c r="F131" s="204" t="str">
        <f t="shared" si="2"/>
        <v>N/A</v>
      </c>
      <c r="G131" s="6"/>
      <c r="AA131" s="14" t="str">
        <f t="shared" si="3"/>
        <v/>
      </c>
      <c r="AB131" s="14" t="str">
        <f>IF(LEN($AA131)=0,"N",IF(LEN($AA131)&gt;1,"Error -- Availability entered in an incorrect format",IF($AA131='Control Panel'!$F$36,$AA131,IF($AA131='Control Panel'!$F$37,$AA131,IF($AA131='Control Panel'!$F$38,$AA131,IF($AA131='Control Panel'!$F$39,$AA131,IF($AA131='Control Panel'!$F$40,$AA131,IF($AA131='Control Panel'!$F$41,$AA131,"Error -- Availability entered in an incorrect format"))))))))</f>
        <v>N</v>
      </c>
    </row>
    <row r="132" spans="1:28" s="14" customFormat="1" x14ac:dyDescent="0.35">
      <c r="A132" s="7">
        <v>120</v>
      </c>
      <c r="B132" s="266" t="s">
        <v>1454</v>
      </c>
      <c r="C132" s="13" t="s">
        <v>42</v>
      </c>
      <c r="D132" s="220"/>
      <c r="E132" s="261"/>
      <c r="F132" s="204" t="str">
        <f t="shared" si="2"/>
        <v>N/A</v>
      </c>
      <c r="G132" s="6"/>
      <c r="AA132" s="14" t="str">
        <f t="shared" si="3"/>
        <v/>
      </c>
      <c r="AB132" s="14" t="str">
        <f>IF(LEN($AA132)=0,"N",IF(LEN($AA132)&gt;1,"Error -- Availability entered in an incorrect format",IF($AA132='Control Panel'!$F$36,$AA132,IF($AA132='Control Panel'!$F$37,$AA132,IF($AA132='Control Panel'!$F$38,$AA132,IF($AA132='Control Panel'!$F$39,$AA132,IF($AA132='Control Panel'!$F$40,$AA132,IF($AA132='Control Panel'!$F$41,$AA132,"Error -- Availability entered in an incorrect format"))))))))</f>
        <v>N</v>
      </c>
    </row>
    <row r="133" spans="1:28" s="14" customFormat="1" x14ac:dyDescent="0.35">
      <c r="A133" s="7">
        <v>121</v>
      </c>
      <c r="B133" s="266" t="s">
        <v>1460</v>
      </c>
      <c r="C133" s="13" t="s">
        <v>42</v>
      </c>
      <c r="D133" s="220"/>
      <c r="E133" s="261"/>
      <c r="F133" s="204" t="str">
        <f t="shared" si="2"/>
        <v>N/A</v>
      </c>
      <c r="G133" s="6"/>
      <c r="AA133" s="14" t="str">
        <f t="shared" si="3"/>
        <v/>
      </c>
      <c r="AB133" s="14" t="str">
        <f>IF(LEN($AA133)=0,"N",IF(LEN($AA133)&gt;1,"Error -- Availability entered in an incorrect format",IF($AA133='Control Panel'!$F$36,$AA133,IF($AA133='Control Panel'!$F$37,$AA133,IF($AA133='Control Panel'!$F$38,$AA133,IF($AA133='Control Panel'!$F$39,$AA133,IF($AA133='Control Panel'!$F$40,$AA133,IF($AA133='Control Panel'!$F$41,$AA133,"Error -- Availability entered in an incorrect format"))))))))</f>
        <v>N</v>
      </c>
    </row>
    <row r="134" spans="1:28" s="14" customFormat="1" x14ac:dyDescent="0.35">
      <c r="A134" s="7">
        <v>122</v>
      </c>
      <c r="B134" s="266" t="s">
        <v>1461</v>
      </c>
      <c r="C134" s="13" t="s">
        <v>42</v>
      </c>
      <c r="D134" s="220"/>
      <c r="E134" s="261"/>
      <c r="F134" s="204" t="str">
        <f t="shared" si="2"/>
        <v>N/A</v>
      </c>
      <c r="G134" s="6"/>
      <c r="AA134" s="14" t="str">
        <f t="shared" si="3"/>
        <v/>
      </c>
      <c r="AB134" s="14" t="str">
        <f>IF(LEN($AA134)=0,"N",IF(LEN($AA134)&gt;1,"Error -- Availability entered in an incorrect format",IF($AA134='Control Panel'!$F$36,$AA134,IF($AA134='Control Panel'!$F$37,$AA134,IF($AA134='Control Panel'!$F$38,$AA134,IF($AA134='Control Panel'!$F$39,$AA134,IF($AA134='Control Panel'!$F$40,$AA134,IF($AA134='Control Panel'!$F$41,$AA134,"Error -- Availability entered in an incorrect format"))))))))</f>
        <v>N</v>
      </c>
    </row>
    <row r="135" spans="1:28" s="14" customFormat="1" x14ac:dyDescent="0.35">
      <c r="A135" s="7">
        <v>123</v>
      </c>
      <c r="B135" s="266" t="s">
        <v>1462</v>
      </c>
      <c r="C135" s="13" t="s">
        <v>42</v>
      </c>
      <c r="D135" s="220"/>
      <c r="E135" s="261"/>
      <c r="F135" s="204" t="str">
        <f t="shared" si="2"/>
        <v>N/A</v>
      </c>
      <c r="G135" s="6"/>
      <c r="AA135" s="14" t="str">
        <f t="shared" si="3"/>
        <v/>
      </c>
      <c r="AB135" s="14" t="str">
        <f>IF(LEN($AA135)=0,"N",IF(LEN($AA135)&gt;1,"Error -- Availability entered in an incorrect format",IF($AA135='Control Panel'!$F$36,$AA135,IF($AA135='Control Panel'!$F$37,$AA135,IF($AA135='Control Panel'!$F$38,$AA135,IF($AA135='Control Panel'!$F$39,$AA135,IF($AA135='Control Panel'!$F$40,$AA135,IF($AA135='Control Panel'!$F$41,$AA135,"Error -- Availability entered in an incorrect format"))))))))</f>
        <v>N</v>
      </c>
    </row>
    <row r="136" spans="1:28" s="14" customFormat="1" x14ac:dyDescent="0.35">
      <c r="A136" s="7">
        <v>124</v>
      </c>
      <c r="B136" s="266" t="s">
        <v>5</v>
      </c>
      <c r="C136" s="13" t="s">
        <v>42</v>
      </c>
      <c r="D136" s="220"/>
      <c r="E136" s="261"/>
      <c r="F136" s="204" t="str">
        <f t="shared" si="2"/>
        <v>N/A</v>
      </c>
      <c r="G136" s="6"/>
      <c r="AA136" s="14" t="str">
        <f t="shared" si="3"/>
        <v/>
      </c>
      <c r="AB136" s="14" t="str">
        <f>IF(LEN($AA136)=0,"N",IF(LEN($AA136)&gt;1,"Error -- Availability entered in an incorrect format",IF($AA136='Control Panel'!$F$36,$AA136,IF($AA136='Control Panel'!$F$37,$AA136,IF($AA136='Control Panel'!$F$38,$AA136,IF($AA136='Control Panel'!$F$39,$AA136,IF($AA136='Control Panel'!$F$40,$AA136,IF($AA136='Control Panel'!$F$41,$AA136,"Error -- Availability entered in an incorrect format"))))))))</f>
        <v>N</v>
      </c>
    </row>
    <row r="137" spans="1:28" s="14" customFormat="1" x14ac:dyDescent="0.35">
      <c r="A137" s="7">
        <v>125</v>
      </c>
      <c r="B137" s="266" t="s">
        <v>1463</v>
      </c>
      <c r="C137" s="13" t="s">
        <v>42</v>
      </c>
      <c r="D137" s="220"/>
      <c r="E137" s="261"/>
      <c r="F137" s="204" t="str">
        <f t="shared" si="2"/>
        <v>N/A</v>
      </c>
      <c r="G137" s="6"/>
      <c r="AA137" s="14" t="str">
        <f t="shared" si="3"/>
        <v/>
      </c>
      <c r="AB137" s="14" t="str">
        <f>IF(LEN($AA137)=0,"N",IF(LEN($AA137)&gt;1,"Error -- Availability entered in an incorrect format",IF($AA137='Control Panel'!$F$36,$AA137,IF($AA137='Control Panel'!$F$37,$AA137,IF($AA137='Control Panel'!$F$38,$AA137,IF($AA137='Control Panel'!$F$39,$AA137,IF($AA137='Control Panel'!$F$40,$AA137,IF($AA137='Control Panel'!$F$41,$AA137,"Error -- Availability entered in an incorrect format"))))))))</f>
        <v>N</v>
      </c>
    </row>
    <row r="138" spans="1:28" s="14" customFormat="1" ht="29" x14ac:dyDescent="0.35">
      <c r="A138" s="7">
        <v>126</v>
      </c>
      <c r="B138" s="204" t="s">
        <v>1464</v>
      </c>
      <c r="C138" s="13" t="s">
        <v>42</v>
      </c>
      <c r="D138" s="220"/>
      <c r="E138" s="261"/>
      <c r="F138" s="204" t="str">
        <f t="shared" si="2"/>
        <v>N/A</v>
      </c>
      <c r="G138" s="6"/>
      <c r="AA138" s="14" t="str">
        <f t="shared" si="3"/>
        <v/>
      </c>
      <c r="AB138" s="14" t="str">
        <f>IF(LEN($AA138)=0,"N",IF(LEN($AA138)&gt;1,"Error -- Availability entered in an incorrect format",IF($AA138='Control Panel'!$F$36,$AA138,IF($AA138='Control Panel'!$F$37,$AA138,IF($AA138='Control Panel'!$F$38,$AA138,IF($AA138='Control Panel'!$F$39,$AA138,IF($AA138='Control Panel'!$F$40,$AA138,IF($AA138='Control Panel'!$F$41,$AA138,"Error -- Availability entered in an incorrect format"))))))))</f>
        <v>N</v>
      </c>
    </row>
    <row r="139" spans="1:28" s="14" customFormat="1" x14ac:dyDescent="0.35">
      <c r="A139" s="7">
        <v>127</v>
      </c>
      <c r="B139" s="204" t="s">
        <v>1465</v>
      </c>
      <c r="C139" s="13" t="s">
        <v>42</v>
      </c>
      <c r="D139" s="220"/>
      <c r="E139" s="261"/>
      <c r="F139" s="204" t="str">
        <f t="shared" si="2"/>
        <v>N/A</v>
      </c>
      <c r="G139" s="6"/>
      <c r="AA139" s="14" t="str">
        <f t="shared" si="3"/>
        <v/>
      </c>
      <c r="AB139" s="14" t="str">
        <f>IF(LEN($AA139)=0,"N",IF(LEN($AA139)&gt;1,"Error -- Availability entered in an incorrect format",IF($AA139='Control Panel'!$F$36,$AA139,IF($AA139='Control Panel'!$F$37,$AA139,IF($AA139='Control Panel'!$F$38,$AA139,IF($AA139='Control Panel'!$F$39,$AA139,IF($AA139='Control Panel'!$F$40,$AA139,IF($AA139='Control Panel'!$F$41,$AA139,"Error -- Availability entered in an incorrect format"))))))))</f>
        <v>N</v>
      </c>
    </row>
    <row r="140" spans="1:28" s="14" customFormat="1" x14ac:dyDescent="0.35">
      <c r="A140" s="7">
        <v>128</v>
      </c>
      <c r="B140" s="204" t="s">
        <v>1466</v>
      </c>
      <c r="C140" s="13" t="s">
        <v>42</v>
      </c>
      <c r="D140" s="220"/>
      <c r="E140" s="261"/>
      <c r="F140" s="204" t="str">
        <f t="shared" si="2"/>
        <v>N/A</v>
      </c>
      <c r="G140" s="6"/>
      <c r="AA140" s="14" t="str">
        <f t="shared" si="3"/>
        <v/>
      </c>
      <c r="AB140" s="14" t="str">
        <f>IF(LEN($AA140)=0,"N",IF(LEN($AA140)&gt;1,"Error -- Availability entered in an incorrect format",IF($AA140='Control Panel'!$F$36,$AA140,IF($AA140='Control Panel'!$F$37,$AA140,IF($AA140='Control Panel'!$F$38,$AA140,IF($AA140='Control Panel'!$F$39,$AA140,IF($AA140='Control Panel'!$F$40,$AA140,IF($AA140='Control Panel'!$F$41,$AA140,"Error -- Availability entered in an incorrect format"))))))))</f>
        <v>N</v>
      </c>
    </row>
    <row r="141" spans="1:28" s="14" customFormat="1" x14ac:dyDescent="0.35">
      <c r="A141" s="7">
        <v>129</v>
      </c>
      <c r="B141" s="204" t="s">
        <v>1467</v>
      </c>
      <c r="C141" s="13" t="s">
        <v>42</v>
      </c>
      <c r="D141" s="220"/>
      <c r="E141" s="261"/>
      <c r="F141" s="204" t="str">
        <f t="shared" si="2"/>
        <v>N/A</v>
      </c>
      <c r="G141" s="6"/>
      <c r="AA141" s="14" t="str">
        <f t="shared" si="3"/>
        <v/>
      </c>
      <c r="AB141" s="14" t="str">
        <f>IF(LEN($AA141)=0,"N",IF(LEN($AA141)&gt;1,"Error -- Availability entered in an incorrect format",IF($AA141='Control Panel'!$F$36,$AA141,IF($AA141='Control Panel'!$F$37,$AA141,IF($AA141='Control Panel'!$F$38,$AA141,IF($AA141='Control Panel'!$F$39,$AA141,IF($AA141='Control Panel'!$F$40,$AA141,IF($AA141='Control Panel'!$F$41,$AA141,"Error -- Availability entered in an incorrect format"))))))))</f>
        <v>N</v>
      </c>
    </row>
    <row r="142" spans="1:28" s="14" customFormat="1" ht="29" x14ac:dyDescent="0.35">
      <c r="A142" s="7">
        <v>130</v>
      </c>
      <c r="B142" s="204" t="s">
        <v>1468</v>
      </c>
      <c r="C142" s="13" t="s">
        <v>42</v>
      </c>
      <c r="D142" s="220"/>
      <c r="E142" s="261"/>
      <c r="F142" s="204" t="str">
        <f t="shared" ref="F142:F200" si="4">IF($D$10=$A$9,"N/A",$D$10)</f>
        <v>N/A</v>
      </c>
      <c r="G142" s="6"/>
      <c r="AA142" s="14" t="str">
        <f t="shared" ref="AA142:AA200" si="5">TRIM($D142)</f>
        <v/>
      </c>
      <c r="AB142" s="14" t="str">
        <f>IF(LEN($AA142)=0,"N",IF(LEN($AA142)&gt;1,"Error -- Availability entered in an incorrect format",IF($AA142='Control Panel'!$F$36,$AA142,IF($AA142='Control Panel'!$F$37,$AA142,IF($AA142='Control Panel'!$F$38,$AA142,IF($AA142='Control Panel'!$F$39,$AA142,IF($AA142='Control Panel'!$F$40,$AA142,IF($AA142='Control Panel'!$F$41,$AA142,"Error -- Availability entered in an incorrect format"))))))))</f>
        <v>N</v>
      </c>
    </row>
    <row r="143" spans="1:28" s="14" customFormat="1" ht="29" x14ac:dyDescent="0.35">
      <c r="A143" s="7">
        <v>131</v>
      </c>
      <c r="B143" s="204" t="s">
        <v>1469</v>
      </c>
      <c r="C143" s="13" t="s">
        <v>42</v>
      </c>
      <c r="D143" s="220"/>
      <c r="E143" s="261"/>
      <c r="F143" s="204" t="str">
        <f t="shared" si="4"/>
        <v>N/A</v>
      </c>
      <c r="G143" s="6"/>
      <c r="AA143" s="14" t="str">
        <f t="shared" si="5"/>
        <v/>
      </c>
      <c r="AB143" s="14" t="str">
        <f>IF(LEN($AA143)=0,"N",IF(LEN($AA143)&gt;1,"Error -- Availability entered in an incorrect format",IF($AA143='Control Panel'!$F$36,$AA143,IF($AA143='Control Panel'!$F$37,$AA143,IF($AA143='Control Panel'!$F$38,$AA143,IF($AA143='Control Panel'!$F$39,$AA143,IF($AA143='Control Panel'!$F$40,$AA143,IF($AA143='Control Panel'!$F$41,$AA143,"Error -- Availability entered in an incorrect format"))))))))</f>
        <v>N</v>
      </c>
    </row>
    <row r="144" spans="1:28" s="14" customFormat="1" ht="29" x14ac:dyDescent="0.35">
      <c r="A144" s="7">
        <v>132</v>
      </c>
      <c r="B144" s="204" t="s">
        <v>1470</v>
      </c>
      <c r="C144" s="13" t="s">
        <v>42</v>
      </c>
      <c r="D144" s="220"/>
      <c r="E144" s="261"/>
      <c r="F144" s="204" t="str">
        <f t="shared" si="4"/>
        <v>N/A</v>
      </c>
      <c r="G144" s="6"/>
      <c r="AA144" s="14" t="str">
        <f t="shared" si="5"/>
        <v/>
      </c>
      <c r="AB144" s="14" t="str">
        <f>IF(LEN($AA144)=0,"N",IF(LEN($AA144)&gt;1,"Error -- Availability entered in an incorrect format",IF($AA144='Control Panel'!$F$36,$AA144,IF($AA144='Control Panel'!$F$37,$AA144,IF($AA144='Control Panel'!$F$38,$AA144,IF($AA144='Control Panel'!$F$39,$AA144,IF($AA144='Control Panel'!$F$40,$AA144,IF($AA144='Control Panel'!$F$41,$AA144,"Error -- Availability entered in an incorrect format"))))))))</f>
        <v>N</v>
      </c>
    </row>
    <row r="145" spans="1:28" s="14" customFormat="1" x14ac:dyDescent="0.35">
      <c r="A145" s="7">
        <v>133</v>
      </c>
      <c r="B145" s="204" t="s">
        <v>1471</v>
      </c>
      <c r="C145" s="13"/>
      <c r="D145" s="220"/>
      <c r="E145" s="261"/>
      <c r="F145" s="204" t="str">
        <f t="shared" si="4"/>
        <v>N/A</v>
      </c>
      <c r="G145" s="6"/>
      <c r="AA145" s="14" t="str">
        <f t="shared" si="5"/>
        <v/>
      </c>
      <c r="AB145" s="14" t="str">
        <f>IF(LEN($AA145)=0,"N",IF(LEN($AA145)&gt;1,"Error -- Availability entered in an incorrect format",IF($AA145='Control Panel'!$F$36,$AA145,IF($AA145='Control Panel'!$F$37,$AA145,IF($AA145='Control Panel'!$F$38,$AA145,IF($AA145='Control Panel'!$F$39,$AA145,IF($AA145='Control Panel'!$F$40,$AA145,IF($AA145='Control Panel'!$F$41,$AA145,"Error -- Availability entered in an incorrect format"))))))))</f>
        <v>N</v>
      </c>
    </row>
    <row r="146" spans="1:28" s="14" customFormat="1" x14ac:dyDescent="0.35">
      <c r="A146" s="7">
        <v>134</v>
      </c>
      <c r="B146" s="204" t="s">
        <v>1472</v>
      </c>
      <c r="C146" s="13" t="s">
        <v>37</v>
      </c>
      <c r="D146" s="220"/>
      <c r="E146" s="261"/>
      <c r="F146" s="204" t="str">
        <f t="shared" si="4"/>
        <v>N/A</v>
      </c>
      <c r="G146" s="6"/>
      <c r="AA146" s="14" t="str">
        <f t="shared" si="5"/>
        <v/>
      </c>
      <c r="AB146" s="14" t="str">
        <f>IF(LEN($AA146)=0,"N",IF(LEN($AA146)&gt;1,"Error -- Availability entered in an incorrect format",IF($AA146='Control Panel'!$F$36,$AA146,IF($AA146='Control Panel'!$F$37,$AA146,IF($AA146='Control Panel'!$F$38,$AA146,IF($AA146='Control Panel'!$F$39,$AA146,IF($AA146='Control Panel'!$F$40,$AA146,IF($AA146='Control Panel'!$F$41,$AA146,"Error -- Availability entered in an incorrect format"))))))))</f>
        <v>N</v>
      </c>
    </row>
    <row r="147" spans="1:28" s="14" customFormat="1" x14ac:dyDescent="0.35">
      <c r="A147" s="7">
        <v>135</v>
      </c>
      <c r="B147" s="204" t="s">
        <v>1473</v>
      </c>
      <c r="C147" s="13" t="s">
        <v>37</v>
      </c>
      <c r="D147" s="220"/>
      <c r="E147" s="261"/>
      <c r="F147" s="204" t="str">
        <f t="shared" si="4"/>
        <v>N/A</v>
      </c>
      <c r="G147" s="6"/>
      <c r="AA147" s="14" t="str">
        <f t="shared" si="5"/>
        <v/>
      </c>
      <c r="AB147" s="14" t="str">
        <f>IF(LEN($AA147)=0,"N",IF(LEN($AA147)&gt;1,"Error -- Availability entered in an incorrect format",IF($AA147='Control Panel'!$F$36,$AA147,IF($AA147='Control Panel'!$F$37,$AA147,IF($AA147='Control Panel'!$F$38,$AA147,IF($AA147='Control Panel'!$F$39,$AA147,IF($AA147='Control Panel'!$F$40,$AA147,IF($AA147='Control Panel'!$F$41,$AA147,"Error -- Availability entered in an incorrect format"))))))))</f>
        <v>N</v>
      </c>
    </row>
    <row r="148" spans="1:28" s="14" customFormat="1" x14ac:dyDescent="0.35">
      <c r="A148" s="7">
        <v>136</v>
      </c>
      <c r="B148" s="204" t="s">
        <v>1474</v>
      </c>
      <c r="C148" s="13" t="s">
        <v>37</v>
      </c>
      <c r="D148" s="220"/>
      <c r="E148" s="261"/>
      <c r="F148" s="204" t="str">
        <f t="shared" si="4"/>
        <v>N/A</v>
      </c>
      <c r="G148" s="6"/>
      <c r="AA148" s="14" t="str">
        <f t="shared" si="5"/>
        <v/>
      </c>
      <c r="AB148" s="14" t="str">
        <f>IF(LEN($AA148)=0,"N",IF(LEN($AA148)&gt;1,"Error -- Availability entered in an incorrect format",IF($AA148='Control Panel'!$F$36,$AA148,IF($AA148='Control Panel'!$F$37,$AA148,IF($AA148='Control Panel'!$F$38,$AA148,IF($AA148='Control Panel'!$F$39,$AA148,IF($AA148='Control Panel'!$F$40,$AA148,IF($AA148='Control Panel'!$F$41,$AA148,"Error -- Availability entered in an incorrect format"))))))))</f>
        <v>N</v>
      </c>
    </row>
    <row r="149" spans="1:28" s="14" customFormat="1" ht="29" x14ac:dyDescent="0.35">
      <c r="A149" s="7">
        <v>137</v>
      </c>
      <c r="B149" s="204" t="s">
        <v>1475</v>
      </c>
      <c r="C149" s="13" t="s">
        <v>37</v>
      </c>
      <c r="D149" s="220"/>
      <c r="E149" s="261"/>
      <c r="F149" s="204" t="str">
        <f t="shared" si="4"/>
        <v>N/A</v>
      </c>
      <c r="G149" s="6"/>
      <c r="AA149" s="14" t="str">
        <f t="shared" si="5"/>
        <v/>
      </c>
      <c r="AB149" s="14" t="str">
        <f>IF(LEN($AA149)=0,"N",IF(LEN($AA149)&gt;1,"Error -- Availability entered in an incorrect format",IF($AA149='Control Panel'!$F$36,$AA149,IF($AA149='Control Panel'!$F$37,$AA149,IF($AA149='Control Panel'!$F$38,$AA149,IF($AA149='Control Panel'!$F$39,$AA149,IF($AA149='Control Panel'!$F$40,$AA149,IF($AA149='Control Panel'!$F$41,$AA149,"Error -- Availability entered in an incorrect format"))))))))</f>
        <v>N</v>
      </c>
    </row>
    <row r="150" spans="1:28" s="14" customFormat="1" ht="29" x14ac:dyDescent="0.35">
      <c r="A150" s="7">
        <v>138</v>
      </c>
      <c r="B150" s="204" t="s">
        <v>1476</v>
      </c>
      <c r="C150" s="13" t="s">
        <v>42</v>
      </c>
      <c r="D150" s="220"/>
      <c r="E150" s="261"/>
      <c r="F150" s="204" t="str">
        <f t="shared" si="4"/>
        <v>N/A</v>
      </c>
      <c r="G150" s="6"/>
      <c r="AA150" s="14" t="str">
        <f t="shared" si="5"/>
        <v/>
      </c>
      <c r="AB150" s="14" t="str">
        <f>IF(LEN($AA150)=0,"N",IF(LEN($AA150)&gt;1,"Error -- Availability entered in an incorrect format",IF($AA150='Control Panel'!$F$36,$AA150,IF($AA150='Control Panel'!$F$37,$AA150,IF($AA150='Control Panel'!$F$38,$AA150,IF($AA150='Control Panel'!$F$39,$AA150,IF($AA150='Control Panel'!$F$40,$AA150,IF($AA150='Control Panel'!$F$41,$AA150,"Error -- Availability entered in an incorrect format"))))))))</f>
        <v>N</v>
      </c>
    </row>
    <row r="151" spans="1:28" s="14" customFormat="1" x14ac:dyDescent="0.35">
      <c r="A151" s="7">
        <v>139</v>
      </c>
      <c r="B151" s="9" t="s">
        <v>1477</v>
      </c>
      <c r="C151" s="13" t="s">
        <v>37</v>
      </c>
      <c r="D151" s="220"/>
      <c r="E151" s="261"/>
      <c r="F151" s="204" t="str">
        <f t="shared" si="4"/>
        <v>N/A</v>
      </c>
      <c r="G151" s="6"/>
      <c r="AA151" s="14" t="str">
        <f t="shared" si="5"/>
        <v/>
      </c>
      <c r="AB151" s="14" t="str">
        <f>IF(LEN($AA151)=0,"N",IF(LEN($AA151)&gt;1,"Error -- Availability entered in an incorrect format",IF($AA151='Control Panel'!$F$36,$AA151,IF($AA151='Control Panel'!$F$37,$AA151,IF($AA151='Control Panel'!$F$38,$AA151,IF($AA151='Control Panel'!$F$39,$AA151,IF($AA151='Control Panel'!$F$40,$AA151,IF($AA151='Control Panel'!$F$41,$AA151,"Error -- Availability entered in an incorrect format"))))))))</f>
        <v>N</v>
      </c>
    </row>
    <row r="152" spans="1:28" s="14" customFormat="1" x14ac:dyDescent="0.35">
      <c r="A152" s="7">
        <v>140</v>
      </c>
      <c r="B152" s="204" t="s">
        <v>1478</v>
      </c>
      <c r="C152" s="13" t="s">
        <v>37</v>
      </c>
      <c r="D152" s="220"/>
      <c r="E152" s="261"/>
      <c r="F152" s="204" t="str">
        <f t="shared" si="4"/>
        <v>N/A</v>
      </c>
      <c r="G152" s="6"/>
      <c r="AA152" s="14" t="str">
        <f t="shared" si="5"/>
        <v/>
      </c>
      <c r="AB152" s="14" t="str">
        <f>IF(LEN($AA152)=0,"N",IF(LEN($AA152)&gt;1,"Error -- Availability entered in an incorrect format",IF($AA152='Control Panel'!$F$36,$AA152,IF($AA152='Control Panel'!$F$37,$AA152,IF($AA152='Control Panel'!$F$38,$AA152,IF($AA152='Control Panel'!$F$39,$AA152,IF($AA152='Control Panel'!$F$40,$AA152,IF($AA152='Control Panel'!$F$41,$AA152,"Error -- Availability entered in an incorrect format"))))))))</f>
        <v>N</v>
      </c>
    </row>
    <row r="153" spans="1:28" s="14" customFormat="1" x14ac:dyDescent="0.35">
      <c r="A153" s="7">
        <v>141</v>
      </c>
      <c r="B153" s="204" t="s">
        <v>1479</v>
      </c>
      <c r="C153" s="13" t="s">
        <v>37</v>
      </c>
      <c r="D153" s="220"/>
      <c r="E153" s="261"/>
      <c r="F153" s="204" t="str">
        <f t="shared" si="4"/>
        <v>N/A</v>
      </c>
      <c r="G153" s="6"/>
      <c r="AA153" s="14" t="str">
        <f t="shared" si="5"/>
        <v/>
      </c>
      <c r="AB153" s="14" t="str">
        <f>IF(LEN($AA153)=0,"N",IF(LEN($AA153)&gt;1,"Error -- Availability entered in an incorrect format",IF($AA153='Control Panel'!$F$36,$AA153,IF($AA153='Control Panel'!$F$37,$AA153,IF($AA153='Control Panel'!$F$38,$AA153,IF($AA153='Control Panel'!$F$39,$AA153,IF($AA153='Control Panel'!$F$40,$AA153,IF($AA153='Control Panel'!$F$41,$AA153,"Error -- Availability entered in an incorrect format"))))))))</f>
        <v>N</v>
      </c>
    </row>
    <row r="154" spans="1:28" s="14" customFormat="1" ht="29" x14ac:dyDescent="0.35">
      <c r="A154" s="7">
        <v>142</v>
      </c>
      <c r="B154" s="204" t="s">
        <v>1480</v>
      </c>
      <c r="C154" s="13" t="s">
        <v>37</v>
      </c>
      <c r="D154" s="220"/>
      <c r="E154" s="261"/>
      <c r="F154" s="204" t="str">
        <f t="shared" si="4"/>
        <v>N/A</v>
      </c>
      <c r="G154" s="6"/>
      <c r="AA154" s="14" t="str">
        <f t="shared" si="5"/>
        <v/>
      </c>
      <c r="AB154" s="14" t="str">
        <f>IF(LEN($AA154)=0,"N",IF(LEN($AA154)&gt;1,"Error -- Availability entered in an incorrect format",IF($AA154='Control Panel'!$F$36,$AA154,IF($AA154='Control Panel'!$F$37,$AA154,IF($AA154='Control Panel'!$F$38,$AA154,IF($AA154='Control Panel'!$F$39,$AA154,IF($AA154='Control Panel'!$F$40,$AA154,IF($AA154='Control Panel'!$F$41,$AA154,"Error -- Availability entered in an incorrect format"))))))))</f>
        <v>N</v>
      </c>
    </row>
    <row r="155" spans="1:28" s="14" customFormat="1" x14ac:dyDescent="0.35">
      <c r="A155" s="7">
        <v>143</v>
      </c>
      <c r="B155" s="204" t="s">
        <v>1481</v>
      </c>
      <c r="C155" s="13" t="s">
        <v>37</v>
      </c>
      <c r="D155" s="220"/>
      <c r="E155" s="261"/>
      <c r="F155" s="204" t="str">
        <f t="shared" si="4"/>
        <v>N/A</v>
      </c>
      <c r="G155" s="6"/>
      <c r="AA155" s="14" t="str">
        <f t="shared" si="5"/>
        <v/>
      </c>
      <c r="AB155" s="14" t="str">
        <f>IF(LEN($AA155)=0,"N",IF(LEN($AA155)&gt;1,"Error -- Availability entered in an incorrect format",IF($AA155='Control Panel'!$F$36,$AA155,IF($AA155='Control Panel'!$F$37,$AA155,IF($AA155='Control Panel'!$F$38,$AA155,IF($AA155='Control Panel'!$F$39,$AA155,IF($AA155='Control Panel'!$F$40,$AA155,IF($AA155='Control Panel'!$F$41,$AA155,"Error -- Availability entered in an incorrect format"))))))))</f>
        <v>N</v>
      </c>
    </row>
    <row r="156" spans="1:28" s="14" customFormat="1" x14ac:dyDescent="0.35">
      <c r="A156" s="7">
        <v>144</v>
      </c>
      <c r="B156" s="266" t="s">
        <v>1482</v>
      </c>
      <c r="C156" s="13" t="s">
        <v>43</v>
      </c>
      <c r="D156" s="220"/>
      <c r="E156" s="261"/>
      <c r="F156" s="204" t="str">
        <f t="shared" si="4"/>
        <v>N/A</v>
      </c>
      <c r="G156" s="6"/>
      <c r="AA156" s="14" t="str">
        <f t="shared" si="5"/>
        <v/>
      </c>
      <c r="AB156" s="14" t="str">
        <f>IF(LEN($AA156)=0,"N",IF(LEN($AA156)&gt;1,"Error -- Availability entered in an incorrect format",IF($AA156='Control Panel'!$F$36,$AA156,IF($AA156='Control Panel'!$F$37,$AA156,IF($AA156='Control Panel'!$F$38,$AA156,IF($AA156='Control Panel'!$F$39,$AA156,IF($AA156='Control Panel'!$F$40,$AA156,IF($AA156='Control Panel'!$F$41,$AA156,"Error -- Availability entered in an incorrect format"))))))))</f>
        <v>N</v>
      </c>
    </row>
    <row r="157" spans="1:28" s="14" customFormat="1" x14ac:dyDescent="0.35">
      <c r="A157" s="7">
        <v>145</v>
      </c>
      <c r="B157" s="266" t="s">
        <v>1483</v>
      </c>
      <c r="C157" s="13" t="s">
        <v>43</v>
      </c>
      <c r="D157" s="220"/>
      <c r="E157" s="261"/>
      <c r="F157" s="204" t="str">
        <f t="shared" si="4"/>
        <v>N/A</v>
      </c>
      <c r="G157" s="6"/>
      <c r="AA157" s="14" t="str">
        <f t="shared" si="5"/>
        <v/>
      </c>
      <c r="AB157" s="14" t="str">
        <f>IF(LEN($AA157)=0,"N",IF(LEN($AA157)&gt;1,"Error -- Availability entered in an incorrect format",IF($AA157='Control Panel'!$F$36,$AA157,IF($AA157='Control Panel'!$F$37,$AA157,IF($AA157='Control Panel'!$F$38,$AA157,IF($AA157='Control Panel'!$F$39,$AA157,IF($AA157='Control Panel'!$F$40,$AA157,IF($AA157='Control Panel'!$F$41,$AA157,"Error -- Availability entered in an incorrect format"))))))))</f>
        <v>N</v>
      </c>
    </row>
    <row r="158" spans="1:28" s="14" customFormat="1" x14ac:dyDescent="0.35">
      <c r="A158" s="7">
        <v>146</v>
      </c>
      <c r="B158" s="266" t="s">
        <v>1484</v>
      </c>
      <c r="C158" s="13" t="s">
        <v>43</v>
      </c>
      <c r="D158" s="220"/>
      <c r="E158" s="261"/>
      <c r="F158" s="204" t="str">
        <f t="shared" si="4"/>
        <v>N/A</v>
      </c>
      <c r="G158" s="6"/>
      <c r="AA158" s="14" t="str">
        <f t="shared" si="5"/>
        <v/>
      </c>
      <c r="AB158" s="14" t="str">
        <f>IF(LEN($AA158)=0,"N",IF(LEN($AA158)&gt;1,"Error -- Availability entered in an incorrect format",IF($AA158='Control Panel'!$F$36,$AA158,IF($AA158='Control Panel'!$F$37,$AA158,IF($AA158='Control Panel'!$F$38,$AA158,IF($AA158='Control Panel'!$F$39,$AA158,IF($AA158='Control Panel'!$F$40,$AA158,IF($AA158='Control Panel'!$F$41,$AA158,"Error -- Availability entered in an incorrect format"))))))))</f>
        <v>N</v>
      </c>
    </row>
    <row r="159" spans="1:28" s="14" customFormat="1" x14ac:dyDescent="0.35">
      <c r="A159" s="7">
        <v>147</v>
      </c>
      <c r="B159" s="266" t="s">
        <v>1485</v>
      </c>
      <c r="C159" s="13" t="s">
        <v>43</v>
      </c>
      <c r="D159" s="220"/>
      <c r="E159" s="261"/>
      <c r="F159" s="204" t="str">
        <f t="shared" si="4"/>
        <v>N/A</v>
      </c>
      <c r="G159" s="6"/>
      <c r="AA159" s="14" t="str">
        <f t="shared" si="5"/>
        <v/>
      </c>
      <c r="AB159" s="14" t="str">
        <f>IF(LEN($AA159)=0,"N",IF(LEN($AA159)&gt;1,"Error -- Availability entered in an incorrect format",IF($AA159='Control Panel'!$F$36,$AA159,IF($AA159='Control Panel'!$F$37,$AA159,IF($AA159='Control Panel'!$F$38,$AA159,IF($AA159='Control Panel'!$F$39,$AA159,IF($AA159='Control Panel'!$F$40,$AA159,IF($AA159='Control Panel'!$F$41,$AA159,"Error -- Availability entered in an incorrect format"))))))))</f>
        <v>N</v>
      </c>
    </row>
    <row r="160" spans="1:28" s="14" customFormat="1" x14ac:dyDescent="0.35">
      <c r="A160" s="7">
        <v>148</v>
      </c>
      <c r="B160" s="204" t="s">
        <v>1486</v>
      </c>
      <c r="C160" s="13" t="s">
        <v>37</v>
      </c>
      <c r="D160" s="220"/>
      <c r="E160" s="261"/>
      <c r="F160" s="204" t="str">
        <f t="shared" si="4"/>
        <v>N/A</v>
      </c>
      <c r="G160" s="6"/>
      <c r="AA160" s="14" t="str">
        <f t="shared" si="5"/>
        <v/>
      </c>
      <c r="AB160" s="14" t="str">
        <f>IF(LEN($AA160)=0,"N",IF(LEN($AA160)&gt;1,"Error -- Availability entered in an incorrect format",IF($AA160='Control Panel'!$F$36,$AA160,IF($AA160='Control Panel'!$F$37,$AA160,IF($AA160='Control Panel'!$F$38,$AA160,IF($AA160='Control Panel'!$F$39,$AA160,IF($AA160='Control Panel'!$F$40,$AA160,IF($AA160='Control Panel'!$F$41,$AA160,"Error -- Availability entered in an incorrect format"))))))))</f>
        <v>N</v>
      </c>
    </row>
    <row r="161" spans="1:28" s="14" customFormat="1" x14ac:dyDescent="0.35">
      <c r="A161" s="7">
        <v>149</v>
      </c>
      <c r="B161" s="266" t="s">
        <v>1487</v>
      </c>
      <c r="C161" s="13" t="s">
        <v>37</v>
      </c>
      <c r="D161" s="220"/>
      <c r="E161" s="261"/>
      <c r="F161" s="204" t="str">
        <f t="shared" si="4"/>
        <v>N/A</v>
      </c>
      <c r="G161" s="6"/>
      <c r="AA161" s="14" t="str">
        <f t="shared" si="5"/>
        <v/>
      </c>
      <c r="AB161" s="14" t="str">
        <f>IF(LEN($AA161)=0,"N",IF(LEN($AA161)&gt;1,"Error -- Availability entered in an incorrect format",IF($AA161='Control Panel'!$F$36,$AA161,IF($AA161='Control Panel'!$F$37,$AA161,IF($AA161='Control Panel'!$F$38,$AA161,IF($AA161='Control Panel'!$F$39,$AA161,IF($AA161='Control Panel'!$F$40,$AA161,IF($AA161='Control Panel'!$F$41,$AA161,"Error -- Availability entered in an incorrect format"))))))))</f>
        <v>N</v>
      </c>
    </row>
    <row r="162" spans="1:28" s="14" customFormat="1" x14ac:dyDescent="0.35">
      <c r="A162" s="7">
        <v>150</v>
      </c>
      <c r="B162" s="266" t="s">
        <v>1488</v>
      </c>
      <c r="C162" s="13" t="s">
        <v>43</v>
      </c>
      <c r="D162" s="220"/>
      <c r="E162" s="261"/>
      <c r="F162" s="204" t="str">
        <f t="shared" si="4"/>
        <v>N/A</v>
      </c>
      <c r="G162" s="6"/>
      <c r="AA162" s="14" t="str">
        <f t="shared" si="5"/>
        <v/>
      </c>
      <c r="AB162" s="14" t="str">
        <f>IF(LEN($AA162)=0,"N",IF(LEN($AA162)&gt;1,"Error -- Availability entered in an incorrect format",IF($AA162='Control Panel'!$F$36,$AA162,IF($AA162='Control Panel'!$F$37,$AA162,IF($AA162='Control Panel'!$F$38,$AA162,IF($AA162='Control Panel'!$F$39,$AA162,IF($AA162='Control Panel'!$F$40,$AA162,IF($AA162='Control Panel'!$F$41,$AA162,"Error -- Availability entered in an incorrect format"))))))))</f>
        <v>N</v>
      </c>
    </row>
    <row r="163" spans="1:28" s="14" customFormat="1" x14ac:dyDescent="0.35">
      <c r="A163" s="7">
        <v>151</v>
      </c>
      <c r="B163" s="266" t="s">
        <v>1388</v>
      </c>
      <c r="C163" s="13" t="s">
        <v>43</v>
      </c>
      <c r="D163" s="220"/>
      <c r="E163" s="261"/>
      <c r="F163" s="204" t="str">
        <f t="shared" si="4"/>
        <v>N/A</v>
      </c>
      <c r="G163" s="6"/>
      <c r="AA163" s="14" t="str">
        <f t="shared" si="5"/>
        <v/>
      </c>
      <c r="AB163" s="14" t="str">
        <f>IF(LEN($AA163)=0,"N",IF(LEN($AA163)&gt;1,"Error -- Availability entered in an incorrect format",IF($AA163='Control Panel'!$F$36,$AA163,IF($AA163='Control Panel'!$F$37,$AA163,IF($AA163='Control Panel'!$F$38,$AA163,IF($AA163='Control Panel'!$F$39,$AA163,IF($AA163='Control Panel'!$F$40,$AA163,IF($AA163='Control Panel'!$F$41,$AA163,"Error -- Availability entered in an incorrect format"))))))))</f>
        <v>N</v>
      </c>
    </row>
    <row r="164" spans="1:28" s="14" customFormat="1" x14ac:dyDescent="0.35">
      <c r="A164" s="7">
        <v>152</v>
      </c>
      <c r="B164" s="266" t="s">
        <v>1386</v>
      </c>
      <c r="C164" s="13" t="s">
        <v>43</v>
      </c>
      <c r="D164" s="220"/>
      <c r="E164" s="261"/>
      <c r="F164" s="204" t="str">
        <f t="shared" si="4"/>
        <v>N/A</v>
      </c>
      <c r="G164" s="6"/>
      <c r="AA164" s="14" t="str">
        <f t="shared" si="5"/>
        <v/>
      </c>
      <c r="AB164" s="14" t="str">
        <f>IF(LEN($AA164)=0,"N",IF(LEN($AA164)&gt;1,"Error -- Availability entered in an incorrect format",IF($AA164='Control Panel'!$F$36,$AA164,IF($AA164='Control Panel'!$F$37,$AA164,IF($AA164='Control Panel'!$F$38,$AA164,IF($AA164='Control Panel'!$F$39,$AA164,IF($AA164='Control Panel'!$F$40,$AA164,IF($AA164='Control Panel'!$F$41,$AA164,"Error -- Availability entered in an incorrect format"))))))))</f>
        <v>N</v>
      </c>
    </row>
    <row r="165" spans="1:28" s="14" customFormat="1" x14ac:dyDescent="0.35">
      <c r="A165" s="7">
        <v>153</v>
      </c>
      <c r="B165" s="266" t="s">
        <v>1489</v>
      </c>
      <c r="C165" s="13" t="s">
        <v>43</v>
      </c>
      <c r="D165" s="220"/>
      <c r="E165" s="261"/>
      <c r="F165" s="204" t="str">
        <f t="shared" si="4"/>
        <v>N/A</v>
      </c>
      <c r="G165" s="6"/>
      <c r="AA165" s="14" t="str">
        <f t="shared" si="5"/>
        <v/>
      </c>
      <c r="AB165" s="14" t="str">
        <f>IF(LEN($AA165)=0,"N",IF(LEN($AA165)&gt;1,"Error -- Availability entered in an incorrect format",IF($AA165='Control Panel'!$F$36,$AA165,IF($AA165='Control Panel'!$F$37,$AA165,IF($AA165='Control Panel'!$F$38,$AA165,IF($AA165='Control Panel'!$F$39,$AA165,IF($AA165='Control Panel'!$F$40,$AA165,IF($AA165='Control Panel'!$F$41,$AA165,"Error -- Availability entered in an incorrect format"))))))))</f>
        <v>N</v>
      </c>
    </row>
    <row r="166" spans="1:28" s="14" customFormat="1" x14ac:dyDescent="0.35">
      <c r="A166" s="7">
        <v>154</v>
      </c>
      <c r="B166" s="266" t="s">
        <v>1490</v>
      </c>
      <c r="C166" s="13" t="s">
        <v>43</v>
      </c>
      <c r="D166" s="220"/>
      <c r="E166" s="261"/>
      <c r="F166" s="204" t="str">
        <f t="shared" si="4"/>
        <v>N/A</v>
      </c>
      <c r="G166" s="6"/>
      <c r="AA166" s="14" t="str">
        <f t="shared" si="5"/>
        <v/>
      </c>
      <c r="AB166" s="14" t="str">
        <f>IF(LEN($AA166)=0,"N",IF(LEN($AA166)&gt;1,"Error -- Availability entered in an incorrect format",IF($AA166='Control Panel'!$F$36,$AA166,IF($AA166='Control Panel'!$F$37,$AA166,IF($AA166='Control Panel'!$F$38,$AA166,IF($AA166='Control Panel'!$F$39,$AA166,IF($AA166='Control Panel'!$F$40,$AA166,IF($AA166='Control Panel'!$F$41,$AA166,"Error -- Availability entered in an incorrect format"))))))))</f>
        <v>N</v>
      </c>
    </row>
    <row r="167" spans="1:28" s="14" customFormat="1" x14ac:dyDescent="0.35">
      <c r="A167" s="7">
        <v>155</v>
      </c>
      <c r="B167" s="266" t="s">
        <v>1485</v>
      </c>
      <c r="C167" s="13" t="s">
        <v>37</v>
      </c>
      <c r="D167" s="220"/>
      <c r="E167" s="261"/>
      <c r="F167" s="204" t="str">
        <f t="shared" si="4"/>
        <v>N/A</v>
      </c>
      <c r="G167" s="6"/>
      <c r="AA167" s="14" t="str">
        <f t="shared" si="5"/>
        <v/>
      </c>
      <c r="AB167" s="14" t="str">
        <f>IF(LEN($AA167)=0,"N",IF(LEN($AA167)&gt;1,"Error -- Availability entered in an incorrect format",IF($AA167='Control Panel'!$F$36,$AA167,IF($AA167='Control Panel'!$F$37,$AA167,IF($AA167='Control Panel'!$F$38,$AA167,IF($AA167='Control Panel'!$F$39,$AA167,IF($AA167='Control Panel'!$F$40,$AA167,IF($AA167='Control Panel'!$F$41,$AA167,"Error -- Availability entered in an incorrect format"))))))))</f>
        <v>N</v>
      </c>
    </row>
    <row r="168" spans="1:28" s="14" customFormat="1" ht="29" x14ac:dyDescent="0.35">
      <c r="A168" s="7">
        <v>156</v>
      </c>
      <c r="B168" s="204" t="s">
        <v>1491</v>
      </c>
      <c r="C168" s="13" t="s">
        <v>37</v>
      </c>
      <c r="D168" s="220"/>
      <c r="E168" s="261"/>
      <c r="F168" s="204" t="str">
        <f t="shared" si="4"/>
        <v>N/A</v>
      </c>
      <c r="G168" s="6"/>
      <c r="AA168" s="14" t="str">
        <f t="shared" si="5"/>
        <v/>
      </c>
      <c r="AB168" s="14" t="str">
        <f>IF(LEN($AA168)=0,"N",IF(LEN($AA168)&gt;1,"Error -- Availability entered in an incorrect format",IF($AA168='Control Panel'!$F$36,$AA168,IF($AA168='Control Panel'!$F$37,$AA168,IF($AA168='Control Panel'!$F$38,$AA168,IF($AA168='Control Panel'!$F$39,$AA168,IF($AA168='Control Panel'!$F$40,$AA168,IF($AA168='Control Panel'!$F$41,$AA168,"Error -- Availability entered in an incorrect format"))))))))</f>
        <v>N</v>
      </c>
    </row>
    <row r="169" spans="1:28" s="14" customFormat="1" ht="29" x14ac:dyDescent="0.35">
      <c r="A169" s="7">
        <v>157</v>
      </c>
      <c r="B169" s="204" t="s">
        <v>1492</v>
      </c>
      <c r="C169" s="13" t="s">
        <v>37</v>
      </c>
      <c r="D169" s="220"/>
      <c r="E169" s="261"/>
      <c r="F169" s="204" t="str">
        <f t="shared" si="4"/>
        <v>N/A</v>
      </c>
      <c r="G169" s="6"/>
      <c r="AA169" s="14" t="str">
        <f t="shared" si="5"/>
        <v/>
      </c>
      <c r="AB169" s="14" t="str">
        <f>IF(LEN($AA169)=0,"N",IF(LEN($AA169)&gt;1,"Error -- Availability entered in an incorrect format",IF($AA169='Control Panel'!$F$36,$AA169,IF($AA169='Control Panel'!$F$37,$AA169,IF($AA169='Control Panel'!$F$38,$AA169,IF($AA169='Control Panel'!$F$39,$AA169,IF($AA169='Control Panel'!$F$40,$AA169,IF($AA169='Control Panel'!$F$41,$AA169,"Error -- Availability entered in an incorrect format"))))))))</f>
        <v>N</v>
      </c>
    </row>
    <row r="170" spans="1:28" s="14" customFormat="1" x14ac:dyDescent="0.35">
      <c r="A170" s="7">
        <v>158</v>
      </c>
      <c r="B170" s="266" t="s">
        <v>1370</v>
      </c>
      <c r="C170" s="13" t="s">
        <v>43</v>
      </c>
      <c r="D170" s="220"/>
      <c r="E170" s="261"/>
      <c r="F170" s="204" t="str">
        <f t="shared" si="4"/>
        <v>N/A</v>
      </c>
      <c r="G170" s="6"/>
      <c r="AA170" s="14" t="str">
        <f t="shared" si="5"/>
        <v/>
      </c>
      <c r="AB170" s="14" t="str">
        <f>IF(LEN($AA170)=0,"N",IF(LEN($AA170)&gt;1,"Error -- Availability entered in an incorrect format",IF($AA170='Control Panel'!$F$36,$AA170,IF($AA170='Control Panel'!$F$37,$AA170,IF($AA170='Control Panel'!$F$38,$AA170,IF($AA170='Control Panel'!$F$39,$AA170,IF($AA170='Control Panel'!$F$40,$AA170,IF($AA170='Control Panel'!$F$41,$AA170,"Error -- Availability entered in an incorrect format"))))))))</f>
        <v>N</v>
      </c>
    </row>
    <row r="171" spans="1:28" s="14" customFormat="1" x14ac:dyDescent="0.35">
      <c r="A171" s="7">
        <v>159</v>
      </c>
      <c r="B171" s="266" t="s">
        <v>1493</v>
      </c>
      <c r="C171" s="13" t="s">
        <v>43</v>
      </c>
      <c r="D171" s="220"/>
      <c r="E171" s="261"/>
      <c r="F171" s="204" t="str">
        <f t="shared" si="4"/>
        <v>N/A</v>
      </c>
      <c r="G171" s="6"/>
      <c r="AA171" s="14" t="str">
        <f t="shared" si="5"/>
        <v/>
      </c>
      <c r="AB171" s="14" t="str">
        <f>IF(LEN($AA171)=0,"N",IF(LEN($AA171)&gt;1,"Error -- Availability entered in an incorrect format",IF($AA171='Control Panel'!$F$36,$AA171,IF($AA171='Control Panel'!$F$37,$AA171,IF($AA171='Control Panel'!$F$38,$AA171,IF($AA171='Control Panel'!$F$39,$AA171,IF($AA171='Control Panel'!$F$40,$AA171,IF($AA171='Control Panel'!$F$41,$AA171,"Error -- Availability entered in an incorrect format"))))))))</f>
        <v>N</v>
      </c>
    </row>
    <row r="172" spans="1:28" s="14" customFormat="1" x14ac:dyDescent="0.35">
      <c r="A172" s="7">
        <v>160</v>
      </c>
      <c r="B172" s="266" t="s">
        <v>410</v>
      </c>
      <c r="C172" s="13" t="s">
        <v>43</v>
      </c>
      <c r="D172" s="220"/>
      <c r="E172" s="261"/>
      <c r="F172" s="204" t="str">
        <f t="shared" si="4"/>
        <v>N/A</v>
      </c>
      <c r="G172" s="6"/>
      <c r="AA172" s="14" t="str">
        <f t="shared" si="5"/>
        <v/>
      </c>
      <c r="AB172" s="14" t="str">
        <f>IF(LEN($AA172)=0,"N",IF(LEN($AA172)&gt;1,"Error -- Availability entered in an incorrect format",IF($AA172='Control Panel'!$F$36,$AA172,IF($AA172='Control Panel'!$F$37,$AA172,IF($AA172='Control Panel'!$F$38,$AA172,IF($AA172='Control Panel'!$F$39,$AA172,IF($AA172='Control Panel'!$F$40,$AA172,IF($AA172='Control Panel'!$F$41,$AA172,"Error -- Availability entered in an incorrect format"))))))))</f>
        <v>N</v>
      </c>
    </row>
    <row r="173" spans="1:28" s="14" customFormat="1" x14ac:dyDescent="0.35">
      <c r="A173" s="7">
        <v>161</v>
      </c>
      <c r="B173" s="266" t="s">
        <v>1487</v>
      </c>
      <c r="C173" s="13" t="s">
        <v>43</v>
      </c>
      <c r="D173" s="220"/>
      <c r="E173" s="261"/>
      <c r="F173" s="204" t="str">
        <f t="shared" si="4"/>
        <v>N/A</v>
      </c>
      <c r="G173" s="6"/>
      <c r="AA173" s="14" t="str">
        <f t="shared" si="5"/>
        <v/>
      </c>
      <c r="AB173" s="14" t="str">
        <f>IF(LEN($AA173)=0,"N",IF(LEN($AA173)&gt;1,"Error -- Availability entered in an incorrect format",IF($AA173='Control Panel'!$F$36,$AA173,IF($AA173='Control Panel'!$F$37,$AA173,IF($AA173='Control Panel'!$F$38,$AA173,IF($AA173='Control Panel'!$F$39,$AA173,IF($AA173='Control Panel'!$F$40,$AA173,IF($AA173='Control Panel'!$F$41,$AA173,"Error -- Availability entered in an incorrect format"))))))))</f>
        <v>N</v>
      </c>
    </row>
    <row r="174" spans="1:28" s="14" customFormat="1" x14ac:dyDescent="0.35">
      <c r="A174" s="7">
        <v>162</v>
      </c>
      <c r="B174" s="266" t="s">
        <v>1494</v>
      </c>
      <c r="C174" s="13" t="s">
        <v>43</v>
      </c>
      <c r="D174" s="220"/>
      <c r="E174" s="261"/>
      <c r="F174" s="204" t="str">
        <f t="shared" si="4"/>
        <v>N/A</v>
      </c>
      <c r="G174" s="6"/>
      <c r="AA174" s="14" t="str">
        <f t="shared" si="5"/>
        <v/>
      </c>
      <c r="AB174" s="14" t="str">
        <f>IF(LEN($AA174)=0,"N",IF(LEN($AA174)&gt;1,"Error -- Availability entered in an incorrect format",IF($AA174='Control Panel'!$F$36,$AA174,IF($AA174='Control Panel'!$F$37,$AA174,IF($AA174='Control Panel'!$F$38,$AA174,IF($AA174='Control Panel'!$F$39,$AA174,IF($AA174='Control Panel'!$F$40,$AA174,IF($AA174='Control Panel'!$F$41,$AA174,"Error -- Availability entered in an incorrect format"))))))))</f>
        <v>N</v>
      </c>
    </row>
    <row r="175" spans="1:28" s="14" customFormat="1" x14ac:dyDescent="0.35">
      <c r="A175" s="7">
        <v>163</v>
      </c>
      <c r="B175" s="266" t="s">
        <v>1495</v>
      </c>
      <c r="C175" s="13" t="s">
        <v>43</v>
      </c>
      <c r="D175" s="220"/>
      <c r="E175" s="261"/>
      <c r="F175" s="204" t="str">
        <f t="shared" si="4"/>
        <v>N/A</v>
      </c>
      <c r="G175" s="6"/>
      <c r="AA175" s="14" t="str">
        <f t="shared" si="5"/>
        <v/>
      </c>
      <c r="AB175" s="14" t="str">
        <f>IF(LEN($AA175)=0,"N",IF(LEN($AA175)&gt;1,"Error -- Availability entered in an incorrect format",IF($AA175='Control Panel'!$F$36,$AA175,IF($AA175='Control Panel'!$F$37,$AA175,IF($AA175='Control Panel'!$F$38,$AA175,IF($AA175='Control Panel'!$F$39,$AA175,IF($AA175='Control Panel'!$F$40,$AA175,IF($AA175='Control Panel'!$F$41,$AA175,"Error -- Availability entered in an incorrect format"))))))))</f>
        <v>N</v>
      </c>
    </row>
    <row r="176" spans="1:28" s="14" customFormat="1" x14ac:dyDescent="0.35">
      <c r="A176" s="7">
        <v>164</v>
      </c>
      <c r="B176" s="266" t="s">
        <v>1496</v>
      </c>
      <c r="C176" s="13" t="s">
        <v>37</v>
      </c>
      <c r="D176" s="220"/>
      <c r="E176" s="261"/>
      <c r="F176" s="204" t="str">
        <f t="shared" si="4"/>
        <v>N/A</v>
      </c>
      <c r="G176" s="6"/>
      <c r="AA176" s="14" t="str">
        <f t="shared" si="5"/>
        <v/>
      </c>
      <c r="AB176" s="14" t="str">
        <f>IF(LEN($AA176)=0,"N",IF(LEN($AA176)&gt;1,"Error -- Availability entered in an incorrect format",IF($AA176='Control Panel'!$F$36,$AA176,IF($AA176='Control Panel'!$F$37,$AA176,IF($AA176='Control Panel'!$F$38,$AA176,IF($AA176='Control Panel'!$F$39,$AA176,IF($AA176='Control Panel'!$F$40,$AA176,IF($AA176='Control Panel'!$F$41,$AA176,"Error -- Availability entered in an incorrect format"))))))))</f>
        <v>N</v>
      </c>
    </row>
    <row r="177" spans="1:28" s="14" customFormat="1" x14ac:dyDescent="0.35">
      <c r="A177" s="7">
        <v>165</v>
      </c>
      <c r="B177" s="266" t="s">
        <v>1497</v>
      </c>
      <c r="C177" s="13" t="s">
        <v>43</v>
      </c>
      <c r="D177" s="220"/>
      <c r="E177" s="261"/>
      <c r="F177" s="204" t="str">
        <f t="shared" si="4"/>
        <v>N/A</v>
      </c>
      <c r="G177" s="6"/>
      <c r="AA177" s="14" t="str">
        <f t="shared" si="5"/>
        <v/>
      </c>
      <c r="AB177" s="14" t="str">
        <f>IF(LEN($AA177)=0,"N",IF(LEN($AA177)&gt;1,"Error -- Availability entered in an incorrect format",IF($AA177='Control Panel'!$F$36,$AA177,IF($AA177='Control Panel'!$F$37,$AA177,IF($AA177='Control Panel'!$F$38,$AA177,IF($AA177='Control Panel'!$F$39,$AA177,IF($AA177='Control Panel'!$F$40,$AA177,IF($AA177='Control Panel'!$F$41,$AA177,"Error -- Availability entered in an incorrect format"))))))))</f>
        <v>N</v>
      </c>
    </row>
    <row r="178" spans="1:28" s="14" customFormat="1" x14ac:dyDescent="0.35">
      <c r="A178" s="7">
        <v>166</v>
      </c>
      <c r="B178" s="266" t="s">
        <v>1498</v>
      </c>
      <c r="C178" s="13" t="s">
        <v>43</v>
      </c>
      <c r="D178" s="220"/>
      <c r="E178" s="261"/>
      <c r="F178" s="204" t="str">
        <f t="shared" si="4"/>
        <v>N/A</v>
      </c>
      <c r="G178" s="6"/>
      <c r="AA178" s="14" t="str">
        <f t="shared" si="5"/>
        <v/>
      </c>
      <c r="AB178" s="14" t="str">
        <f>IF(LEN($AA178)=0,"N",IF(LEN($AA178)&gt;1,"Error -- Availability entered in an incorrect format",IF($AA178='Control Panel'!$F$36,$AA178,IF($AA178='Control Panel'!$F$37,$AA178,IF($AA178='Control Panel'!$F$38,$AA178,IF($AA178='Control Panel'!$F$39,$AA178,IF($AA178='Control Panel'!$F$40,$AA178,IF($AA178='Control Panel'!$F$41,$AA178,"Error -- Availability entered in an incorrect format"))))))))</f>
        <v>N</v>
      </c>
    </row>
    <row r="179" spans="1:28" s="14" customFormat="1" x14ac:dyDescent="0.35">
      <c r="A179" s="7">
        <v>167</v>
      </c>
      <c r="B179" s="266" t="s">
        <v>1499</v>
      </c>
      <c r="C179" s="13" t="s">
        <v>43</v>
      </c>
      <c r="D179" s="220"/>
      <c r="E179" s="261"/>
      <c r="F179" s="204" t="str">
        <f t="shared" si="4"/>
        <v>N/A</v>
      </c>
      <c r="G179" s="6"/>
      <c r="AA179" s="14" t="str">
        <f t="shared" si="5"/>
        <v/>
      </c>
      <c r="AB179" s="14" t="str">
        <f>IF(LEN($AA179)=0,"N",IF(LEN($AA179)&gt;1,"Error -- Availability entered in an incorrect format",IF($AA179='Control Panel'!$F$36,$AA179,IF($AA179='Control Panel'!$F$37,$AA179,IF($AA179='Control Panel'!$F$38,$AA179,IF($AA179='Control Panel'!$F$39,$AA179,IF($AA179='Control Panel'!$F$40,$AA179,IF($AA179='Control Panel'!$F$41,$AA179,"Error -- Availability entered in an incorrect format"))))))))</f>
        <v>N</v>
      </c>
    </row>
    <row r="180" spans="1:28" s="14" customFormat="1" x14ac:dyDescent="0.35">
      <c r="A180" s="7">
        <v>168</v>
      </c>
      <c r="B180" s="266" t="s">
        <v>1500</v>
      </c>
      <c r="C180" s="13" t="s">
        <v>43</v>
      </c>
      <c r="D180" s="220"/>
      <c r="E180" s="261"/>
      <c r="F180" s="204" t="str">
        <f t="shared" si="4"/>
        <v>N/A</v>
      </c>
      <c r="G180" s="6"/>
      <c r="AA180" s="14" t="str">
        <f t="shared" si="5"/>
        <v/>
      </c>
      <c r="AB180" s="14" t="str">
        <f>IF(LEN($AA180)=0,"N",IF(LEN($AA180)&gt;1,"Error -- Availability entered in an incorrect format",IF($AA180='Control Panel'!$F$36,$AA180,IF($AA180='Control Panel'!$F$37,$AA180,IF($AA180='Control Panel'!$F$38,$AA180,IF($AA180='Control Panel'!$F$39,$AA180,IF($AA180='Control Panel'!$F$40,$AA180,IF($AA180='Control Panel'!$F$41,$AA180,"Error -- Availability entered in an incorrect format"))))))))</f>
        <v>N</v>
      </c>
    </row>
    <row r="181" spans="1:28" s="14" customFormat="1" x14ac:dyDescent="0.35">
      <c r="A181" s="7">
        <v>169</v>
      </c>
      <c r="B181" s="204" t="s">
        <v>1501</v>
      </c>
      <c r="C181" s="13" t="s">
        <v>37</v>
      </c>
      <c r="D181" s="220"/>
      <c r="E181" s="261"/>
      <c r="F181" s="204" t="str">
        <f t="shared" si="4"/>
        <v>N/A</v>
      </c>
      <c r="G181" s="6"/>
      <c r="AA181" s="14" t="str">
        <f t="shared" si="5"/>
        <v/>
      </c>
      <c r="AB181" s="14" t="str">
        <f>IF(LEN($AA181)=0,"N",IF(LEN($AA181)&gt;1,"Error -- Availability entered in an incorrect format",IF($AA181='Control Panel'!$F$36,$AA181,IF($AA181='Control Panel'!$F$37,$AA181,IF($AA181='Control Panel'!$F$38,$AA181,IF($AA181='Control Panel'!$F$39,$AA181,IF($AA181='Control Panel'!$F$40,$AA181,IF($AA181='Control Panel'!$F$41,$AA181,"Error -- Availability entered in an incorrect format"))))))))</f>
        <v>N</v>
      </c>
    </row>
    <row r="182" spans="1:28" s="14" customFormat="1" x14ac:dyDescent="0.35">
      <c r="A182" s="7">
        <v>170</v>
      </c>
      <c r="B182" s="266" t="s">
        <v>1374</v>
      </c>
      <c r="C182" s="13" t="s">
        <v>43</v>
      </c>
      <c r="D182" s="220"/>
      <c r="E182" s="261"/>
      <c r="F182" s="204" t="str">
        <f t="shared" si="4"/>
        <v>N/A</v>
      </c>
      <c r="G182" s="6"/>
      <c r="AA182" s="14" t="str">
        <f t="shared" si="5"/>
        <v/>
      </c>
      <c r="AB182" s="14" t="str">
        <f>IF(LEN($AA182)=0,"N",IF(LEN($AA182)&gt;1,"Error -- Availability entered in an incorrect format",IF($AA182='Control Panel'!$F$36,$AA182,IF($AA182='Control Panel'!$F$37,$AA182,IF($AA182='Control Panel'!$F$38,$AA182,IF($AA182='Control Panel'!$F$39,$AA182,IF($AA182='Control Panel'!$F$40,$AA182,IF($AA182='Control Panel'!$F$41,$AA182,"Error -- Availability entered in an incorrect format"))))))))</f>
        <v>N</v>
      </c>
    </row>
    <row r="183" spans="1:28" s="14" customFormat="1" x14ac:dyDescent="0.35">
      <c r="A183" s="7">
        <v>171</v>
      </c>
      <c r="B183" s="266" t="s">
        <v>1388</v>
      </c>
      <c r="C183" s="13" t="s">
        <v>43</v>
      </c>
      <c r="D183" s="220"/>
      <c r="E183" s="261"/>
      <c r="F183" s="204" t="str">
        <f t="shared" si="4"/>
        <v>N/A</v>
      </c>
      <c r="G183" s="6"/>
      <c r="AA183" s="14" t="str">
        <f t="shared" si="5"/>
        <v/>
      </c>
      <c r="AB183" s="14" t="str">
        <f>IF(LEN($AA183)=0,"N",IF(LEN($AA183)&gt;1,"Error -- Availability entered in an incorrect format",IF($AA183='Control Panel'!$F$36,$AA183,IF($AA183='Control Panel'!$F$37,$AA183,IF($AA183='Control Panel'!$F$38,$AA183,IF($AA183='Control Panel'!$F$39,$AA183,IF($AA183='Control Panel'!$F$40,$AA183,IF($AA183='Control Panel'!$F$41,$AA183,"Error -- Availability entered in an incorrect format"))))))))</f>
        <v>N</v>
      </c>
    </row>
    <row r="184" spans="1:28" s="14" customFormat="1" x14ac:dyDescent="0.35">
      <c r="A184" s="7">
        <v>172</v>
      </c>
      <c r="B184" s="266" t="s">
        <v>1502</v>
      </c>
      <c r="C184" s="13" t="s">
        <v>43</v>
      </c>
      <c r="D184" s="220"/>
      <c r="E184" s="261"/>
      <c r="F184" s="204" t="str">
        <f t="shared" si="4"/>
        <v>N/A</v>
      </c>
      <c r="G184" s="6"/>
      <c r="AA184" s="14" t="str">
        <f t="shared" si="5"/>
        <v/>
      </c>
      <c r="AB184" s="14" t="str">
        <f>IF(LEN($AA184)=0,"N",IF(LEN($AA184)&gt;1,"Error -- Availability entered in an incorrect format",IF($AA184='Control Panel'!$F$36,$AA184,IF($AA184='Control Panel'!$F$37,$AA184,IF($AA184='Control Panel'!$F$38,$AA184,IF($AA184='Control Panel'!$F$39,$AA184,IF($AA184='Control Panel'!$F$40,$AA184,IF($AA184='Control Panel'!$F$41,$AA184,"Error -- Availability entered in an incorrect format"))))))))</f>
        <v>N</v>
      </c>
    </row>
    <row r="185" spans="1:28" s="14" customFormat="1" x14ac:dyDescent="0.35">
      <c r="A185" s="7">
        <v>173</v>
      </c>
      <c r="B185" s="266" t="s">
        <v>1487</v>
      </c>
      <c r="C185" s="13" t="s">
        <v>43</v>
      </c>
      <c r="D185" s="220"/>
      <c r="E185" s="261"/>
      <c r="F185" s="204" t="str">
        <f t="shared" si="4"/>
        <v>N/A</v>
      </c>
      <c r="G185" s="6"/>
      <c r="AA185" s="14" t="str">
        <f t="shared" si="5"/>
        <v/>
      </c>
      <c r="AB185" s="14" t="str">
        <f>IF(LEN($AA185)=0,"N",IF(LEN($AA185)&gt;1,"Error -- Availability entered in an incorrect format",IF($AA185='Control Panel'!$F$36,$AA185,IF($AA185='Control Panel'!$F$37,$AA185,IF($AA185='Control Panel'!$F$38,$AA185,IF($AA185='Control Panel'!$F$39,$AA185,IF($AA185='Control Panel'!$F$40,$AA185,IF($AA185='Control Panel'!$F$41,$AA185,"Error -- Availability entered in an incorrect format"))))))))</f>
        <v>N</v>
      </c>
    </row>
    <row r="186" spans="1:28" s="14" customFormat="1" x14ac:dyDescent="0.35">
      <c r="A186" s="7">
        <v>174</v>
      </c>
      <c r="B186" s="266" t="s">
        <v>1503</v>
      </c>
      <c r="C186" s="13" t="s">
        <v>43</v>
      </c>
      <c r="D186" s="220"/>
      <c r="E186" s="261"/>
      <c r="F186" s="204" t="str">
        <f t="shared" si="4"/>
        <v>N/A</v>
      </c>
      <c r="G186" s="6"/>
      <c r="AA186" s="14" t="str">
        <f t="shared" si="5"/>
        <v/>
      </c>
      <c r="AB186" s="14" t="str">
        <f>IF(LEN($AA186)=0,"N",IF(LEN($AA186)&gt;1,"Error -- Availability entered in an incorrect format",IF($AA186='Control Panel'!$F$36,$AA186,IF($AA186='Control Panel'!$F$37,$AA186,IF($AA186='Control Panel'!$F$38,$AA186,IF($AA186='Control Panel'!$F$39,$AA186,IF($AA186='Control Panel'!$F$40,$AA186,IF($AA186='Control Panel'!$F$41,$AA186,"Error -- Availability entered in an incorrect format"))))))))</f>
        <v>N</v>
      </c>
    </row>
    <row r="187" spans="1:28" s="14" customFormat="1" x14ac:dyDescent="0.35">
      <c r="A187" s="7">
        <v>175</v>
      </c>
      <c r="B187" s="266" t="s">
        <v>1504</v>
      </c>
      <c r="C187" s="13" t="s">
        <v>43</v>
      </c>
      <c r="D187" s="220"/>
      <c r="E187" s="261"/>
      <c r="F187" s="204" t="str">
        <f t="shared" si="4"/>
        <v>N/A</v>
      </c>
      <c r="G187" s="6"/>
      <c r="AA187" s="14" t="str">
        <f t="shared" si="5"/>
        <v/>
      </c>
      <c r="AB187" s="14" t="str">
        <f>IF(LEN($AA187)=0,"N",IF(LEN($AA187)&gt;1,"Error -- Availability entered in an incorrect format",IF($AA187='Control Panel'!$F$36,$AA187,IF($AA187='Control Panel'!$F$37,$AA187,IF($AA187='Control Panel'!$F$38,$AA187,IF($AA187='Control Panel'!$F$39,$AA187,IF($AA187='Control Panel'!$F$40,$AA187,IF($AA187='Control Panel'!$F$41,$AA187,"Error -- Availability entered in an incorrect format"))))))))</f>
        <v>N</v>
      </c>
    </row>
    <row r="188" spans="1:28" s="14" customFormat="1" x14ac:dyDescent="0.35">
      <c r="A188" s="7">
        <v>176</v>
      </c>
      <c r="B188" s="266" t="s">
        <v>1505</v>
      </c>
      <c r="C188" s="13" t="s">
        <v>43</v>
      </c>
      <c r="D188" s="220"/>
      <c r="E188" s="261"/>
      <c r="F188" s="204" t="str">
        <f t="shared" si="4"/>
        <v>N/A</v>
      </c>
      <c r="G188" s="6"/>
      <c r="AA188" s="14" t="str">
        <f t="shared" si="5"/>
        <v/>
      </c>
      <c r="AB188" s="14" t="str">
        <f>IF(LEN($AA188)=0,"N",IF(LEN($AA188)&gt;1,"Error -- Availability entered in an incorrect format",IF($AA188='Control Panel'!$F$36,$AA188,IF($AA188='Control Panel'!$F$37,$AA188,IF($AA188='Control Panel'!$F$38,$AA188,IF($AA188='Control Panel'!$F$39,$AA188,IF($AA188='Control Panel'!$F$40,$AA188,IF($AA188='Control Panel'!$F$41,$AA188,"Error -- Availability entered in an incorrect format"))))))))</f>
        <v>N</v>
      </c>
    </row>
    <row r="189" spans="1:28" s="14" customFormat="1" x14ac:dyDescent="0.35">
      <c r="A189" s="7">
        <v>177</v>
      </c>
      <c r="B189" s="266" t="s">
        <v>1506</v>
      </c>
      <c r="C189" s="13" t="s">
        <v>43</v>
      </c>
      <c r="D189" s="220"/>
      <c r="E189" s="261"/>
      <c r="F189" s="204" t="str">
        <f t="shared" si="4"/>
        <v>N/A</v>
      </c>
      <c r="G189" s="6"/>
      <c r="AA189" s="14" t="str">
        <f t="shared" si="5"/>
        <v/>
      </c>
      <c r="AB189" s="14" t="str">
        <f>IF(LEN($AA189)=0,"N",IF(LEN($AA189)&gt;1,"Error -- Availability entered in an incorrect format",IF($AA189='Control Panel'!$F$36,$AA189,IF($AA189='Control Panel'!$F$37,$AA189,IF($AA189='Control Panel'!$F$38,$AA189,IF($AA189='Control Panel'!$F$39,$AA189,IF($AA189='Control Panel'!$F$40,$AA189,IF($AA189='Control Panel'!$F$41,$AA189,"Error -- Availability entered in an incorrect format"))))))))</f>
        <v>N</v>
      </c>
    </row>
    <row r="190" spans="1:28" s="14" customFormat="1" x14ac:dyDescent="0.35">
      <c r="A190" s="7">
        <v>178</v>
      </c>
      <c r="B190" s="204" t="s">
        <v>1507</v>
      </c>
      <c r="C190" s="13" t="s">
        <v>37</v>
      </c>
      <c r="D190" s="220"/>
      <c r="E190" s="261"/>
      <c r="F190" s="204" t="str">
        <f t="shared" si="4"/>
        <v>N/A</v>
      </c>
      <c r="G190" s="6"/>
      <c r="AA190" s="14" t="str">
        <f t="shared" si="5"/>
        <v/>
      </c>
      <c r="AB190" s="14" t="str">
        <f>IF(LEN($AA190)=0,"N",IF(LEN($AA190)&gt;1,"Error -- Availability entered in an incorrect format",IF($AA190='Control Panel'!$F$36,$AA190,IF($AA190='Control Panel'!$F$37,$AA190,IF($AA190='Control Panel'!$F$38,$AA190,IF($AA190='Control Panel'!$F$39,$AA190,IF($AA190='Control Panel'!$F$40,$AA190,IF($AA190='Control Panel'!$F$41,$AA190,"Error -- Availability entered in an incorrect format"))))))))</f>
        <v>N</v>
      </c>
    </row>
    <row r="191" spans="1:28" s="14" customFormat="1" x14ac:dyDescent="0.35">
      <c r="A191" s="7">
        <v>179</v>
      </c>
      <c r="B191" s="266" t="s">
        <v>1508</v>
      </c>
      <c r="C191" s="13" t="s">
        <v>43</v>
      </c>
      <c r="D191" s="220"/>
      <c r="E191" s="261"/>
      <c r="F191" s="204" t="str">
        <f t="shared" si="4"/>
        <v>N/A</v>
      </c>
      <c r="G191" s="6"/>
      <c r="AA191" s="14" t="str">
        <f t="shared" si="5"/>
        <v/>
      </c>
      <c r="AB191" s="14" t="str">
        <f>IF(LEN($AA191)=0,"N",IF(LEN($AA191)&gt;1,"Error -- Availability entered in an incorrect format",IF($AA191='Control Panel'!$F$36,$AA191,IF($AA191='Control Panel'!$F$37,$AA191,IF($AA191='Control Panel'!$F$38,$AA191,IF($AA191='Control Panel'!$F$39,$AA191,IF($AA191='Control Panel'!$F$40,$AA191,IF($AA191='Control Panel'!$F$41,$AA191,"Error -- Availability entered in an incorrect format"))))))))</f>
        <v>N</v>
      </c>
    </row>
    <row r="192" spans="1:28" s="14" customFormat="1" x14ac:dyDescent="0.35">
      <c r="A192" s="7">
        <v>180</v>
      </c>
      <c r="B192" s="266" t="s">
        <v>1509</v>
      </c>
      <c r="C192" s="13" t="s">
        <v>43</v>
      </c>
      <c r="D192" s="220"/>
      <c r="E192" s="261"/>
      <c r="F192" s="204" t="str">
        <f t="shared" si="4"/>
        <v>N/A</v>
      </c>
      <c r="G192" s="6"/>
      <c r="AA192" s="14" t="str">
        <f t="shared" si="5"/>
        <v/>
      </c>
      <c r="AB192" s="14" t="str">
        <f>IF(LEN($AA192)=0,"N",IF(LEN($AA192)&gt;1,"Error -- Availability entered in an incorrect format",IF($AA192='Control Panel'!$F$36,$AA192,IF($AA192='Control Panel'!$F$37,$AA192,IF($AA192='Control Panel'!$F$38,$AA192,IF($AA192='Control Panel'!$F$39,$AA192,IF($AA192='Control Panel'!$F$40,$AA192,IF($AA192='Control Panel'!$F$41,$AA192,"Error -- Availability entered in an incorrect format"))))))))</f>
        <v>N</v>
      </c>
    </row>
    <row r="193" spans="1:28" s="14" customFormat="1" x14ac:dyDescent="0.35">
      <c r="A193" s="7">
        <v>181</v>
      </c>
      <c r="B193" s="266" t="s">
        <v>1510</v>
      </c>
      <c r="C193" s="13" t="s">
        <v>43</v>
      </c>
      <c r="D193" s="220"/>
      <c r="E193" s="261"/>
      <c r="F193" s="204" t="str">
        <f t="shared" si="4"/>
        <v>N/A</v>
      </c>
      <c r="G193" s="6"/>
      <c r="AA193" s="14" t="str">
        <f t="shared" si="5"/>
        <v/>
      </c>
      <c r="AB193" s="14" t="str">
        <f>IF(LEN($AA193)=0,"N",IF(LEN($AA193)&gt;1,"Error -- Availability entered in an incorrect format",IF($AA193='Control Panel'!$F$36,$AA193,IF($AA193='Control Panel'!$F$37,$AA193,IF($AA193='Control Panel'!$F$38,$AA193,IF($AA193='Control Panel'!$F$39,$AA193,IF($AA193='Control Panel'!$F$40,$AA193,IF($AA193='Control Panel'!$F$41,$AA193,"Error -- Availability entered in an incorrect format"))))))))</f>
        <v>N</v>
      </c>
    </row>
    <row r="194" spans="1:28" s="14" customFormat="1" x14ac:dyDescent="0.35">
      <c r="A194" s="7">
        <v>182</v>
      </c>
      <c r="B194" s="204" t="s">
        <v>1511</v>
      </c>
      <c r="C194" s="13" t="s">
        <v>37</v>
      </c>
      <c r="D194" s="220"/>
      <c r="E194" s="261"/>
      <c r="F194" s="204" t="str">
        <f t="shared" si="4"/>
        <v>N/A</v>
      </c>
      <c r="G194" s="6"/>
      <c r="AA194" s="14" t="str">
        <f t="shared" si="5"/>
        <v/>
      </c>
      <c r="AB194" s="14" t="str">
        <f>IF(LEN($AA194)=0,"N",IF(LEN($AA194)&gt;1,"Error -- Availability entered in an incorrect format",IF($AA194='Control Panel'!$F$36,$AA194,IF($AA194='Control Panel'!$F$37,$AA194,IF($AA194='Control Panel'!$F$38,$AA194,IF($AA194='Control Panel'!$F$39,$AA194,IF($AA194='Control Panel'!$F$40,$AA194,IF($AA194='Control Panel'!$F$41,$AA194,"Error -- Availability entered in an incorrect format"))))))))</f>
        <v>N</v>
      </c>
    </row>
    <row r="195" spans="1:28" s="14" customFormat="1" x14ac:dyDescent="0.35">
      <c r="A195" s="7">
        <v>183</v>
      </c>
      <c r="B195" s="266" t="s">
        <v>1512</v>
      </c>
      <c r="C195" s="13" t="s">
        <v>43</v>
      </c>
      <c r="D195" s="220"/>
      <c r="E195" s="261"/>
      <c r="F195" s="204" t="str">
        <f t="shared" si="4"/>
        <v>N/A</v>
      </c>
      <c r="G195" s="6"/>
      <c r="AA195" s="14" t="str">
        <f t="shared" si="5"/>
        <v/>
      </c>
      <c r="AB195" s="14" t="str">
        <f>IF(LEN($AA195)=0,"N",IF(LEN($AA195)&gt;1,"Error -- Availability entered in an incorrect format",IF($AA195='Control Panel'!$F$36,$AA195,IF($AA195='Control Panel'!$F$37,$AA195,IF($AA195='Control Panel'!$F$38,$AA195,IF($AA195='Control Panel'!$F$39,$AA195,IF($AA195='Control Panel'!$F$40,$AA195,IF($AA195='Control Panel'!$F$41,$AA195,"Error -- Availability entered in an incorrect format"))))))))</f>
        <v>N</v>
      </c>
    </row>
    <row r="196" spans="1:28" s="14" customFormat="1" x14ac:dyDescent="0.35">
      <c r="A196" s="7">
        <v>184</v>
      </c>
      <c r="B196" s="266" t="s">
        <v>1513</v>
      </c>
      <c r="C196" s="13" t="s">
        <v>43</v>
      </c>
      <c r="D196" s="220"/>
      <c r="E196" s="261"/>
      <c r="F196" s="204" t="str">
        <f t="shared" si="4"/>
        <v>N/A</v>
      </c>
      <c r="G196" s="6"/>
      <c r="AA196" s="14" t="str">
        <f t="shared" si="5"/>
        <v/>
      </c>
      <c r="AB196" s="14" t="str">
        <f>IF(LEN($AA196)=0,"N",IF(LEN($AA196)&gt;1,"Error -- Availability entered in an incorrect format",IF($AA196='Control Panel'!$F$36,$AA196,IF($AA196='Control Panel'!$F$37,$AA196,IF($AA196='Control Panel'!$F$38,$AA196,IF($AA196='Control Panel'!$F$39,$AA196,IF($AA196='Control Panel'!$F$40,$AA196,IF($AA196='Control Panel'!$F$41,$AA196,"Error -- Availability entered in an incorrect format"))))))))</f>
        <v>N</v>
      </c>
    </row>
    <row r="197" spans="1:28" s="14" customFormat="1" x14ac:dyDescent="0.35">
      <c r="A197" s="7">
        <v>185</v>
      </c>
      <c r="B197" s="266" t="s">
        <v>1514</v>
      </c>
      <c r="C197" s="13" t="s">
        <v>43</v>
      </c>
      <c r="D197" s="220"/>
      <c r="E197" s="261"/>
      <c r="F197" s="204" t="str">
        <f t="shared" si="4"/>
        <v>N/A</v>
      </c>
      <c r="G197" s="6"/>
      <c r="AA197" s="14" t="str">
        <f t="shared" si="5"/>
        <v/>
      </c>
      <c r="AB197" s="14" t="str">
        <f>IF(LEN($AA197)=0,"N",IF(LEN($AA197)&gt;1,"Error -- Availability entered in an incorrect format",IF($AA197='Control Panel'!$F$36,$AA197,IF($AA197='Control Panel'!$F$37,$AA197,IF($AA197='Control Panel'!$F$38,$AA197,IF($AA197='Control Panel'!$F$39,$AA197,IF($AA197='Control Panel'!$F$40,$AA197,IF($AA197='Control Panel'!$F$41,$AA197,"Error -- Availability entered in an incorrect format"))))))))</f>
        <v>N</v>
      </c>
    </row>
    <row r="198" spans="1:28" s="14" customFormat="1" x14ac:dyDescent="0.35">
      <c r="A198" s="7">
        <v>186</v>
      </c>
      <c r="B198" s="266" t="s">
        <v>1515</v>
      </c>
      <c r="C198" s="13" t="s">
        <v>43</v>
      </c>
      <c r="D198" s="220"/>
      <c r="E198" s="261"/>
      <c r="F198" s="204" t="str">
        <f t="shared" si="4"/>
        <v>N/A</v>
      </c>
      <c r="G198" s="6"/>
      <c r="AA198" s="14" t="str">
        <f t="shared" si="5"/>
        <v/>
      </c>
      <c r="AB198" s="14" t="str">
        <f>IF(LEN($AA198)=0,"N",IF(LEN($AA198)&gt;1,"Error -- Availability entered in an incorrect format",IF($AA198='Control Panel'!$F$36,$AA198,IF($AA198='Control Panel'!$F$37,$AA198,IF($AA198='Control Panel'!$F$38,$AA198,IF($AA198='Control Panel'!$F$39,$AA198,IF($AA198='Control Panel'!$F$40,$AA198,IF($AA198='Control Panel'!$F$41,$AA198,"Error -- Availability entered in an incorrect format"))))))))</f>
        <v>N</v>
      </c>
    </row>
    <row r="199" spans="1:28" s="14" customFormat="1" x14ac:dyDescent="0.35">
      <c r="A199" s="7">
        <v>187</v>
      </c>
      <c r="B199" s="266" t="s">
        <v>1516</v>
      </c>
      <c r="C199" s="13" t="s">
        <v>43</v>
      </c>
      <c r="D199" s="220"/>
      <c r="E199" s="261"/>
      <c r="F199" s="204" t="str">
        <f t="shared" si="4"/>
        <v>N/A</v>
      </c>
      <c r="G199" s="6"/>
      <c r="AA199" s="14" t="str">
        <f t="shared" si="5"/>
        <v/>
      </c>
      <c r="AB199" s="14" t="str">
        <f>IF(LEN($AA199)=0,"N",IF(LEN($AA199)&gt;1,"Error -- Availability entered in an incorrect format",IF($AA199='Control Panel'!$F$36,$AA199,IF($AA199='Control Panel'!$F$37,$AA199,IF($AA199='Control Panel'!$F$38,$AA199,IF($AA199='Control Panel'!$F$39,$AA199,IF($AA199='Control Panel'!$F$40,$AA199,IF($AA199='Control Panel'!$F$41,$AA199,"Error -- Availability entered in an incorrect format"))))))))</f>
        <v>N</v>
      </c>
    </row>
    <row r="200" spans="1:28" s="14" customFormat="1" x14ac:dyDescent="0.35">
      <c r="A200" s="7">
        <v>188</v>
      </c>
      <c r="B200" s="266" t="s">
        <v>1517</v>
      </c>
      <c r="C200" s="13" t="s">
        <v>43</v>
      </c>
      <c r="D200" s="220"/>
      <c r="E200" s="261"/>
      <c r="F200" s="204" t="str">
        <f t="shared" si="4"/>
        <v>N/A</v>
      </c>
      <c r="G200" s="6"/>
      <c r="AA200" s="14" t="str">
        <f t="shared" si="5"/>
        <v/>
      </c>
      <c r="AB200" s="14" t="str">
        <f>IF(LEN($AA200)=0,"N",IF(LEN($AA200)&gt;1,"Error -- Availability entered in an incorrect format",IF($AA200='Control Panel'!$F$36,$AA200,IF($AA200='Control Panel'!$F$37,$AA200,IF($AA200='Control Panel'!$F$38,$AA200,IF($AA200='Control Panel'!$F$39,$AA200,IF($AA200='Control Panel'!$F$40,$AA200,IF($AA200='Control Panel'!$F$41,$AA200,"Error -- Availability entered in an incorrect format"))))))))</f>
        <v>N</v>
      </c>
    </row>
  </sheetData>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3:A200 C13:E200 G13:G200">
    <cfRule type="expression" dxfId="93" priority="5">
      <formula>$C13=""</formula>
    </cfRule>
  </conditionalFormatting>
  <conditionalFormatting sqref="B13:B200">
    <cfRule type="expression" dxfId="92" priority="4">
      <formula>$C13=""</formula>
    </cfRule>
  </conditionalFormatting>
  <conditionalFormatting sqref="F13:F200">
    <cfRule type="expression" dxfId="91" priority="3">
      <formula>$C13=""</formula>
    </cfRule>
  </conditionalFormatting>
  <conditionalFormatting sqref="A1:G1">
    <cfRule type="cellIs" dxfId="90" priority="1" operator="equal">
      <formula>"Replace this text with vendor name in the first module."</formula>
    </cfRule>
  </conditionalFormatting>
  <dataValidations count="1">
    <dataValidation type="decimal" allowBlank="1" showInputMessage="1" showErrorMessage="1" errorTitle="Invalid Response" error="Please enter number only and inlcude text in comments column." promptTitle="Cost" prompt="Please enter any related cost for specification compliance." sqref="E13:E200" xr:uid="{8110A9BA-4771-4F66-B61E-F875A4FA2D0F}">
      <formula1>0</formula1>
      <formula2>1000000</formula2>
    </dataValidation>
  </dataValidations>
  <printOptions horizontalCentered="1"/>
  <pageMargins left="0.25" right="0.25" top="0.75" bottom="0.75" header="0.3" footer="0.3"/>
  <pageSetup scale="75" fitToHeight="0" orientation="landscape" r:id="rId1"/>
  <headerFooter>
    <oddHeader>&amp;LAppendix B - Application Specifications&amp;C&amp;"Calibri,Bold"&amp;12Albuquerque Public Schools - ERP Software Selection RFP
&amp;R&amp;"-,Bold"&amp;KFF0000&amp;A</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Button 1">
              <controlPr defaultSize="0" print="0" autoFill="0" autoPict="0" macro="[0]!FormatSpecs">
                <anchor moveWithCells="1" sizeWithCells="1">
                  <from>
                    <xdr:col>28</xdr:col>
                    <xdr:colOff>203200</xdr:colOff>
                    <xdr:row>12</xdr:row>
                    <xdr:rowOff>114300</xdr:rowOff>
                  </from>
                  <to>
                    <xdr:col>28</xdr:col>
                    <xdr:colOff>469900</xdr:colOff>
                    <xdr:row>17</xdr:row>
                    <xdr:rowOff>184150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25062980-2EB1-483C-B160-C191602BED6C}">
            <xm:f>D10='Control Panel'!$I$25</xm:f>
            <x14:dxf>
              <font>
                <color rgb="FFFFFF00"/>
              </font>
              <fill>
                <patternFill>
                  <fgColor indexed="64"/>
                  <bgColor rgb="FFBF311A"/>
                </patternFill>
              </fill>
            </x14:dxf>
          </x14:cfRule>
          <xm:sqref>D10:G10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Invalid Response" error="Please enter appropriate availability response." promptTitle="Please enter availability:" prompt="_x000a_  Y - Yes_x000a_  R - Reporting_x000a_  T - Third Party_x000a_  M - Modification_x000a_  F - Future_x000a_  N - Not Available_x000a__x000a__x000a_*Paste values permitted." xr:uid="{5C0E8584-722F-4487-99C6-9EEDCD824464}">
          <x14:formula1>
            <xm:f>'Control Panel'!$F$36:$F$41</xm:f>
          </x14:formula1>
          <xm:sqref>D13:D200</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AI54"/>
  <sheetViews>
    <sheetView workbookViewId="0">
      <pane ySplit="12" topLeftCell="A40" activePane="bottomLeft" state="frozen"/>
      <selection activeCell="B14" sqref="B14"/>
      <selection pane="bottomLeft" activeCell="B14" sqref="B14"/>
    </sheetView>
  </sheetViews>
  <sheetFormatPr defaultColWidth="9.1796875" defaultRowHeight="14.5" x14ac:dyDescent="0.35"/>
  <cols>
    <col min="1" max="1" width="8.7265625" style="207" customWidth="1"/>
    <col min="2" max="2" width="65.7265625" style="208" customWidth="1"/>
    <col min="3" max="3" width="12.7265625" style="209" customWidth="1"/>
    <col min="4" max="4" width="12.7265625" style="210" customWidth="1"/>
    <col min="5" max="5" width="12.7265625" style="209" customWidth="1"/>
    <col min="6" max="6" width="27.7265625" style="211" customWidth="1"/>
    <col min="7" max="7" width="35.7265625" style="208" customWidth="1"/>
    <col min="8" max="8" width="3.7265625" style="2" customWidth="1"/>
    <col min="9" max="33" width="9.1796875" style="2"/>
    <col min="34" max="34" width="9.1796875" style="2" customWidth="1"/>
    <col min="35" max="35" width="4.1796875" style="2" customWidth="1"/>
    <col min="36" max="16384" width="9.1796875" style="2"/>
  </cols>
  <sheetData>
    <row r="1" spans="1:35" ht="15" customHeight="1" x14ac:dyDescent="0.35">
      <c r="A1" s="422" t="str">
        <f>'General Technical'!A1</f>
        <v>Replace this text with vendor name in the first module.</v>
      </c>
      <c r="B1" s="422"/>
      <c r="C1" s="422"/>
      <c r="D1" s="422"/>
      <c r="E1" s="422"/>
      <c r="F1" s="422"/>
      <c r="G1" s="422"/>
    </row>
    <row r="2" spans="1:35" x14ac:dyDescent="0.35">
      <c r="A2" s="200" t="s">
        <v>33</v>
      </c>
      <c r="B2" s="421" t="s">
        <v>221</v>
      </c>
      <c r="C2" s="421"/>
      <c r="D2" s="421"/>
      <c r="E2" s="421"/>
      <c r="F2" s="421"/>
      <c r="G2" s="421"/>
      <c r="AB2" s="2" t="s">
        <v>222</v>
      </c>
      <c r="AC2" s="2">
        <f>SUBTOTAL(3,A13:A54)</f>
        <v>42</v>
      </c>
    </row>
    <row r="3" spans="1:35" ht="45" customHeight="1" x14ac:dyDescent="0.35">
      <c r="A3" s="221" t="str">
        <f>'Control Panel'!F36</f>
        <v>Y</v>
      </c>
      <c r="B3" s="426"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26"/>
      <c r="D3" s="426"/>
      <c r="E3" s="426"/>
      <c r="F3" s="426"/>
      <c r="G3" s="426"/>
    </row>
    <row r="4" spans="1:35" x14ac:dyDescent="0.35">
      <c r="A4" s="222" t="str">
        <f>'Control Panel'!F37</f>
        <v>R</v>
      </c>
      <c r="B4" s="427" t="str">
        <f>'Control Panel'!H37</f>
        <v>Functionality is provided through reports generated using proposed Reporting Tools.</v>
      </c>
      <c r="C4" s="427"/>
      <c r="D4" s="427"/>
      <c r="E4" s="427"/>
      <c r="F4" s="427"/>
      <c r="G4" s="427"/>
    </row>
    <row r="5" spans="1:35" ht="30" customHeight="1" x14ac:dyDescent="0.35">
      <c r="A5" s="221" t="str">
        <f>'Control Panel'!F38</f>
        <v>T</v>
      </c>
      <c r="B5" s="426"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26"/>
      <c r="D5" s="426"/>
      <c r="E5" s="426"/>
      <c r="F5" s="426"/>
      <c r="G5" s="426"/>
    </row>
    <row r="6" spans="1:35" x14ac:dyDescent="0.35">
      <c r="A6" s="222" t="str">
        <f>'Control Panel'!F39</f>
        <v>M</v>
      </c>
      <c r="B6" s="427" t="str">
        <f>'Control Panel'!H39</f>
        <v>Functionality is provided through customization to the application, including creation of a new workflow or development of a custom interface, that may have an impact on future upgradability.</v>
      </c>
      <c r="C6" s="427"/>
      <c r="D6" s="427"/>
      <c r="E6" s="427"/>
      <c r="F6" s="427"/>
      <c r="G6" s="427"/>
    </row>
    <row r="7" spans="1:35" ht="16.5" customHeight="1" x14ac:dyDescent="0.35">
      <c r="A7" s="221" t="str">
        <f>'Control Panel'!F40</f>
        <v>F</v>
      </c>
      <c r="B7" s="426" t="str">
        <f>'Control Panel'!H40</f>
        <v>Functionality is provided through a future general availability (GA) release that is scheduled to occur within 1 year of the proposal response.</v>
      </c>
      <c r="C7" s="426"/>
      <c r="D7" s="426"/>
      <c r="E7" s="426"/>
      <c r="F7" s="426"/>
      <c r="G7" s="426"/>
    </row>
    <row r="8" spans="1:35" x14ac:dyDescent="0.35">
      <c r="A8" s="222" t="str">
        <f>'Control Panel'!F41</f>
        <v>N</v>
      </c>
      <c r="B8" s="427" t="str">
        <f>'Control Panel'!H41</f>
        <v>Functionality is not provided.</v>
      </c>
      <c r="C8" s="427"/>
      <c r="D8" s="427"/>
      <c r="E8" s="427"/>
      <c r="F8" s="427"/>
      <c r="G8" s="427"/>
    </row>
    <row r="9" spans="1:35" x14ac:dyDescent="0.35">
      <c r="A9" s="428" t="str">
        <f>'Control Panel'!I25</f>
        <v>Replace this text with the primary product name(s) which satisfy requirements.</v>
      </c>
      <c r="B9" s="429"/>
      <c r="C9" s="429"/>
      <c r="D9" s="429"/>
      <c r="E9" s="429"/>
      <c r="F9" s="429"/>
      <c r="G9" s="430"/>
    </row>
    <row r="10" spans="1:35" ht="15" customHeight="1" x14ac:dyDescent="0.35">
      <c r="A10" s="424" t="str">
        <f>'Control Panel'!F60&amp;" - "&amp;'Control Panel'!E60</f>
        <v>4.15 - Position Control</v>
      </c>
      <c r="B10" s="424"/>
      <c r="C10" s="424"/>
      <c r="D10" s="425" t="str">
        <f>A9</f>
        <v>Replace this text with the primary product name(s) which satisfy requirements.</v>
      </c>
      <c r="E10" s="425"/>
      <c r="F10" s="425"/>
      <c r="G10" s="425"/>
    </row>
    <row r="11" spans="1:35" x14ac:dyDescent="0.35">
      <c r="A11" s="423" t="s">
        <v>223</v>
      </c>
      <c r="B11" s="423"/>
      <c r="C11" s="423"/>
      <c r="D11" s="423"/>
      <c r="E11" s="423"/>
      <c r="F11" s="423"/>
      <c r="G11" s="423"/>
      <c r="AA11" s="2" t="s">
        <v>224</v>
      </c>
      <c r="AI11" s="3"/>
    </row>
    <row r="12" spans="1:35" ht="15" customHeight="1" x14ac:dyDescent="0.35">
      <c r="A12" s="262" t="str">
        <f>'General Technical'!A12</f>
        <v>Number</v>
      </c>
      <c r="B12" s="263" t="str">
        <f>'General Technical'!B12</f>
        <v>Application Requirements</v>
      </c>
      <c r="C12" s="264" t="str">
        <f>'General Technical'!C12</f>
        <v>Priority</v>
      </c>
      <c r="D12" s="262" t="str">
        <f>'General Technical'!D12</f>
        <v>Availability</v>
      </c>
      <c r="E12" s="264" t="str">
        <f>'General Technical'!E12</f>
        <v>Cost</v>
      </c>
      <c r="F12" s="263" t="str">
        <f>'General Technical'!F12</f>
        <v>Required Product(s)</v>
      </c>
      <c r="G12" s="263" t="str">
        <f>'General Technical'!G12</f>
        <v>Comments</v>
      </c>
      <c r="AA12" s="4" t="s">
        <v>229</v>
      </c>
      <c r="AC12" s="5">
        <f>COUNTIF(AB:AB,"Error -- Availability entered in an incorrect format")</f>
        <v>0</v>
      </c>
    </row>
    <row r="13" spans="1:35" s="14" customFormat="1" x14ac:dyDescent="0.35">
      <c r="A13" s="7">
        <v>1</v>
      </c>
      <c r="B13" s="265" t="s">
        <v>248</v>
      </c>
      <c r="C13" s="13"/>
      <c r="D13" s="7"/>
      <c r="E13" s="260"/>
      <c r="F13" s="204" t="str">
        <f>IF($D$10=$A$9,"N/A",$D$10)</f>
        <v>N/A</v>
      </c>
      <c r="G13" s="9"/>
      <c r="AA13" s="14" t="str">
        <f>TRIM($D13)</f>
        <v/>
      </c>
      <c r="AB13" s="14" t="str">
        <f>IF(LEN($AA13)=0,"N",IF(LEN($AA13)&gt;1,"Error -- Availability entered in an incorrect format",IF($AA13='Control Panel'!$F$36,$AA13,IF($AA13='Control Panel'!$F$37,$AA13,IF($AA13='Control Panel'!$F$38,$AA13,IF($AA13='Control Panel'!$F$39,$AA13,IF($AA13='Control Panel'!$F$40,$AA13,IF($AA13='Control Panel'!$F$41,$AA13,"Error -- Availability entered in an incorrect format"))))))))</f>
        <v>N</v>
      </c>
    </row>
    <row r="14" spans="1:35" s="14" customFormat="1" ht="29" x14ac:dyDescent="0.35">
      <c r="A14" s="7">
        <v>2</v>
      </c>
      <c r="B14" s="204" t="s">
        <v>1518</v>
      </c>
      <c r="C14" s="13" t="s">
        <v>37</v>
      </c>
      <c r="D14" s="7"/>
      <c r="E14" s="260"/>
      <c r="F14" s="204" t="str">
        <f t="shared" ref="F14:F54" si="0">IF($D$10=$A$9,"N/A",$D$10)</f>
        <v>N/A</v>
      </c>
      <c r="G14" s="9"/>
      <c r="AA14" s="14" t="str">
        <f t="shared" ref="AA14:AA54" si="1">TRIM($D14)</f>
        <v/>
      </c>
      <c r="AB14" s="14" t="str">
        <f>IF(LEN($AA14)=0,"N",IF(LEN($AA14)&gt;1,"Error -- Availability entered in an incorrect format",IF($AA14='Control Panel'!$F$36,$AA14,IF($AA14='Control Panel'!$F$37,$AA14,IF($AA14='Control Panel'!$F$38,$AA14,IF($AA14='Control Panel'!$F$39,$AA14,IF($AA14='Control Panel'!$F$40,$AA14,IF($AA14='Control Panel'!$F$41,$AA14,"Error -- Availability entered in an incorrect format"))))))))</f>
        <v>N</v>
      </c>
    </row>
    <row r="15" spans="1:35" s="12" customFormat="1" ht="58" x14ac:dyDescent="0.35">
      <c r="A15" s="7">
        <v>3</v>
      </c>
      <c r="B15" s="204" t="s">
        <v>1519</v>
      </c>
      <c r="C15" s="13" t="s">
        <v>37</v>
      </c>
      <c r="D15" s="7"/>
      <c r="E15" s="260"/>
      <c r="F15" s="204" t="str">
        <f t="shared" si="0"/>
        <v>N/A</v>
      </c>
      <c r="G15" s="9"/>
      <c r="AA15" s="12" t="str">
        <f t="shared" si="1"/>
        <v/>
      </c>
      <c r="AB15" s="12" t="str">
        <f>IF(LEN($AA15)=0,"N",IF(LEN($AA15)&gt;1,"Error -- Availability entered in an incorrect format",IF($AA15='Control Panel'!$F$36,$AA15,IF($AA15='Control Panel'!$F$37,$AA15,IF($AA15='Control Panel'!$F$38,$AA15,IF($AA15='Control Panel'!$F$39,$AA15,IF($AA15='Control Panel'!$F$40,$AA15,IF($AA15='Control Panel'!$F$41,$AA15,"Error -- Availability entered in an incorrect format"))))))))</f>
        <v>N</v>
      </c>
    </row>
    <row r="16" spans="1:35" s="12" customFormat="1" ht="29" x14ac:dyDescent="0.35">
      <c r="A16" s="7">
        <v>4</v>
      </c>
      <c r="B16" s="204" t="s">
        <v>1520</v>
      </c>
      <c r="C16" s="13" t="s">
        <v>37</v>
      </c>
      <c r="D16" s="7"/>
      <c r="E16" s="260"/>
      <c r="F16" s="204" t="str">
        <f t="shared" si="0"/>
        <v>N/A</v>
      </c>
      <c r="G16" s="9"/>
      <c r="AA16" s="12" t="str">
        <f t="shared" si="1"/>
        <v/>
      </c>
      <c r="AB16" s="12" t="str">
        <f>IF(LEN($AA16)=0,"N",IF(LEN($AA16)&gt;1,"Error -- Availability entered in an incorrect format",IF($AA16='Control Panel'!$F$36,$AA16,IF($AA16='Control Panel'!$F$37,$AA16,IF($AA16='Control Panel'!$F$38,$AA16,IF($AA16='Control Panel'!$F$39,$AA16,IF($AA16='Control Panel'!$F$40,$AA16,IF($AA16='Control Panel'!$F$41,$AA16,"Error -- Availability entered in an incorrect format"))))))))</f>
        <v>N</v>
      </c>
    </row>
    <row r="17" spans="1:28" s="12" customFormat="1" ht="29" x14ac:dyDescent="0.35">
      <c r="A17" s="7">
        <v>5</v>
      </c>
      <c r="B17" s="204" t="s">
        <v>1521</v>
      </c>
      <c r="C17" s="13" t="s">
        <v>40</v>
      </c>
      <c r="D17" s="7"/>
      <c r="E17" s="260"/>
      <c r="F17" s="204" t="str">
        <f t="shared" si="0"/>
        <v>N/A</v>
      </c>
      <c r="G17" s="9"/>
      <c r="AA17" s="12" t="str">
        <f t="shared" si="1"/>
        <v/>
      </c>
      <c r="AB17" s="12" t="str">
        <f>IF(LEN($AA17)=0,"N",IF(LEN($AA17)&gt;1,"Error -- Availability entered in an incorrect format",IF($AA17='Control Panel'!$F$36,$AA17,IF($AA17='Control Panel'!$F$37,$AA17,IF($AA17='Control Panel'!$F$38,$AA17,IF($AA17='Control Panel'!$F$39,$AA17,IF($AA17='Control Panel'!$F$40,$AA17,IF($AA17='Control Panel'!$F$41,$AA17,"Error -- Availability entered in an incorrect format"))))))))</f>
        <v>N</v>
      </c>
    </row>
    <row r="18" spans="1:28" s="12" customFormat="1" ht="29" x14ac:dyDescent="0.35">
      <c r="A18" s="7">
        <v>6</v>
      </c>
      <c r="B18" s="204" t="s">
        <v>1522</v>
      </c>
      <c r="C18" s="13" t="s">
        <v>40</v>
      </c>
      <c r="D18" s="7"/>
      <c r="E18" s="260"/>
      <c r="F18" s="204" t="str">
        <f t="shared" si="0"/>
        <v>N/A</v>
      </c>
      <c r="G18" s="9"/>
      <c r="AA18" s="12" t="str">
        <f t="shared" si="1"/>
        <v/>
      </c>
      <c r="AB18" s="12" t="str">
        <f>IF(LEN($AA18)=0,"N",IF(LEN($AA18)&gt;1,"Error -- Availability entered in an incorrect format",IF($AA18='Control Panel'!$F$36,$AA18,IF($AA18='Control Panel'!$F$37,$AA18,IF($AA18='Control Panel'!$F$38,$AA18,IF($AA18='Control Panel'!$F$39,$AA18,IF($AA18='Control Panel'!$F$40,$AA18,IF($AA18='Control Panel'!$F$41,$AA18,"Error -- Availability entered in an incorrect format"))))))))</f>
        <v>N</v>
      </c>
    </row>
    <row r="19" spans="1:28" s="12" customFormat="1" ht="29" x14ac:dyDescent="0.35">
      <c r="A19" s="7">
        <v>7</v>
      </c>
      <c r="B19" s="204" t="s">
        <v>1523</v>
      </c>
      <c r="C19" s="13" t="s">
        <v>40</v>
      </c>
      <c r="D19" s="7"/>
      <c r="E19" s="260"/>
      <c r="F19" s="204" t="str">
        <f t="shared" si="0"/>
        <v>N/A</v>
      </c>
      <c r="G19" s="9"/>
      <c r="AA19" s="12" t="str">
        <f t="shared" si="1"/>
        <v/>
      </c>
      <c r="AB19" s="12" t="str">
        <f>IF(LEN($AA19)=0,"N",IF(LEN($AA19)&gt;1,"Error -- Availability entered in an incorrect format",IF($AA19='Control Panel'!$F$36,$AA19,IF($AA19='Control Panel'!$F$37,$AA19,IF($AA19='Control Panel'!$F$38,$AA19,IF($AA19='Control Panel'!$F$39,$AA19,IF($AA19='Control Panel'!$F$40,$AA19,IF($AA19='Control Panel'!$F$41,$AA19,"Error -- Availability entered in an incorrect format"))))))))</f>
        <v>N</v>
      </c>
    </row>
    <row r="20" spans="1:28" s="12" customFormat="1" ht="43.5" x14ac:dyDescent="0.35">
      <c r="A20" s="7">
        <v>8</v>
      </c>
      <c r="B20" s="204" t="s">
        <v>1524</v>
      </c>
      <c r="C20" s="13" t="s">
        <v>37</v>
      </c>
      <c r="D20" s="7"/>
      <c r="E20" s="260"/>
      <c r="F20" s="204" t="str">
        <f t="shared" si="0"/>
        <v>N/A</v>
      </c>
      <c r="G20" s="9"/>
      <c r="AA20" s="12" t="str">
        <f t="shared" si="1"/>
        <v/>
      </c>
      <c r="AB20" s="12" t="str">
        <f>IF(LEN($AA20)=0,"N",IF(LEN($AA20)&gt;1,"Error -- Availability entered in an incorrect format",IF($AA20='Control Panel'!$F$36,$AA20,IF($AA20='Control Panel'!$F$37,$AA20,IF($AA20='Control Panel'!$F$38,$AA20,IF($AA20='Control Panel'!$F$39,$AA20,IF($AA20='Control Panel'!$F$40,$AA20,IF($AA20='Control Panel'!$F$41,$AA20,"Error -- Availability entered in an incorrect format"))))))))</f>
        <v>N</v>
      </c>
    </row>
    <row r="21" spans="1:28" s="12" customFormat="1" ht="29" x14ac:dyDescent="0.35">
      <c r="A21" s="7">
        <v>9</v>
      </c>
      <c r="B21" s="204" t="s">
        <v>1525</v>
      </c>
      <c r="C21" s="13" t="s">
        <v>37</v>
      </c>
      <c r="D21" s="7"/>
      <c r="E21" s="260"/>
      <c r="F21" s="204" t="str">
        <f t="shared" si="0"/>
        <v>N/A</v>
      </c>
      <c r="G21" s="9"/>
      <c r="AA21" s="12" t="str">
        <f t="shared" si="1"/>
        <v/>
      </c>
      <c r="AB21" s="12" t="str">
        <f>IF(LEN($AA21)=0,"N",IF(LEN($AA21)&gt;1,"Error -- Availability entered in an incorrect format",IF($AA21='Control Panel'!$F$36,$AA21,IF($AA21='Control Panel'!$F$37,$AA21,IF($AA21='Control Panel'!$F$38,$AA21,IF($AA21='Control Panel'!$F$39,$AA21,IF($AA21='Control Panel'!$F$40,$AA21,IF($AA21='Control Panel'!$F$41,$AA21,"Error -- Availability entered in an incorrect format"))))))))</f>
        <v>N</v>
      </c>
    </row>
    <row r="22" spans="1:28" s="12" customFormat="1" ht="29" x14ac:dyDescent="0.35">
      <c r="A22" s="7">
        <v>10</v>
      </c>
      <c r="B22" s="204" t="s">
        <v>1526</v>
      </c>
      <c r="C22" s="13" t="s">
        <v>37</v>
      </c>
      <c r="D22" s="7"/>
      <c r="E22" s="260"/>
      <c r="F22" s="204" t="str">
        <f t="shared" si="0"/>
        <v>N/A</v>
      </c>
      <c r="G22" s="9"/>
      <c r="AA22" s="12" t="str">
        <f t="shared" si="1"/>
        <v/>
      </c>
      <c r="AB22" s="12" t="str">
        <f>IF(LEN($AA22)=0,"N",IF(LEN($AA22)&gt;1,"Error -- Availability entered in an incorrect format",IF($AA22='Control Panel'!$F$36,$AA22,IF($AA22='Control Panel'!$F$37,$AA22,IF($AA22='Control Panel'!$F$38,$AA22,IF($AA22='Control Panel'!$F$39,$AA22,IF($AA22='Control Panel'!$F$40,$AA22,IF($AA22='Control Panel'!$F$41,$AA22,"Error -- Availability entered in an incorrect format"))))))))</f>
        <v>N</v>
      </c>
    </row>
    <row r="23" spans="1:28" s="12" customFormat="1" x14ac:dyDescent="0.35">
      <c r="A23" s="7">
        <v>11</v>
      </c>
      <c r="B23" s="204" t="s">
        <v>1527</v>
      </c>
      <c r="C23" s="13" t="s">
        <v>37</v>
      </c>
      <c r="D23" s="7"/>
      <c r="E23" s="260"/>
      <c r="F23" s="204" t="str">
        <f t="shared" si="0"/>
        <v>N/A</v>
      </c>
      <c r="G23" s="9"/>
      <c r="AA23" s="12" t="str">
        <f t="shared" si="1"/>
        <v/>
      </c>
      <c r="AB23" s="12" t="str">
        <f>IF(LEN($AA23)=0,"N",IF(LEN($AA23)&gt;1,"Error -- Availability entered in an incorrect format",IF($AA23='Control Panel'!$F$36,$AA23,IF($AA23='Control Panel'!$F$37,$AA23,IF($AA23='Control Panel'!$F$38,$AA23,IF($AA23='Control Panel'!$F$39,$AA23,IF($AA23='Control Panel'!$F$40,$AA23,IF($AA23='Control Panel'!$F$41,$AA23,"Error -- Availability entered in an incorrect format"))))))))</f>
        <v>N</v>
      </c>
    </row>
    <row r="24" spans="1:28" s="12" customFormat="1" ht="58" x14ac:dyDescent="0.35">
      <c r="A24" s="7">
        <v>12</v>
      </c>
      <c r="B24" s="204" t="s">
        <v>1528</v>
      </c>
      <c r="C24" s="13" t="s">
        <v>37</v>
      </c>
      <c r="D24" s="7"/>
      <c r="E24" s="260"/>
      <c r="F24" s="204" t="str">
        <f t="shared" si="0"/>
        <v>N/A</v>
      </c>
      <c r="G24" s="9"/>
      <c r="AA24" s="12" t="str">
        <f t="shared" si="1"/>
        <v/>
      </c>
      <c r="AB24" s="12" t="str">
        <f>IF(LEN($AA24)=0,"N",IF(LEN($AA24)&gt;1,"Error -- Availability entered in an incorrect format",IF($AA24='Control Panel'!$F$36,$AA24,IF($AA24='Control Panel'!$F$37,$AA24,IF($AA24='Control Panel'!$F$38,$AA24,IF($AA24='Control Panel'!$F$39,$AA24,IF($AA24='Control Panel'!$F$40,$AA24,IF($AA24='Control Panel'!$F$41,$AA24,"Error -- Availability entered in an incorrect format"))))))))</f>
        <v>N</v>
      </c>
    </row>
    <row r="25" spans="1:28" s="14" customFormat="1" ht="29" x14ac:dyDescent="0.35">
      <c r="A25" s="7">
        <v>13</v>
      </c>
      <c r="B25" s="204" t="s">
        <v>1529</v>
      </c>
      <c r="C25" s="13" t="s">
        <v>37</v>
      </c>
      <c r="D25" s="11"/>
      <c r="E25" s="261"/>
      <c r="F25" s="204" t="str">
        <f t="shared" si="0"/>
        <v>N/A</v>
      </c>
      <c r="G25" s="6"/>
      <c r="AA25" s="14" t="str">
        <f t="shared" si="1"/>
        <v/>
      </c>
      <c r="AB25" s="14" t="str">
        <f>IF(LEN($AA25)=0,"N",IF(LEN($AA25)&gt;1,"Error -- Availability entered in an incorrect format",IF($AA25='Control Panel'!$F$36,$AA25,IF($AA25='Control Panel'!$F$37,$AA25,IF($AA25='Control Panel'!$F$38,$AA25,IF($AA25='Control Panel'!$F$39,$AA25,IF($AA25='Control Panel'!$F$40,$AA25,IF($AA25='Control Panel'!$F$41,$AA25,"Error -- Availability entered in an incorrect format"))))))))</f>
        <v>N</v>
      </c>
    </row>
    <row r="26" spans="1:28" s="14" customFormat="1" x14ac:dyDescent="0.35">
      <c r="A26" s="7">
        <v>14</v>
      </c>
      <c r="B26" s="204" t="s">
        <v>1530</v>
      </c>
      <c r="C26" s="13" t="s">
        <v>37</v>
      </c>
      <c r="D26" s="11"/>
      <c r="E26" s="261"/>
      <c r="F26" s="204" t="str">
        <f t="shared" si="0"/>
        <v>N/A</v>
      </c>
      <c r="G26" s="6"/>
      <c r="AA26" s="14" t="str">
        <f t="shared" si="1"/>
        <v/>
      </c>
      <c r="AB26" s="14" t="str">
        <f>IF(LEN($AA26)=0,"N",IF(LEN($AA26)&gt;1,"Error -- Availability entered in an incorrect format",IF($AA26='Control Panel'!$F$36,$AA26,IF($AA26='Control Panel'!$F$37,$AA26,IF($AA26='Control Panel'!$F$38,$AA26,IF($AA26='Control Panel'!$F$39,$AA26,IF($AA26='Control Panel'!$F$40,$AA26,IF($AA26='Control Panel'!$F$41,$AA26,"Error -- Availability entered in an incorrect format"))))))))</f>
        <v>N</v>
      </c>
    </row>
    <row r="27" spans="1:28" s="14" customFormat="1" ht="29" x14ac:dyDescent="0.35">
      <c r="A27" s="7">
        <v>15</v>
      </c>
      <c r="B27" s="204" t="s">
        <v>1531</v>
      </c>
      <c r="C27" s="13" t="s">
        <v>37</v>
      </c>
      <c r="D27" s="11"/>
      <c r="E27" s="261"/>
      <c r="F27" s="204" t="str">
        <f t="shared" si="0"/>
        <v>N/A</v>
      </c>
      <c r="G27" s="6"/>
      <c r="AA27" s="14" t="str">
        <f t="shared" si="1"/>
        <v/>
      </c>
      <c r="AB27" s="14" t="str">
        <f>IF(LEN($AA27)=0,"N",IF(LEN($AA27)&gt;1,"Error -- Availability entered in an incorrect format",IF($AA27='Control Panel'!$F$36,$AA27,IF($AA27='Control Panel'!$F$37,$AA27,IF($AA27='Control Panel'!$F$38,$AA27,IF($AA27='Control Panel'!$F$39,$AA27,IF($AA27='Control Panel'!$F$40,$AA27,IF($AA27='Control Panel'!$F$41,$AA27,"Error -- Availability entered in an incorrect format"))))))))</f>
        <v>N</v>
      </c>
    </row>
    <row r="28" spans="1:28" s="14" customFormat="1" x14ac:dyDescent="0.35">
      <c r="A28" s="7">
        <v>16</v>
      </c>
      <c r="B28" s="204" t="s">
        <v>1532</v>
      </c>
      <c r="C28" s="276" t="s">
        <v>37</v>
      </c>
      <c r="D28" s="11"/>
      <c r="E28" s="261"/>
      <c r="F28" s="204" t="str">
        <f t="shared" si="0"/>
        <v>N/A</v>
      </c>
      <c r="G28" s="6"/>
      <c r="AA28" s="14" t="str">
        <f t="shared" si="1"/>
        <v/>
      </c>
      <c r="AB28" s="14" t="str">
        <f>IF(LEN($AA28)=0,"N",IF(LEN($AA28)&gt;1,"Error -- Availability entered in an incorrect format",IF($AA28='Control Panel'!$F$36,$AA28,IF($AA28='Control Panel'!$F$37,$AA28,IF($AA28='Control Panel'!$F$38,$AA28,IF($AA28='Control Panel'!$F$39,$AA28,IF($AA28='Control Panel'!$F$40,$AA28,IF($AA28='Control Panel'!$F$41,$AA28,"Error -- Availability entered in an incorrect format"))))))))</f>
        <v>N</v>
      </c>
    </row>
    <row r="29" spans="1:28" s="14" customFormat="1" ht="29" x14ac:dyDescent="0.35">
      <c r="A29" s="7">
        <v>17</v>
      </c>
      <c r="B29" s="204" t="s">
        <v>1533</v>
      </c>
      <c r="C29" s="13" t="s">
        <v>37</v>
      </c>
      <c r="D29" s="11"/>
      <c r="E29" s="261"/>
      <c r="F29" s="204" t="str">
        <f t="shared" si="0"/>
        <v>N/A</v>
      </c>
      <c r="G29" s="6"/>
      <c r="AA29" s="14" t="str">
        <f t="shared" si="1"/>
        <v/>
      </c>
      <c r="AB29" s="14" t="str">
        <f>IF(LEN($AA29)=0,"N",IF(LEN($AA29)&gt;1,"Error -- Availability entered in an incorrect format",IF($AA29='Control Panel'!$F$36,$AA29,IF($AA29='Control Panel'!$F$37,$AA29,IF($AA29='Control Panel'!$F$38,$AA29,IF($AA29='Control Panel'!$F$39,$AA29,IF($AA29='Control Panel'!$F$40,$AA29,IF($AA29='Control Panel'!$F$41,$AA29,"Error -- Availability entered in an incorrect format"))))))))</f>
        <v>N</v>
      </c>
    </row>
    <row r="30" spans="1:28" s="14" customFormat="1" x14ac:dyDescent="0.35">
      <c r="A30" s="7">
        <v>18</v>
      </c>
      <c r="B30" s="204" t="s">
        <v>1534</v>
      </c>
      <c r="C30" s="13" t="s">
        <v>40</v>
      </c>
      <c r="D30" s="11"/>
      <c r="E30" s="261"/>
      <c r="F30" s="204" t="str">
        <f t="shared" si="0"/>
        <v>N/A</v>
      </c>
      <c r="G30" s="6"/>
      <c r="AA30" s="14" t="str">
        <f t="shared" si="1"/>
        <v/>
      </c>
      <c r="AB30" s="14" t="str">
        <f>IF(LEN($AA30)=0,"N",IF(LEN($AA30)&gt;1,"Error -- Availability entered in an incorrect format",IF($AA30='Control Panel'!$F$36,$AA30,IF($AA30='Control Panel'!$F$37,$AA30,IF($AA30='Control Panel'!$F$38,$AA30,IF($AA30='Control Panel'!$F$39,$AA30,IF($AA30='Control Panel'!$F$40,$AA30,IF($AA30='Control Panel'!$F$41,$AA30,"Error -- Availability entered in an incorrect format"))))))))</f>
        <v>N</v>
      </c>
    </row>
    <row r="31" spans="1:28" s="14" customFormat="1" ht="29" x14ac:dyDescent="0.35">
      <c r="A31" s="7">
        <v>19</v>
      </c>
      <c r="B31" s="204" t="s">
        <v>1535</v>
      </c>
      <c r="C31" s="13" t="s">
        <v>37</v>
      </c>
      <c r="D31" s="220"/>
      <c r="E31" s="261"/>
      <c r="F31" s="204" t="str">
        <f t="shared" si="0"/>
        <v>N/A</v>
      </c>
      <c r="G31" s="6"/>
      <c r="AA31" s="14" t="str">
        <f t="shared" si="1"/>
        <v/>
      </c>
      <c r="AB31" s="14" t="str">
        <f>IF(LEN($AA31)=0,"N",IF(LEN($AA31)&gt;1,"Error -- Availability entered in an incorrect format",IF($AA31='Control Panel'!$F$36,$AA31,IF($AA31='Control Panel'!$F$37,$AA31,IF($AA31='Control Panel'!$F$38,$AA31,IF($AA31='Control Panel'!$F$39,$AA31,IF($AA31='Control Panel'!$F$40,$AA31,IF($AA31='Control Panel'!$F$41,$AA31,"Error -- Availability entered in an incorrect format"))))))))</f>
        <v>N</v>
      </c>
    </row>
    <row r="32" spans="1:28" s="14" customFormat="1" ht="29" x14ac:dyDescent="0.35">
      <c r="A32" s="7">
        <v>20</v>
      </c>
      <c r="B32" s="204" t="s">
        <v>1536</v>
      </c>
      <c r="C32" s="13" t="s">
        <v>37</v>
      </c>
      <c r="D32" s="220"/>
      <c r="E32" s="261"/>
      <c r="F32" s="204" t="str">
        <f t="shared" si="0"/>
        <v>N/A</v>
      </c>
      <c r="G32" s="6"/>
      <c r="AA32" s="14" t="str">
        <f t="shared" si="1"/>
        <v/>
      </c>
      <c r="AB32" s="14" t="str">
        <f>IF(LEN($AA32)=0,"N",IF(LEN($AA32)&gt;1,"Error -- Availability entered in an incorrect format",IF($AA32='Control Panel'!$F$36,$AA32,IF($AA32='Control Panel'!$F$37,$AA32,IF($AA32='Control Panel'!$F$38,$AA32,IF($AA32='Control Panel'!$F$39,$AA32,IF($AA32='Control Panel'!$F$40,$AA32,IF($AA32='Control Panel'!$F$41,$AA32,"Error -- Availability entered in an incorrect format"))))))))</f>
        <v>N</v>
      </c>
    </row>
    <row r="33" spans="1:28" s="14" customFormat="1" ht="43.5" x14ac:dyDescent="0.35">
      <c r="A33" s="7">
        <v>21</v>
      </c>
      <c r="B33" s="204" t="s">
        <v>1537</v>
      </c>
      <c r="C33" s="13" t="s">
        <v>40</v>
      </c>
      <c r="D33" s="220"/>
      <c r="E33" s="261"/>
      <c r="F33" s="204" t="str">
        <f t="shared" si="0"/>
        <v>N/A</v>
      </c>
      <c r="G33" s="6"/>
      <c r="AA33" s="14" t="str">
        <f t="shared" si="1"/>
        <v/>
      </c>
      <c r="AB33" s="14" t="str">
        <f>IF(LEN($AA33)=0,"N",IF(LEN($AA33)&gt;1,"Error -- Availability entered in an incorrect format",IF($AA33='Control Panel'!$F$36,$AA33,IF($AA33='Control Panel'!$F$37,$AA33,IF($AA33='Control Panel'!$F$38,$AA33,IF($AA33='Control Panel'!$F$39,$AA33,IF($AA33='Control Panel'!$F$40,$AA33,IF($AA33='Control Panel'!$F$41,$AA33,"Error -- Availability entered in an incorrect format"))))))))</f>
        <v>N</v>
      </c>
    </row>
    <row r="34" spans="1:28" s="14" customFormat="1" ht="29" x14ac:dyDescent="0.35">
      <c r="A34" s="7">
        <v>22</v>
      </c>
      <c r="B34" s="204" t="s">
        <v>1538</v>
      </c>
      <c r="C34" s="13" t="s">
        <v>40</v>
      </c>
      <c r="D34" s="220"/>
      <c r="E34" s="261"/>
      <c r="F34" s="204" t="str">
        <f t="shared" si="0"/>
        <v>N/A</v>
      </c>
      <c r="G34" s="6"/>
      <c r="AA34" s="14" t="str">
        <f t="shared" si="1"/>
        <v/>
      </c>
      <c r="AB34" s="14" t="str">
        <f>IF(LEN($AA34)=0,"N",IF(LEN($AA34)&gt;1,"Error -- Availability entered in an incorrect format",IF($AA34='Control Panel'!$F$36,$AA34,IF($AA34='Control Panel'!$F$37,$AA34,IF($AA34='Control Panel'!$F$38,$AA34,IF($AA34='Control Panel'!$F$39,$AA34,IF($AA34='Control Panel'!$F$40,$AA34,IF($AA34='Control Panel'!$F$41,$AA34,"Error -- Availability entered in an incorrect format"))))))))</f>
        <v>N</v>
      </c>
    </row>
    <row r="35" spans="1:28" s="14" customFormat="1" ht="43.5" x14ac:dyDescent="0.35">
      <c r="A35" s="7">
        <v>23</v>
      </c>
      <c r="B35" s="204" t="s">
        <v>1539</v>
      </c>
      <c r="C35" s="13" t="s">
        <v>37</v>
      </c>
      <c r="D35" s="220"/>
      <c r="E35" s="261"/>
      <c r="F35" s="204" t="str">
        <f t="shared" si="0"/>
        <v>N/A</v>
      </c>
      <c r="G35" s="6"/>
      <c r="AA35" s="14" t="str">
        <f t="shared" si="1"/>
        <v/>
      </c>
      <c r="AB35" s="14" t="str">
        <f>IF(LEN($AA35)=0,"N",IF(LEN($AA35)&gt;1,"Error -- Availability entered in an incorrect format",IF($AA35='Control Panel'!$F$36,$AA35,IF($AA35='Control Panel'!$F$37,$AA35,IF($AA35='Control Panel'!$F$38,$AA35,IF($AA35='Control Panel'!$F$39,$AA35,IF($AA35='Control Panel'!$F$40,$AA35,IF($AA35='Control Panel'!$F$41,$AA35,"Error -- Availability entered in an incorrect format"))))))))</f>
        <v>N</v>
      </c>
    </row>
    <row r="36" spans="1:28" s="14" customFormat="1" ht="29" x14ac:dyDescent="0.35">
      <c r="A36" s="7">
        <v>24</v>
      </c>
      <c r="B36" s="204" t="s">
        <v>1540</v>
      </c>
      <c r="C36" s="13" t="s">
        <v>37</v>
      </c>
      <c r="D36" s="220"/>
      <c r="E36" s="261"/>
      <c r="F36" s="204" t="str">
        <f t="shared" si="0"/>
        <v>N/A</v>
      </c>
      <c r="G36" s="6"/>
      <c r="AA36" s="14" t="str">
        <f t="shared" si="1"/>
        <v/>
      </c>
      <c r="AB36" s="14" t="str">
        <f>IF(LEN($AA36)=0,"N",IF(LEN($AA36)&gt;1,"Error -- Availability entered in an incorrect format",IF($AA36='Control Panel'!$F$36,$AA36,IF($AA36='Control Panel'!$F$37,$AA36,IF($AA36='Control Panel'!$F$38,$AA36,IF($AA36='Control Panel'!$F$39,$AA36,IF($AA36='Control Panel'!$F$40,$AA36,IF($AA36='Control Panel'!$F$41,$AA36,"Error -- Availability entered in an incorrect format"))))))))</f>
        <v>N</v>
      </c>
    </row>
    <row r="37" spans="1:28" s="14" customFormat="1" ht="29" x14ac:dyDescent="0.35">
      <c r="A37" s="7">
        <v>25</v>
      </c>
      <c r="B37" s="204" t="s">
        <v>1541</v>
      </c>
      <c r="C37" s="13" t="s">
        <v>37</v>
      </c>
      <c r="D37" s="220"/>
      <c r="E37" s="261"/>
      <c r="F37" s="204" t="str">
        <f t="shared" si="0"/>
        <v>N/A</v>
      </c>
      <c r="G37" s="6"/>
      <c r="AA37" s="14" t="str">
        <f t="shared" si="1"/>
        <v/>
      </c>
      <c r="AB37" s="14" t="str">
        <f>IF(LEN($AA37)=0,"N",IF(LEN($AA37)&gt;1,"Error -- Availability entered in an incorrect format",IF($AA37='Control Panel'!$F$36,$AA37,IF($AA37='Control Panel'!$F$37,$AA37,IF($AA37='Control Panel'!$F$38,$AA37,IF($AA37='Control Panel'!$F$39,$AA37,IF($AA37='Control Panel'!$F$40,$AA37,IF($AA37='Control Panel'!$F$41,$AA37,"Error -- Availability entered in an incorrect format"))))))))</f>
        <v>N</v>
      </c>
    </row>
    <row r="38" spans="1:28" s="14" customFormat="1" ht="43.5" x14ac:dyDescent="0.35">
      <c r="A38" s="7">
        <v>26</v>
      </c>
      <c r="B38" s="204" t="s">
        <v>1542</v>
      </c>
      <c r="C38" s="13" t="s">
        <v>37</v>
      </c>
      <c r="D38" s="220"/>
      <c r="E38" s="261"/>
      <c r="F38" s="204" t="str">
        <f t="shared" si="0"/>
        <v>N/A</v>
      </c>
      <c r="G38" s="6"/>
      <c r="AA38" s="14" t="str">
        <f t="shared" si="1"/>
        <v/>
      </c>
      <c r="AB38" s="14" t="str">
        <f>IF(LEN($AA38)=0,"N",IF(LEN($AA38)&gt;1,"Error -- Availability entered in an incorrect format",IF($AA38='Control Panel'!$F$36,$AA38,IF($AA38='Control Panel'!$F$37,$AA38,IF($AA38='Control Panel'!$F$38,$AA38,IF($AA38='Control Panel'!$F$39,$AA38,IF($AA38='Control Panel'!$F$40,$AA38,IF($AA38='Control Panel'!$F$41,$AA38,"Error -- Availability entered in an incorrect format"))))))))</f>
        <v>N</v>
      </c>
    </row>
    <row r="39" spans="1:28" s="14" customFormat="1" ht="43.5" x14ac:dyDescent="0.35">
      <c r="A39" s="7">
        <v>27</v>
      </c>
      <c r="B39" s="204" t="s">
        <v>1543</v>
      </c>
      <c r="C39" s="13" t="s">
        <v>37</v>
      </c>
      <c r="D39" s="220"/>
      <c r="E39" s="261"/>
      <c r="F39" s="204" t="str">
        <f t="shared" si="0"/>
        <v>N/A</v>
      </c>
      <c r="G39" s="6"/>
      <c r="AA39" s="14" t="str">
        <f t="shared" si="1"/>
        <v/>
      </c>
      <c r="AB39" s="14" t="str">
        <f>IF(LEN($AA39)=0,"N",IF(LEN($AA39)&gt;1,"Error -- Availability entered in an incorrect format",IF($AA39='Control Panel'!$F$36,$AA39,IF($AA39='Control Panel'!$F$37,$AA39,IF($AA39='Control Panel'!$F$38,$AA39,IF($AA39='Control Panel'!$F$39,$AA39,IF($AA39='Control Panel'!$F$40,$AA39,IF($AA39='Control Panel'!$F$41,$AA39,"Error -- Availability entered in an incorrect format"))))))))</f>
        <v>N</v>
      </c>
    </row>
    <row r="40" spans="1:28" s="14" customFormat="1" x14ac:dyDescent="0.35">
      <c r="A40" s="7">
        <v>28</v>
      </c>
      <c r="B40" s="204" t="s">
        <v>1544</v>
      </c>
      <c r="C40" s="13" t="s">
        <v>37</v>
      </c>
      <c r="D40" s="220"/>
      <c r="E40" s="261"/>
      <c r="F40" s="204" t="str">
        <f t="shared" si="0"/>
        <v>N/A</v>
      </c>
      <c r="G40" s="6"/>
      <c r="AA40" s="14" t="str">
        <f t="shared" si="1"/>
        <v/>
      </c>
      <c r="AB40" s="14" t="str">
        <f>IF(LEN($AA40)=0,"N",IF(LEN($AA40)&gt;1,"Error -- Availability entered in an incorrect format",IF($AA40='Control Panel'!$F$36,$AA40,IF($AA40='Control Panel'!$F$37,$AA40,IF($AA40='Control Panel'!$F$38,$AA40,IF($AA40='Control Panel'!$F$39,$AA40,IF($AA40='Control Panel'!$F$40,$AA40,IF($AA40='Control Panel'!$F$41,$AA40,"Error -- Availability entered in an incorrect format"))))))))</f>
        <v>N</v>
      </c>
    </row>
    <row r="41" spans="1:28" s="14" customFormat="1" x14ac:dyDescent="0.35">
      <c r="A41" s="7">
        <v>29</v>
      </c>
      <c r="B41" s="204" t="s">
        <v>1545</v>
      </c>
      <c r="C41" s="13"/>
      <c r="D41" s="220"/>
      <c r="E41" s="261"/>
      <c r="F41" s="204" t="str">
        <f t="shared" si="0"/>
        <v>N/A</v>
      </c>
      <c r="G41" s="6"/>
      <c r="AA41" s="14" t="str">
        <f t="shared" si="1"/>
        <v/>
      </c>
      <c r="AB41" s="14" t="str">
        <f>IF(LEN($AA41)=0,"N",IF(LEN($AA41)&gt;1,"Error -- Availability entered in an incorrect format",IF($AA41='Control Panel'!$F$36,$AA41,IF($AA41='Control Panel'!$F$37,$AA41,IF($AA41='Control Panel'!$F$38,$AA41,IF($AA41='Control Panel'!$F$39,$AA41,IF($AA41='Control Panel'!$F$40,$AA41,IF($AA41='Control Panel'!$F$41,$AA41,"Error -- Availability entered in an incorrect format"))))))))</f>
        <v>N</v>
      </c>
    </row>
    <row r="42" spans="1:28" s="14" customFormat="1" ht="43.5" x14ac:dyDescent="0.35">
      <c r="A42" s="7">
        <v>30</v>
      </c>
      <c r="B42" s="204" t="s">
        <v>1546</v>
      </c>
      <c r="C42" s="13" t="s">
        <v>37</v>
      </c>
      <c r="D42" s="220"/>
      <c r="E42" s="261"/>
      <c r="F42" s="204" t="str">
        <f t="shared" si="0"/>
        <v>N/A</v>
      </c>
      <c r="G42" s="6"/>
      <c r="AA42" s="14" t="str">
        <f t="shared" si="1"/>
        <v/>
      </c>
      <c r="AB42" s="14" t="str">
        <f>IF(LEN($AA42)=0,"N",IF(LEN($AA42)&gt;1,"Error -- Availability entered in an incorrect format",IF($AA42='Control Panel'!$F$36,$AA42,IF($AA42='Control Panel'!$F$37,$AA42,IF($AA42='Control Panel'!$F$38,$AA42,IF($AA42='Control Panel'!$F$39,$AA42,IF($AA42='Control Panel'!$F$40,$AA42,IF($AA42='Control Panel'!$F$41,$AA42,"Error -- Availability entered in an incorrect format"))))))))</f>
        <v>N</v>
      </c>
    </row>
    <row r="43" spans="1:28" s="14" customFormat="1" ht="43.5" x14ac:dyDescent="0.35">
      <c r="A43" s="7">
        <v>31</v>
      </c>
      <c r="B43" s="204" t="s">
        <v>1547</v>
      </c>
      <c r="C43" s="13" t="s">
        <v>40</v>
      </c>
      <c r="D43" s="220"/>
      <c r="E43" s="261"/>
      <c r="F43" s="204" t="str">
        <f t="shared" si="0"/>
        <v>N/A</v>
      </c>
      <c r="G43" s="6"/>
      <c r="AA43" s="14" t="str">
        <f t="shared" si="1"/>
        <v/>
      </c>
      <c r="AB43" s="14" t="str">
        <f>IF(LEN($AA43)=0,"N",IF(LEN($AA43)&gt;1,"Error -- Availability entered in an incorrect format",IF($AA43='Control Panel'!$F$36,$AA43,IF($AA43='Control Panel'!$F$37,$AA43,IF($AA43='Control Panel'!$F$38,$AA43,IF($AA43='Control Panel'!$F$39,$AA43,IF($AA43='Control Panel'!$F$40,$AA43,IF($AA43='Control Panel'!$F$41,$AA43,"Error -- Availability entered in an incorrect format"))))))))</f>
        <v>N</v>
      </c>
    </row>
    <row r="44" spans="1:28" s="14" customFormat="1" ht="29" x14ac:dyDescent="0.35">
      <c r="A44" s="7">
        <v>32</v>
      </c>
      <c r="B44" s="204" t="s">
        <v>1548</v>
      </c>
      <c r="C44" s="13" t="s">
        <v>40</v>
      </c>
      <c r="D44" s="220"/>
      <c r="E44" s="261"/>
      <c r="F44" s="204" t="str">
        <f t="shared" si="0"/>
        <v>N/A</v>
      </c>
      <c r="G44" s="6"/>
      <c r="AA44" s="14" t="str">
        <f t="shared" si="1"/>
        <v/>
      </c>
      <c r="AB44" s="14" t="str">
        <f>IF(LEN($AA44)=0,"N",IF(LEN($AA44)&gt;1,"Error -- Availability entered in an incorrect format",IF($AA44='Control Panel'!$F$36,$AA44,IF($AA44='Control Panel'!$F$37,$AA44,IF($AA44='Control Panel'!$F$38,$AA44,IF($AA44='Control Panel'!$F$39,$AA44,IF($AA44='Control Panel'!$F$40,$AA44,IF($AA44='Control Panel'!$F$41,$AA44,"Error -- Availability entered in an incorrect format"))))))))</f>
        <v>N</v>
      </c>
    </row>
    <row r="45" spans="1:28" s="14" customFormat="1" ht="29" x14ac:dyDescent="0.35">
      <c r="A45" s="7">
        <v>33</v>
      </c>
      <c r="B45" s="204" t="s">
        <v>2037</v>
      </c>
      <c r="C45" s="13" t="s">
        <v>40</v>
      </c>
      <c r="D45" s="220"/>
      <c r="E45" s="261"/>
      <c r="F45" s="204" t="str">
        <f t="shared" si="0"/>
        <v>N/A</v>
      </c>
      <c r="G45" s="6"/>
      <c r="AA45" s="14" t="str">
        <f t="shared" si="1"/>
        <v/>
      </c>
      <c r="AB45" s="14" t="str">
        <f>IF(LEN($AA45)=0,"N",IF(LEN($AA45)&gt;1,"Error -- Availability entered in an incorrect format",IF($AA45='Control Panel'!$F$36,$AA45,IF($AA45='Control Panel'!$F$37,$AA45,IF($AA45='Control Panel'!$F$38,$AA45,IF($AA45='Control Panel'!$F$39,$AA45,IF($AA45='Control Panel'!$F$40,$AA45,IF($AA45='Control Panel'!$F$41,$AA45,"Error -- Availability entered in an incorrect format"))))))))</f>
        <v>N</v>
      </c>
    </row>
    <row r="46" spans="1:28" s="14" customFormat="1" x14ac:dyDescent="0.35">
      <c r="A46" s="7">
        <v>34</v>
      </c>
      <c r="B46" s="204" t="s">
        <v>1471</v>
      </c>
      <c r="C46" s="13"/>
      <c r="D46" s="220"/>
      <c r="E46" s="261"/>
      <c r="F46" s="204" t="str">
        <f t="shared" si="0"/>
        <v>N/A</v>
      </c>
      <c r="G46" s="6"/>
      <c r="AA46" s="14" t="str">
        <f t="shared" si="1"/>
        <v/>
      </c>
      <c r="AB46" s="14" t="str">
        <f>IF(LEN($AA46)=0,"N",IF(LEN($AA46)&gt;1,"Error -- Availability entered in an incorrect format",IF($AA46='Control Panel'!$F$36,$AA46,IF($AA46='Control Panel'!$F$37,$AA46,IF($AA46='Control Panel'!$F$38,$AA46,IF($AA46='Control Panel'!$F$39,$AA46,IF($AA46='Control Panel'!$F$40,$AA46,IF($AA46='Control Panel'!$F$41,$AA46,"Error -- Availability entered in an incorrect format"))))))))</f>
        <v>N</v>
      </c>
    </row>
    <row r="47" spans="1:28" s="14" customFormat="1" ht="43.5" x14ac:dyDescent="0.35">
      <c r="A47" s="7">
        <v>35</v>
      </c>
      <c r="B47" s="204" t="s">
        <v>1549</v>
      </c>
      <c r="C47" s="13" t="s">
        <v>40</v>
      </c>
      <c r="D47" s="220"/>
      <c r="E47" s="261"/>
      <c r="F47" s="204" t="str">
        <f t="shared" si="0"/>
        <v>N/A</v>
      </c>
      <c r="G47" s="6"/>
      <c r="AA47" s="14" t="str">
        <f t="shared" si="1"/>
        <v/>
      </c>
      <c r="AB47" s="14" t="str">
        <f>IF(LEN($AA47)=0,"N",IF(LEN($AA47)&gt;1,"Error -- Availability entered in an incorrect format",IF($AA47='Control Panel'!$F$36,$AA47,IF($AA47='Control Panel'!$F$37,$AA47,IF($AA47='Control Panel'!$F$38,$AA47,IF($AA47='Control Panel'!$F$39,$AA47,IF($AA47='Control Panel'!$F$40,$AA47,IF($AA47='Control Panel'!$F$41,$AA47,"Error -- Availability entered in an incorrect format"))))))))</f>
        <v>N</v>
      </c>
    </row>
    <row r="48" spans="1:28" s="14" customFormat="1" ht="43.5" x14ac:dyDescent="0.35">
      <c r="A48" s="7">
        <v>36</v>
      </c>
      <c r="B48" s="204" t="s">
        <v>1550</v>
      </c>
      <c r="C48" s="13" t="s">
        <v>37</v>
      </c>
      <c r="D48" s="220"/>
      <c r="E48" s="261"/>
      <c r="F48" s="204" t="str">
        <f t="shared" si="0"/>
        <v>N/A</v>
      </c>
      <c r="G48" s="6"/>
      <c r="AA48" s="14" t="str">
        <f t="shared" si="1"/>
        <v/>
      </c>
      <c r="AB48" s="14" t="str">
        <f>IF(LEN($AA48)=0,"N",IF(LEN($AA48)&gt;1,"Error -- Availability entered in an incorrect format",IF($AA48='Control Panel'!$F$36,$AA48,IF($AA48='Control Panel'!$F$37,$AA48,IF($AA48='Control Panel'!$F$38,$AA48,IF($AA48='Control Panel'!$F$39,$AA48,IF($AA48='Control Panel'!$F$40,$AA48,IF($AA48='Control Panel'!$F$41,$AA48,"Error -- Availability entered in an incorrect format"))))))))</f>
        <v>N</v>
      </c>
    </row>
    <row r="49" spans="1:28" s="14" customFormat="1" ht="29" x14ac:dyDescent="0.35">
      <c r="A49" s="7">
        <v>37</v>
      </c>
      <c r="B49" s="204" t="s">
        <v>1551</v>
      </c>
      <c r="C49" s="13" t="s">
        <v>37</v>
      </c>
      <c r="D49" s="220"/>
      <c r="E49" s="261"/>
      <c r="F49" s="204" t="str">
        <f t="shared" si="0"/>
        <v>N/A</v>
      </c>
      <c r="G49" s="6"/>
      <c r="AA49" s="14" t="str">
        <f t="shared" si="1"/>
        <v/>
      </c>
      <c r="AB49" s="14" t="str">
        <f>IF(LEN($AA49)=0,"N",IF(LEN($AA49)&gt;1,"Error -- Availability entered in an incorrect format",IF($AA49='Control Panel'!$F$36,$AA49,IF($AA49='Control Panel'!$F$37,$AA49,IF($AA49='Control Panel'!$F$38,$AA49,IF($AA49='Control Panel'!$F$39,$AA49,IF($AA49='Control Panel'!$F$40,$AA49,IF($AA49='Control Panel'!$F$41,$AA49,"Error -- Availability entered in an incorrect format"))))))))</f>
        <v>N</v>
      </c>
    </row>
    <row r="50" spans="1:28" s="14" customFormat="1" ht="43.5" x14ac:dyDescent="0.35">
      <c r="A50" s="7">
        <v>38</v>
      </c>
      <c r="B50" s="204" t="s">
        <v>1552</v>
      </c>
      <c r="C50" s="13" t="s">
        <v>37</v>
      </c>
      <c r="D50" s="220"/>
      <c r="E50" s="261"/>
      <c r="F50" s="204" t="str">
        <f t="shared" si="0"/>
        <v>N/A</v>
      </c>
      <c r="G50" s="6"/>
      <c r="AA50" s="14" t="str">
        <f t="shared" si="1"/>
        <v/>
      </c>
      <c r="AB50" s="14" t="str">
        <f>IF(LEN($AA50)=0,"N",IF(LEN($AA50)&gt;1,"Error -- Availability entered in an incorrect format",IF($AA50='Control Panel'!$F$36,$AA50,IF($AA50='Control Panel'!$F$37,$AA50,IF($AA50='Control Panel'!$F$38,$AA50,IF($AA50='Control Panel'!$F$39,$AA50,IF($AA50='Control Panel'!$F$40,$AA50,IF($AA50='Control Panel'!$F$41,$AA50,"Error -- Availability entered in an incorrect format"))))))))</f>
        <v>N</v>
      </c>
    </row>
    <row r="51" spans="1:28" s="14" customFormat="1" ht="29" x14ac:dyDescent="0.35">
      <c r="A51" s="7">
        <v>39</v>
      </c>
      <c r="B51" s="204" t="s">
        <v>1553</v>
      </c>
      <c r="C51" s="13" t="s">
        <v>37</v>
      </c>
      <c r="D51" s="220"/>
      <c r="E51" s="261"/>
      <c r="F51" s="204" t="str">
        <f t="shared" si="0"/>
        <v>N/A</v>
      </c>
      <c r="G51" s="6"/>
      <c r="AA51" s="14" t="str">
        <f t="shared" si="1"/>
        <v/>
      </c>
      <c r="AB51" s="14" t="str">
        <f>IF(LEN($AA51)=0,"N",IF(LEN($AA51)&gt;1,"Error -- Availability entered in an incorrect format",IF($AA51='Control Panel'!$F$36,$AA51,IF($AA51='Control Panel'!$F$37,$AA51,IF($AA51='Control Panel'!$F$38,$AA51,IF($AA51='Control Panel'!$F$39,$AA51,IF($AA51='Control Panel'!$F$40,$AA51,IF($AA51='Control Panel'!$F$41,$AA51,"Error -- Availability entered in an incorrect format"))))))))</f>
        <v>N</v>
      </c>
    </row>
    <row r="52" spans="1:28" s="14" customFormat="1" x14ac:dyDescent="0.35">
      <c r="A52" s="7">
        <v>40</v>
      </c>
      <c r="B52" s="204" t="s">
        <v>1554</v>
      </c>
      <c r="C52" s="13" t="s">
        <v>40</v>
      </c>
      <c r="D52" s="220"/>
      <c r="E52" s="261"/>
      <c r="F52" s="204" t="str">
        <f t="shared" si="0"/>
        <v>N/A</v>
      </c>
      <c r="G52" s="6"/>
      <c r="AA52" s="14" t="str">
        <f t="shared" si="1"/>
        <v/>
      </c>
      <c r="AB52" s="14" t="str">
        <f>IF(LEN($AA52)=0,"N",IF(LEN($AA52)&gt;1,"Error -- Availability entered in an incorrect format",IF($AA52='Control Panel'!$F$36,$AA52,IF($AA52='Control Panel'!$F$37,$AA52,IF($AA52='Control Panel'!$F$38,$AA52,IF($AA52='Control Panel'!$F$39,$AA52,IF($AA52='Control Panel'!$F$40,$AA52,IF($AA52='Control Panel'!$F$41,$AA52,"Error -- Availability entered in an incorrect format"))))))))</f>
        <v>N</v>
      </c>
    </row>
    <row r="53" spans="1:28" s="14" customFormat="1" ht="29" x14ac:dyDescent="0.35">
      <c r="A53" s="7">
        <v>41</v>
      </c>
      <c r="B53" s="204" t="s">
        <v>1555</v>
      </c>
      <c r="C53" s="13" t="s">
        <v>37</v>
      </c>
      <c r="D53" s="220"/>
      <c r="E53" s="261"/>
      <c r="F53" s="204" t="str">
        <f t="shared" si="0"/>
        <v>N/A</v>
      </c>
      <c r="G53" s="6"/>
      <c r="AA53" s="14" t="str">
        <f t="shared" si="1"/>
        <v/>
      </c>
      <c r="AB53" s="14" t="str">
        <f>IF(LEN($AA53)=0,"N",IF(LEN($AA53)&gt;1,"Error -- Availability entered in an incorrect format",IF($AA53='Control Panel'!$F$36,$AA53,IF($AA53='Control Panel'!$F$37,$AA53,IF($AA53='Control Panel'!$F$38,$AA53,IF($AA53='Control Panel'!$F$39,$AA53,IF($AA53='Control Panel'!$F$40,$AA53,IF($AA53='Control Panel'!$F$41,$AA53,"Error -- Availability entered in an incorrect format"))))))))</f>
        <v>N</v>
      </c>
    </row>
    <row r="54" spans="1:28" s="14" customFormat="1" ht="43.5" x14ac:dyDescent="0.35">
      <c r="A54" s="7">
        <v>42</v>
      </c>
      <c r="B54" s="204" t="s">
        <v>1556</v>
      </c>
      <c r="C54" s="13" t="s">
        <v>37</v>
      </c>
      <c r="D54" s="220"/>
      <c r="E54" s="261"/>
      <c r="F54" s="204" t="str">
        <f t="shared" si="0"/>
        <v>N/A</v>
      </c>
      <c r="G54" s="6"/>
      <c r="AA54" s="14" t="str">
        <f t="shared" si="1"/>
        <v/>
      </c>
      <c r="AB54" s="14" t="str">
        <f>IF(LEN($AA54)=0,"N",IF(LEN($AA54)&gt;1,"Error -- Availability entered in an incorrect format",IF($AA54='Control Panel'!$F$36,$AA54,IF($AA54='Control Panel'!$F$37,$AA54,IF($AA54='Control Panel'!$F$38,$AA54,IF($AA54='Control Panel'!$F$39,$AA54,IF($AA54='Control Panel'!$F$40,$AA54,IF($AA54='Control Panel'!$F$41,$AA54,"Error -- Availability entered in an incorrect format"))))))))</f>
        <v>N</v>
      </c>
    </row>
  </sheetData>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3:A54 C13:E54 G13:G54">
    <cfRule type="expression" dxfId="88" priority="5">
      <formula>$C13=""</formula>
    </cfRule>
  </conditionalFormatting>
  <conditionalFormatting sqref="B13:B54">
    <cfRule type="expression" dxfId="87" priority="4">
      <formula>$C13=""</formula>
    </cfRule>
  </conditionalFormatting>
  <conditionalFormatting sqref="F13:F54">
    <cfRule type="expression" dxfId="86" priority="3">
      <formula>$C13=""</formula>
    </cfRule>
  </conditionalFormatting>
  <conditionalFormatting sqref="A1:G1">
    <cfRule type="cellIs" dxfId="85" priority="1" operator="equal">
      <formula>"Replace this text with vendor name in the first module."</formula>
    </cfRule>
  </conditionalFormatting>
  <dataValidations count="1">
    <dataValidation type="decimal" allowBlank="1" showInputMessage="1" showErrorMessage="1" errorTitle="Invalid Response" error="Please enter number only and inlcude text in comments column." promptTitle="Cost" prompt="Please enter any related cost for specification compliance." sqref="E13:E54" xr:uid="{DA43CFC0-70BC-4296-94FF-64759E5F30DF}">
      <formula1>0</formula1>
      <formula2>1000000</formula2>
    </dataValidation>
  </dataValidations>
  <printOptions horizontalCentered="1"/>
  <pageMargins left="0.25" right="0.25" top="0.75" bottom="0.75" header="0.3" footer="0.3"/>
  <pageSetup scale="75" fitToHeight="0" orientation="landscape" r:id="rId1"/>
  <headerFooter>
    <oddHeader>&amp;LAppendix B - Application Specifications&amp;C&amp;"Calibri,Bold"&amp;12Albuquerque Public Schools - ERP Software Selection RFP
&amp;R&amp;"-,Bold"&amp;KFF0000&amp;A</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5" r:id="rId4" name="Button 1">
              <controlPr defaultSize="0" print="0" autoFill="0" autoPict="0" macro="[0]!FormatSpecs">
                <anchor moveWithCells="1" sizeWithCells="1">
                  <from>
                    <xdr:col>28</xdr:col>
                    <xdr:colOff>190500</xdr:colOff>
                    <xdr:row>12</xdr:row>
                    <xdr:rowOff>127000</xdr:rowOff>
                  </from>
                  <to>
                    <xdr:col>28</xdr:col>
                    <xdr:colOff>469900</xdr:colOff>
                    <xdr:row>18</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C2363134-6A9E-4623-8B2A-F60CEEAA1DCC}">
            <xm:f>D10='Control Panel'!$I$25</xm:f>
            <x14:dxf>
              <font>
                <color rgb="FFFFFF00"/>
              </font>
              <fill>
                <patternFill>
                  <fgColor indexed="64"/>
                  <bgColor rgb="FFBF311A"/>
                </patternFill>
              </fill>
            </x14:dxf>
          </x14:cfRule>
          <xm:sqref>D10:G10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Invalid Response" error="Please enter appropriate availability response." promptTitle="Please enter availability:" prompt="_x000a_  Y - Yes_x000a_  R - Reporting_x000a_  T - Third Party_x000a_  M - Modification_x000a_  F - Future_x000a_  N - Not Available_x000a__x000a__x000a_*Paste values permitted." xr:uid="{AD06A7D8-4737-4BD7-9C99-F96C0AAFDF4E}">
          <x14:formula1>
            <xm:f>'Control Panel'!$F$36:$F$41</xm:f>
          </x14:formula1>
          <xm:sqref>D13:D54</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AI296"/>
  <sheetViews>
    <sheetView workbookViewId="0">
      <pane ySplit="12" topLeftCell="A285" activePane="bottomLeft" state="frozen"/>
      <selection activeCell="B14" sqref="B14"/>
      <selection pane="bottomLeft" activeCell="B14" sqref="B14"/>
    </sheetView>
  </sheetViews>
  <sheetFormatPr defaultColWidth="9.1796875" defaultRowHeight="14.5" x14ac:dyDescent="0.35"/>
  <cols>
    <col min="1" max="1" width="8.7265625" style="207" customWidth="1"/>
    <col min="2" max="2" width="65.7265625" style="208" customWidth="1"/>
    <col min="3" max="3" width="12.7265625" style="209" customWidth="1"/>
    <col min="4" max="4" width="12.7265625" style="210" customWidth="1"/>
    <col min="5" max="5" width="12.7265625" style="209" customWidth="1"/>
    <col min="6" max="6" width="27.7265625" style="211" customWidth="1"/>
    <col min="7" max="7" width="35.7265625" style="208" customWidth="1"/>
    <col min="8" max="8" width="3.7265625" style="2" customWidth="1"/>
    <col min="9" max="33" width="9.1796875" style="2"/>
    <col min="34" max="34" width="9.1796875" style="2" customWidth="1"/>
    <col min="35" max="35" width="4.1796875" style="2" customWidth="1"/>
    <col min="36" max="16384" width="9.1796875" style="2"/>
  </cols>
  <sheetData>
    <row r="1" spans="1:35" ht="15" customHeight="1" x14ac:dyDescent="0.35">
      <c r="A1" s="422" t="str">
        <f>'General Technical'!A1</f>
        <v>Replace this text with vendor name in the first module.</v>
      </c>
      <c r="B1" s="422"/>
      <c r="C1" s="422"/>
      <c r="D1" s="422"/>
      <c r="E1" s="422"/>
      <c r="F1" s="422"/>
      <c r="G1" s="422"/>
    </row>
    <row r="2" spans="1:35" x14ac:dyDescent="0.35">
      <c r="A2" s="200" t="s">
        <v>33</v>
      </c>
      <c r="B2" s="421" t="s">
        <v>221</v>
      </c>
      <c r="C2" s="421"/>
      <c r="D2" s="421"/>
      <c r="E2" s="421"/>
      <c r="F2" s="421"/>
      <c r="G2" s="421"/>
      <c r="AB2" s="2" t="s">
        <v>222</v>
      </c>
      <c r="AC2" s="2">
        <f>SUBTOTAL(3,A13:A296)</f>
        <v>284</v>
      </c>
    </row>
    <row r="3" spans="1:35" ht="45" customHeight="1" x14ac:dyDescent="0.35">
      <c r="A3" s="221" t="str">
        <f>'Control Panel'!F36</f>
        <v>Y</v>
      </c>
      <c r="B3" s="426"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26"/>
      <c r="D3" s="426"/>
      <c r="E3" s="426"/>
      <c r="F3" s="426"/>
      <c r="G3" s="426"/>
    </row>
    <row r="4" spans="1:35" x14ac:dyDescent="0.35">
      <c r="A4" s="222" t="str">
        <f>'Control Panel'!F37</f>
        <v>R</v>
      </c>
      <c r="B4" s="427" t="str">
        <f>'Control Panel'!H37</f>
        <v>Functionality is provided through reports generated using proposed Reporting Tools.</v>
      </c>
      <c r="C4" s="427"/>
      <c r="D4" s="427"/>
      <c r="E4" s="427"/>
      <c r="F4" s="427"/>
      <c r="G4" s="427"/>
    </row>
    <row r="5" spans="1:35" ht="30" customHeight="1" x14ac:dyDescent="0.35">
      <c r="A5" s="221" t="str">
        <f>'Control Panel'!F38</f>
        <v>T</v>
      </c>
      <c r="B5" s="426"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26"/>
      <c r="D5" s="426"/>
      <c r="E5" s="426"/>
      <c r="F5" s="426"/>
      <c r="G5" s="426"/>
    </row>
    <row r="6" spans="1:35" x14ac:dyDescent="0.35">
      <c r="A6" s="222" t="str">
        <f>'Control Panel'!F39</f>
        <v>M</v>
      </c>
      <c r="B6" s="427" t="str">
        <f>'Control Panel'!H39</f>
        <v>Functionality is provided through customization to the application, including creation of a new workflow or development of a custom interface, that may have an impact on future upgradability.</v>
      </c>
      <c r="C6" s="427"/>
      <c r="D6" s="427"/>
      <c r="E6" s="427"/>
      <c r="F6" s="427"/>
      <c r="G6" s="427"/>
    </row>
    <row r="7" spans="1:35" ht="16.5" customHeight="1" x14ac:dyDescent="0.35">
      <c r="A7" s="221" t="str">
        <f>'Control Panel'!F40</f>
        <v>F</v>
      </c>
      <c r="B7" s="426" t="str">
        <f>'Control Panel'!H40</f>
        <v>Functionality is provided through a future general availability (GA) release that is scheduled to occur within 1 year of the proposal response.</v>
      </c>
      <c r="C7" s="426"/>
      <c r="D7" s="426"/>
      <c r="E7" s="426"/>
      <c r="F7" s="426"/>
      <c r="G7" s="426"/>
    </row>
    <row r="8" spans="1:35" x14ac:dyDescent="0.35">
      <c r="A8" s="222" t="str">
        <f>'Control Panel'!F41</f>
        <v>N</v>
      </c>
      <c r="B8" s="427" t="str">
        <f>'Control Panel'!H41</f>
        <v>Functionality is not provided.</v>
      </c>
      <c r="C8" s="427"/>
      <c r="D8" s="427"/>
      <c r="E8" s="427"/>
      <c r="F8" s="427"/>
      <c r="G8" s="427"/>
    </row>
    <row r="9" spans="1:35" x14ac:dyDescent="0.35">
      <c r="A9" s="428" t="str">
        <f>'Control Panel'!I25</f>
        <v>Replace this text with the primary product name(s) which satisfy requirements.</v>
      </c>
      <c r="B9" s="429"/>
      <c r="C9" s="429"/>
      <c r="D9" s="429"/>
      <c r="E9" s="429"/>
      <c r="F9" s="429"/>
      <c r="G9" s="430"/>
    </row>
    <row r="10" spans="1:35" ht="15" customHeight="1" x14ac:dyDescent="0.35">
      <c r="A10" s="424" t="str">
        <f>'Control Panel'!F61&amp;" - "&amp;'Control Panel'!E61</f>
        <v>4.16 - Payroll</v>
      </c>
      <c r="B10" s="424"/>
      <c r="C10" s="424"/>
      <c r="D10" s="425" t="str">
        <f>A9</f>
        <v>Replace this text with the primary product name(s) which satisfy requirements.</v>
      </c>
      <c r="E10" s="425"/>
      <c r="F10" s="425"/>
      <c r="G10" s="425"/>
    </row>
    <row r="11" spans="1:35" x14ac:dyDescent="0.35">
      <c r="A11" s="423" t="s">
        <v>223</v>
      </c>
      <c r="B11" s="423"/>
      <c r="C11" s="423"/>
      <c r="D11" s="423"/>
      <c r="E11" s="423"/>
      <c r="F11" s="423"/>
      <c r="G11" s="423"/>
      <c r="AA11" s="2" t="s">
        <v>224</v>
      </c>
      <c r="AI11" s="3"/>
    </row>
    <row r="12" spans="1:35" ht="15" customHeight="1" x14ac:dyDescent="0.35">
      <c r="A12" s="262" t="str">
        <f>'General Technical'!A12</f>
        <v>Number</v>
      </c>
      <c r="B12" s="263" t="str">
        <f>'General Technical'!B12</f>
        <v>Application Requirements</v>
      </c>
      <c r="C12" s="264" t="str">
        <f>'General Technical'!C12</f>
        <v>Priority</v>
      </c>
      <c r="D12" s="262" t="str">
        <f>'General Technical'!D12</f>
        <v>Availability</v>
      </c>
      <c r="E12" s="264" t="str">
        <f>'General Technical'!E12</f>
        <v>Cost</v>
      </c>
      <c r="F12" s="263" t="str">
        <f>'General Technical'!F12</f>
        <v>Required Product(s)</v>
      </c>
      <c r="G12" s="263" t="str">
        <f>'General Technical'!G12</f>
        <v>Comments</v>
      </c>
      <c r="AA12" s="4" t="s">
        <v>229</v>
      </c>
      <c r="AC12" s="5">
        <f>COUNTIF(AB:AB,"Error -- Availability entered in an incorrect format")</f>
        <v>0</v>
      </c>
    </row>
    <row r="13" spans="1:35" s="14" customFormat="1" x14ac:dyDescent="0.35">
      <c r="A13" s="7">
        <v>1</v>
      </c>
      <c r="B13" s="265" t="s">
        <v>248</v>
      </c>
      <c r="C13" s="13"/>
      <c r="D13" s="7"/>
      <c r="E13" s="260"/>
      <c r="F13" s="204" t="str">
        <f>IF($D$10=$A$9,"N/A",$D$10)</f>
        <v>N/A</v>
      </c>
      <c r="G13" s="9"/>
      <c r="AA13" s="14" t="str">
        <f>TRIM($D13)</f>
        <v/>
      </c>
      <c r="AB13" s="14" t="str">
        <f>IF(LEN($AA13)=0,"N",IF(LEN($AA13)&gt;1,"Error -- Availability entered in an incorrect format",IF($AA13='Control Panel'!$F$36,$AA13,IF($AA13='Control Panel'!$F$37,$AA13,IF($AA13='Control Panel'!$F$38,$AA13,IF($AA13='Control Panel'!$F$39,$AA13,IF($AA13='Control Panel'!$F$40,$AA13,IF($AA13='Control Panel'!$F$41,$AA13,"Error -- Availability entered in an incorrect format"))))))))</f>
        <v>N</v>
      </c>
    </row>
    <row r="14" spans="1:35" s="14" customFormat="1" ht="29" x14ac:dyDescent="0.35">
      <c r="A14" s="7">
        <v>2</v>
      </c>
      <c r="B14" s="204" t="s">
        <v>1557</v>
      </c>
      <c r="C14" s="13" t="s">
        <v>37</v>
      </c>
      <c r="D14" s="7"/>
      <c r="E14" s="260"/>
      <c r="F14" s="204" t="str">
        <f t="shared" ref="F14:F77" si="0">IF($D$10=$A$9,"N/A",$D$10)</f>
        <v>N/A</v>
      </c>
      <c r="G14" s="9"/>
      <c r="AA14" s="14" t="str">
        <f t="shared" ref="AA14:AA77" si="1">TRIM($D14)</f>
        <v/>
      </c>
      <c r="AB14" s="14" t="str">
        <f>IF(LEN($AA14)=0,"N",IF(LEN($AA14)&gt;1,"Error -- Availability entered in an incorrect format",IF($AA14='Control Panel'!$F$36,$AA14,IF($AA14='Control Panel'!$F$37,$AA14,IF($AA14='Control Panel'!$F$38,$AA14,IF($AA14='Control Panel'!$F$39,$AA14,IF($AA14='Control Panel'!$F$40,$AA14,IF($AA14='Control Panel'!$F$41,$AA14,"Error -- Availability entered in an incorrect format"))))))))</f>
        <v>N</v>
      </c>
    </row>
    <row r="15" spans="1:35" s="12" customFormat="1" ht="29" x14ac:dyDescent="0.35">
      <c r="A15" s="7">
        <v>3</v>
      </c>
      <c r="B15" s="204" t="s">
        <v>1558</v>
      </c>
      <c r="C15" s="13" t="s">
        <v>37</v>
      </c>
      <c r="D15" s="7"/>
      <c r="E15" s="260"/>
      <c r="F15" s="204" t="str">
        <f t="shared" si="0"/>
        <v>N/A</v>
      </c>
      <c r="G15" s="9"/>
      <c r="AA15" s="12" t="str">
        <f t="shared" si="1"/>
        <v/>
      </c>
      <c r="AB15" s="12" t="str">
        <f>IF(LEN($AA15)=0,"N",IF(LEN($AA15)&gt;1,"Error -- Availability entered in an incorrect format",IF($AA15='Control Panel'!$F$36,$AA15,IF($AA15='Control Panel'!$F$37,$AA15,IF($AA15='Control Panel'!$F$38,$AA15,IF($AA15='Control Panel'!$F$39,$AA15,IF($AA15='Control Panel'!$F$40,$AA15,IF($AA15='Control Panel'!$F$41,$AA15,"Error -- Availability entered in an incorrect format"))))))))</f>
        <v>N</v>
      </c>
    </row>
    <row r="16" spans="1:35" s="12" customFormat="1" ht="29" x14ac:dyDescent="0.35">
      <c r="A16" s="7">
        <v>4</v>
      </c>
      <c r="B16" s="204" t="s">
        <v>1559</v>
      </c>
      <c r="C16" s="13" t="s">
        <v>37</v>
      </c>
      <c r="D16" s="7"/>
      <c r="E16" s="260"/>
      <c r="F16" s="204" t="str">
        <f t="shared" si="0"/>
        <v>N/A</v>
      </c>
      <c r="G16" s="9"/>
      <c r="AA16" s="12" t="str">
        <f t="shared" si="1"/>
        <v/>
      </c>
      <c r="AB16" s="12" t="str">
        <f>IF(LEN($AA16)=0,"N",IF(LEN($AA16)&gt;1,"Error -- Availability entered in an incorrect format",IF($AA16='Control Panel'!$F$36,$AA16,IF($AA16='Control Panel'!$F$37,$AA16,IF($AA16='Control Panel'!$F$38,$AA16,IF($AA16='Control Panel'!$F$39,$AA16,IF($AA16='Control Panel'!$F$40,$AA16,IF($AA16='Control Panel'!$F$41,$AA16,"Error -- Availability entered in an incorrect format"))))))))</f>
        <v>N</v>
      </c>
    </row>
    <row r="17" spans="1:28" s="12" customFormat="1" ht="58" x14ac:dyDescent="0.35">
      <c r="A17" s="7">
        <v>5</v>
      </c>
      <c r="B17" s="204" t="s">
        <v>1560</v>
      </c>
      <c r="C17" s="13" t="s">
        <v>37</v>
      </c>
      <c r="D17" s="7"/>
      <c r="E17" s="260"/>
      <c r="F17" s="204" t="str">
        <f t="shared" si="0"/>
        <v>N/A</v>
      </c>
      <c r="G17" s="9"/>
      <c r="AA17" s="12" t="str">
        <f t="shared" si="1"/>
        <v/>
      </c>
      <c r="AB17" s="12" t="str">
        <f>IF(LEN($AA17)=0,"N",IF(LEN($AA17)&gt;1,"Error -- Availability entered in an incorrect format",IF($AA17='Control Panel'!$F$36,$AA17,IF($AA17='Control Panel'!$F$37,$AA17,IF($AA17='Control Panel'!$F$38,$AA17,IF($AA17='Control Panel'!$F$39,$AA17,IF($AA17='Control Panel'!$F$40,$AA17,IF($AA17='Control Panel'!$F$41,$AA17,"Error -- Availability entered in an incorrect format"))))))))</f>
        <v>N</v>
      </c>
    </row>
    <row r="18" spans="1:28" s="12" customFormat="1" ht="29" x14ac:dyDescent="0.35">
      <c r="A18" s="7">
        <v>6</v>
      </c>
      <c r="B18" s="204" t="s">
        <v>1561</v>
      </c>
      <c r="C18" s="13" t="s">
        <v>37</v>
      </c>
      <c r="D18" s="7"/>
      <c r="E18" s="260"/>
      <c r="F18" s="204" t="str">
        <f t="shared" si="0"/>
        <v>N/A</v>
      </c>
      <c r="G18" s="9"/>
      <c r="AA18" s="12" t="str">
        <f t="shared" si="1"/>
        <v/>
      </c>
      <c r="AB18" s="12" t="str">
        <f>IF(LEN($AA18)=0,"N",IF(LEN($AA18)&gt;1,"Error -- Availability entered in an incorrect format",IF($AA18='Control Panel'!$F$36,$AA18,IF($AA18='Control Panel'!$F$37,$AA18,IF($AA18='Control Panel'!$F$38,$AA18,IF($AA18='Control Panel'!$F$39,$AA18,IF($AA18='Control Panel'!$F$40,$AA18,IF($AA18='Control Panel'!$F$41,$AA18,"Error -- Availability entered in an incorrect format"))))))))</f>
        <v>N</v>
      </c>
    </row>
    <row r="19" spans="1:28" s="12" customFormat="1" ht="29" x14ac:dyDescent="0.35">
      <c r="A19" s="7">
        <v>7</v>
      </c>
      <c r="B19" s="204" t="s">
        <v>1562</v>
      </c>
      <c r="C19" s="13" t="s">
        <v>37</v>
      </c>
      <c r="D19" s="7"/>
      <c r="E19" s="260"/>
      <c r="F19" s="204" t="str">
        <f t="shared" si="0"/>
        <v>N/A</v>
      </c>
      <c r="G19" s="9"/>
      <c r="AA19" s="12" t="str">
        <f t="shared" si="1"/>
        <v/>
      </c>
      <c r="AB19" s="12" t="str">
        <f>IF(LEN($AA19)=0,"N",IF(LEN($AA19)&gt;1,"Error -- Availability entered in an incorrect format",IF($AA19='Control Panel'!$F$36,$AA19,IF($AA19='Control Panel'!$F$37,$AA19,IF($AA19='Control Panel'!$F$38,$AA19,IF($AA19='Control Panel'!$F$39,$AA19,IF($AA19='Control Panel'!$F$40,$AA19,IF($AA19='Control Panel'!$F$41,$AA19,"Error -- Availability entered in an incorrect format"))))))))</f>
        <v>N</v>
      </c>
    </row>
    <row r="20" spans="1:28" s="12" customFormat="1" ht="29" x14ac:dyDescent="0.35">
      <c r="A20" s="7">
        <v>8</v>
      </c>
      <c r="B20" s="204" t="s">
        <v>1563</v>
      </c>
      <c r="C20" s="13" t="s">
        <v>37</v>
      </c>
      <c r="D20" s="7"/>
      <c r="E20" s="260"/>
      <c r="F20" s="204" t="str">
        <f t="shared" si="0"/>
        <v>N/A</v>
      </c>
      <c r="G20" s="9"/>
      <c r="AA20" s="12" t="str">
        <f t="shared" si="1"/>
        <v/>
      </c>
      <c r="AB20" s="12" t="str">
        <f>IF(LEN($AA20)=0,"N",IF(LEN($AA20)&gt;1,"Error -- Availability entered in an incorrect format",IF($AA20='Control Panel'!$F$36,$AA20,IF($AA20='Control Panel'!$F$37,$AA20,IF($AA20='Control Panel'!$F$38,$AA20,IF($AA20='Control Panel'!$F$39,$AA20,IF($AA20='Control Panel'!$F$40,$AA20,IF($AA20='Control Panel'!$F$41,$AA20,"Error -- Availability entered in an incorrect format"))))))))</f>
        <v>N</v>
      </c>
    </row>
    <row r="21" spans="1:28" s="12" customFormat="1" x14ac:dyDescent="0.35">
      <c r="A21" s="7">
        <v>9</v>
      </c>
      <c r="B21" s="204" t="s">
        <v>1564</v>
      </c>
      <c r="C21" s="13" t="s">
        <v>37</v>
      </c>
      <c r="D21" s="7"/>
      <c r="E21" s="260"/>
      <c r="F21" s="204" t="str">
        <f t="shared" si="0"/>
        <v>N/A</v>
      </c>
      <c r="G21" s="9"/>
      <c r="AA21" s="12" t="str">
        <f t="shared" si="1"/>
        <v/>
      </c>
      <c r="AB21" s="12" t="str">
        <f>IF(LEN($AA21)=0,"N",IF(LEN($AA21)&gt;1,"Error -- Availability entered in an incorrect format",IF($AA21='Control Panel'!$F$36,$AA21,IF($AA21='Control Panel'!$F$37,$AA21,IF($AA21='Control Panel'!$F$38,$AA21,IF($AA21='Control Panel'!$F$39,$AA21,IF($AA21='Control Panel'!$F$40,$AA21,IF($AA21='Control Panel'!$F$41,$AA21,"Error -- Availability entered in an incorrect format"))))))))</f>
        <v>N</v>
      </c>
    </row>
    <row r="22" spans="1:28" s="12" customFormat="1" x14ac:dyDescent="0.35">
      <c r="A22" s="7">
        <v>10</v>
      </c>
      <c r="B22" s="204" t="s">
        <v>1565</v>
      </c>
      <c r="C22" s="13" t="s">
        <v>37</v>
      </c>
      <c r="D22" s="7"/>
      <c r="E22" s="260"/>
      <c r="F22" s="204" t="str">
        <f t="shared" si="0"/>
        <v>N/A</v>
      </c>
      <c r="G22" s="9"/>
      <c r="AA22" s="12" t="str">
        <f t="shared" si="1"/>
        <v/>
      </c>
      <c r="AB22" s="12" t="str">
        <f>IF(LEN($AA22)=0,"N",IF(LEN($AA22)&gt;1,"Error -- Availability entered in an incorrect format",IF($AA22='Control Panel'!$F$36,$AA22,IF($AA22='Control Panel'!$F$37,$AA22,IF($AA22='Control Panel'!$F$38,$AA22,IF($AA22='Control Panel'!$F$39,$AA22,IF($AA22='Control Panel'!$F$40,$AA22,IF($AA22='Control Panel'!$F$41,$AA22,"Error -- Availability entered in an incorrect format"))))))))</f>
        <v>N</v>
      </c>
    </row>
    <row r="23" spans="1:28" s="12" customFormat="1" ht="29" x14ac:dyDescent="0.35">
      <c r="A23" s="7">
        <v>11</v>
      </c>
      <c r="B23" s="204" t="s">
        <v>1566</v>
      </c>
      <c r="C23" s="13" t="s">
        <v>37</v>
      </c>
      <c r="D23" s="7"/>
      <c r="E23" s="260"/>
      <c r="F23" s="204" t="str">
        <f t="shared" si="0"/>
        <v>N/A</v>
      </c>
      <c r="G23" s="9"/>
      <c r="AA23" s="12" t="str">
        <f t="shared" si="1"/>
        <v/>
      </c>
      <c r="AB23" s="12" t="str">
        <f>IF(LEN($AA23)=0,"N",IF(LEN($AA23)&gt;1,"Error -- Availability entered in an incorrect format",IF($AA23='Control Panel'!$F$36,$AA23,IF($AA23='Control Panel'!$F$37,$AA23,IF($AA23='Control Panel'!$F$38,$AA23,IF($AA23='Control Panel'!$F$39,$AA23,IF($AA23='Control Panel'!$F$40,$AA23,IF($AA23='Control Panel'!$F$41,$AA23,"Error -- Availability entered in an incorrect format"))))))))</f>
        <v>N</v>
      </c>
    </row>
    <row r="24" spans="1:28" s="12" customFormat="1" x14ac:dyDescent="0.35">
      <c r="A24" s="7">
        <v>12</v>
      </c>
      <c r="B24" s="204" t="s">
        <v>1567</v>
      </c>
      <c r="C24" s="13" t="s">
        <v>37</v>
      </c>
      <c r="D24" s="7"/>
      <c r="E24" s="260"/>
      <c r="F24" s="204" t="str">
        <f t="shared" si="0"/>
        <v>N/A</v>
      </c>
      <c r="G24" s="9"/>
      <c r="AA24" s="12" t="str">
        <f t="shared" si="1"/>
        <v/>
      </c>
      <c r="AB24" s="12" t="str">
        <f>IF(LEN($AA24)=0,"N",IF(LEN($AA24)&gt;1,"Error -- Availability entered in an incorrect format",IF($AA24='Control Panel'!$F$36,$AA24,IF($AA24='Control Panel'!$F$37,$AA24,IF($AA24='Control Panel'!$F$38,$AA24,IF($AA24='Control Panel'!$F$39,$AA24,IF($AA24='Control Panel'!$F$40,$AA24,IF($AA24='Control Panel'!$F$41,$AA24,"Error -- Availability entered in an incorrect format"))))))))</f>
        <v>N</v>
      </c>
    </row>
    <row r="25" spans="1:28" s="14" customFormat="1" ht="29" x14ac:dyDescent="0.35">
      <c r="A25" s="7">
        <v>13</v>
      </c>
      <c r="B25" s="204" t="s">
        <v>1568</v>
      </c>
      <c r="C25" s="13" t="s">
        <v>37</v>
      </c>
      <c r="D25" s="11"/>
      <c r="E25" s="261"/>
      <c r="F25" s="204" t="str">
        <f t="shared" si="0"/>
        <v>N/A</v>
      </c>
      <c r="G25" s="6"/>
      <c r="AA25" s="14" t="str">
        <f t="shared" si="1"/>
        <v/>
      </c>
      <c r="AB25" s="14" t="str">
        <f>IF(LEN($AA25)=0,"N",IF(LEN($AA25)&gt;1,"Error -- Availability entered in an incorrect format",IF($AA25='Control Panel'!$F$36,$AA25,IF($AA25='Control Panel'!$F$37,$AA25,IF($AA25='Control Panel'!$F$38,$AA25,IF($AA25='Control Panel'!$F$39,$AA25,IF($AA25='Control Panel'!$F$40,$AA25,IF($AA25='Control Panel'!$F$41,$AA25,"Error -- Availability entered in an incorrect format"))))))))</f>
        <v>N</v>
      </c>
    </row>
    <row r="26" spans="1:28" s="14" customFormat="1" ht="29" x14ac:dyDescent="0.35">
      <c r="A26" s="7">
        <v>14</v>
      </c>
      <c r="B26" s="204" t="s">
        <v>1569</v>
      </c>
      <c r="C26" s="13" t="s">
        <v>37</v>
      </c>
      <c r="D26" s="11"/>
      <c r="E26" s="261"/>
      <c r="F26" s="204" t="str">
        <f t="shared" si="0"/>
        <v>N/A</v>
      </c>
      <c r="G26" s="6"/>
      <c r="AA26" s="14" t="str">
        <f t="shared" si="1"/>
        <v/>
      </c>
      <c r="AB26" s="14" t="str">
        <f>IF(LEN($AA26)=0,"N",IF(LEN($AA26)&gt;1,"Error -- Availability entered in an incorrect format",IF($AA26='Control Panel'!$F$36,$AA26,IF($AA26='Control Panel'!$F$37,$AA26,IF($AA26='Control Panel'!$F$38,$AA26,IF($AA26='Control Panel'!$F$39,$AA26,IF($AA26='Control Panel'!$F$40,$AA26,IF($AA26='Control Panel'!$F$41,$AA26,"Error -- Availability entered in an incorrect format"))))))))</f>
        <v>N</v>
      </c>
    </row>
    <row r="27" spans="1:28" s="14" customFormat="1" ht="29" x14ac:dyDescent="0.35">
      <c r="A27" s="7">
        <v>15</v>
      </c>
      <c r="B27" s="204" t="s">
        <v>1570</v>
      </c>
      <c r="C27" s="13" t="s">
        <v>37</v>
      </c>
      <c r="D27" s="11"/>
      <c r="E27" s="261"/>
      <c r="F27" s="204" t="str">
        <f t="shared" si="0"/>
        <v>N/A</v>
      </c>
      <c r="G27" s="6"/>
      <c r="AA27" s="14" t="str">
        <f t="shared" si="1"/>
        <v/>
      </c>
      <c r="AB27" s="14" t="str">
        <f>IF(LEN($AA27)=0,"N",IF(LEN($AA27)&gt;1,"Error -- Availability entered in an incorrect format",IF($AA27='Control Panel'!$F$36,$AA27,IF($AA27='Control Panel'!$F$37,$AA27,IF($AA27='Control Panel'!$F$38,$AA27,IF($AA27='Control Panel'!$F$39,$AA27,IF($AA27='Control Panel'!$F$40,$AA27,IF($AA27='Control Panel'!$F$41,$AA27,"Error -- Availability entered in an incorrect format"))))))))</f>
        <v>N</v>
      </c>
    </row>
    <row r="28" spans="1:28" s="14" customFormat="1" ht="43.5" x14ac:dyDescent="0.35">
      <c r="A28" s="7">
        <v>16</v>
      </c>
      <c r="B28" s="204" t="s">
        <v>1571</v>
      </c>
      <c r="C28" s="13" t="s">
        <v>37</v>
      </c>
      <c r="D28" s="11"/>
      <c r="E28" s="261"/>
      <c r="F28" s="204" t="str">
        <f t="shared" si="0"/>
        <v>N/A</v>
      </c>
      <c r="G28" s="6"/>
      <c r="AA28" s="14" t="str">
        <f t="shared" si="1"/>
        <v/>
      </c>
      <c r="AB28" s="14" t="str">
        <f>IF(LEN($AA28)=0,"N",IF(LEN($AA28)&gt;1,"Error -- Availability entered in an incorrect format",IF($AA28='Control Panel'!$F$36,$AA28,IF($AA28='Control Panel'!$F$37,$AA28,IF($AA28='Control Panel'!$F$38,$AA28,IF($AA28='Control Panel'!$F$39,$AA28,IF($AA28='Control Panel'!$F$40,$AA28,IF($AA28='Control Panel'!$F$41,$AA28,"Error -- Availability entered in an incorrect format"))))))))</f>
        <v>N</v>
      </c>
    </row>
    <row r="29" spans="1:28" s="14" customFormat="1" ht="43.5" x14ac:dyDescent="0.35">
      <c r="A29" s="7">
        <v>17</v>
      </c>
      <c r="B29" s="204" t="s">
        <v>1572</v>
      </c>
      <c r="C29" s="13" t="s">
        <v>37</v>
      </c>
      <c r="D29" s="11"/>
      <c r="E29" s="261"/>
      <c r="F29" s="204" t="str">
        <f t="shared" si="0"/>
        <v>N/A</v>
      </c>
      <c r="G29" s="6"/>
      <c r="AA29" s="14" t="str">
        <f t="shared" si="1"/>
        <v/>
      </c>
      <c r="AB29" s="14" t="str">
        <f>IF(LEN($AA29)=0,"N",IF(LEN($AA29)&gt;1,"Error -- Availability entered in an incorrect format",IF($AA29='Control Panel'!$F$36,$AA29,IF($AA29='Control Panel'!$F$37,$AA29,IF($AA29='Control Panel'!$F$38,$AA29,IF($AA29='Control Panel'!$F$39,$AA29,IF($AA29='Control Panel'!$F$40,$AA29,IF($AA29='Control Panel'!$F$41,$AA29,"Error -- Availability entered in an incorrect format"))))))))</f>
        <v>N</v>
      </c>
    </row>
    <row r="30" spans="1:28" s="14" customFormat="1" x14ac:dyDescent="0.35">
      <c r="A30" s="7">
        <v>18</v>
      </c>
      <c r="B30" s="204" t="s">
        <v>1573</v>
      </c>
      <c r="C30" s="13" t="s">
        <v>37</v>
      </c>
      <c r="D30" s="11"/>
      <c r="E30" s="261"/>
      <c r="F30" s="204" t="str">
        <f t="shared" si="0"/>
        <v>N/A</v>
      </c>
      <c r="G30" s="6"/>
      <c r="AA30" s="14" t="str">
        <f t="shared" si="1"/>
        <v/>
      </c>
      <c r="AB30" s="14" t="str">
        <f>IF(LEN($AA30)=0,"N",IF(LEN($AA30)&gt;1,"Error -- Availability entered in an incorrect format",IF($AA30='Control Panel'!$F$36,$AA30,IF($AA30='Control Panel'!$F$37,$AA30,IF($AA30='Control Panel'!$F$38,$AA30,IF($AA30='Control Panel'!$F$39,$AA30,IF($AA30='Control Panel'!$F$40,$AA30,IF($AA30='Control Panel'!$F$41,$AA30,"Error -- Availability entered in an incorrect format"))))))))</f>
        <v>N</v>
      </c>
    </row>
    <row r="31" spans="1:28" s="14" customFormat="1" ht="29" x14ac:dyDescent="0.35">
      <c r="A31" s="7">
        <v>19</v>
      </c>
      <c r="B31" s="204" t="s">
        <v>1574</v>
      </c>
      <c r="C31" s="13" t="s">
        <v>37</v>
      </c>
      <c r="D31" s="220"/>
      <c r="E31" s="261"/>
      <c r="F31" s="204" t="str">
        <f t="shared" si="0"/>
        <v>N/A</v>
      </c>
      <c r="G31" s="6"/>
      <c r="AA31" s="14" t="str">
        <f t="shared" si="1"/>
        <v/>
      </c>
      <c r="AB31" s="14" t="str">
        <f>IF(LEN($AA31)=0,"N",IF(LEN($AA31)&gt;1,"Error -- Availability entered in an incorrect format",IF($AA31='Control Panel'!$F$36,$AA31,IF($AA31='Control Panel'!$F$37,$AA31,IF($AA31='Control Panel'!$F$38,$AA31,IF($AA31='Control Panel'!$F$39,$AA31,IF($AA31='Control Panel'!$F$40,$AA31,IF($AA31='Control Panel'!$F$41,$AA31,"Error -- Availability entered in an incorrect format"))))))))</f>
        <v>N</v>
      </c>
    </row>
    <row r="32" spans="1:28" s="14" customFormat="1" x14ac:dyDescent="0.35">
      <c r="A32" s="7">
        <v>20</v>
      </c>
      <c r="B32" s="267" t="s">
        <v>1575</v>
      </c>
      <c r="C32" s="13" t="s">
        <v>43</v>
      </c>
      <c r="D32" s="220"/>
      <c r="E32" s="261"/>
      <c r="F32" s="204" t="str">
        <f t="shared" si="0"/>
        <v>N/A</v>
      </c>
      <c r="G32" s="6"/>
      <c r="AA32" s="14" t="str">
        <f t="shared" si="1"/>
        <v/>
      </c>
      <c r="AB32" s="14" t="str">
        <f>IF(LEN($AA32)=0,"N",IF(LEN($AA32)&gt;1,"Error -- Availability entered in an incorrect format",IF($AA32='Control Panel'!$F$36,$AA32,IF($AA32='Control Panel'!$F$37,$AA32,IF($AA32='Control Panel'!$F$38,$AA32,IF($AA32='Control Panel'!$F$39,$AA32,IF($AA32='Control Panel'!$F$40,$AA32,IF($AA32='Control Panel'!$F$41,$AA32,"Error -- Availability entered in an incorrect format"))))))))</f>
        <v>N</v>
      </c>
    </row>
    <row r="33" spans="1:28" s="14" customFormat="1" x14ac:dyDescent="0.35">
      <c r="A33" s="7">
        <v>21</v>
      </c>
      <c r="B33" s="267" t="s">
        <v>1576</v>
      </c>
      <c r="C33" s="13" t="s">
        <v>43</v>
      </c>
      <c r="D33" s="220"/>
      <c r="E33" s="261"/>
      <c r="F33" s="204" t="str">
        <f t="shared" si="0"/>
        <v>N/A</v>
      </c>
      <c r="G33" s="6"/>
      <c r="AA33" s="14" t="str">
        <f t="shared" si="1"/>
        <v/>
      </c>
      <c r="AB33" s="14" t="str">
        <f>IF(LEN($AA33)=0,"N",IF(LEN($AA33)&gt;1,"Error -- Availability entered in an incorrect format",IF($AA33='Control Panel'!$F$36,$AA33,IF($AA33='Control Panel'!$F$37,$AA33,IF($AA33='Control Panel'!$F$38,$AA33,IF($AA33='Control Panel'!$F$39,$AA33,IF($AA33='Control Panel'!$F$40,$AA33,IF($AA33='Control Panel'!$F$41,$AA33,"Error -- Availability entered in an incorrect format"))))))))</f>
        <v>N</v>
      </c>
    </row>
    <row r="34" spans="1:28" s="14" customFormat="1" x14ac:dyDescent="0.35">
      <c r="A34" s="7">
        <v>22</v>
      </c>
      <c r="B34" s="267" t="s">
        <v>1577</v>
      </c>
      <c r="C34" s="13" t="s">
        <v>43</v>
      </c>
      <c r="D34" s="220"/>
      <c r="E34" s="261"/>
      <c r="F34" s="204" t="str">
        <f t="shared" si="0"/>
        <v>N/A</v>
      </c>
      <c r="G34" s="6"/>
      <c r="AA34" s="14" t="str">
        <f t="shared" si="1"/>
        <v/>
      </c>
      <c r="AB34" s="14" t="str">
        <f>IF(LEN($AA34)=0,"N",IF(LEN($AA34)&gt;1,"Error -- Availability entered in an incorrect format",IF($AA34='Control Panel'!$F$36,$AA34,IF($AA34='Control Panel'!$F$37,$AA34,IF($AA34='Control Panel'!$F$38,$AA34,IF($AA34='Control Panel'!$F$39,$AA34,IF($AA34='Control Panel'!$F$40,$AA34,IF($AA34='Control Panel'!$F$41,$AA34,"Error -- Availability entered in an incorrect format"))))))))</f>
        <v>N</v>
      </c>
    </row>
    <row r="35" spans="1:28" s="14" customFormat="1" x14ac:dyDescent="0.35">
      <c r="A35" s="7">
        <v>23</v>
      </c>
      <c r="B35" s="267" t="s">
        <v>1578</v>
      </c>
      <c r="C35" s="13" t="s">
        <v>43</v>
      </c>
      <c r="D35" s="220"/>
      <c r="E35" s="261"/>
      <c r="F35" s="204" t="str">
        <f t="shared" si="0"/>
        <v>N/A</v>
      </c>
      <c r="G35" s="6"/>
      <c r="AA35" s="14" t="str">
        <f t="shared" si="1"/>
        <v/>
      </c>
      <c r="AB35" s="14" t="str">
        <f>IF(LEN($AA35)=0,"N",IF(LEN($AA35)&gt;1,"Error -- Availability entered in an incorrect format",IF($AA35='Control Panel'!$F$36,$AA35,IF($AA35='Control Panel'!$F$37,$AA35,IF($AA35='Control Panel'!$F$38,$AA35,IF($AA35='Control Panel'!$F$39,$AA35,IF($AA35='Control Panel'!$F$40,$AA35,IF($AA35='Control Panel'!$F$41,$AA35,"Error -- Availability entered in an incorrect format"))))))))</f>
        <v>N</v>
      </c>
    </row>
    <row r="36" spans="1:28" s="14" customFormat="1" x14ac:dyDescent="0.35">
      <c r="A36" s="7">
        <v>24</v>
      </c>
      <c r="B36" s="204" t="s">
        <v>1579</v>
      </c>
      <c r="C36" s="13"/>
      <c r="D36" s="220"/>
      <c r="E36" s="261"/>
      <c r="F36" s="204" t="str">
        <f t="shared" si="0"/>
        <v>N/A</v>
      </c>
      <c r="G36" s="6"/>
      <c r="AA36" s="14" t="str">
        <f t="shared" si="1"/>
        <v/>
      </c>
      <c r="AB36" s="14" t="str">
        <f>IF(LEN($AA36)=0,"N",IF(LEN($AA36)&gt;1,"Error -- Availability entered in an incorrect format",IF($AA36='Control Panel'!$F$36,$AA36,IF($AA36='Control Panel'!$F$37,$AA36,IF($AA36='Control Panel'!$F$38,$AA36,IF($AA36='Control Panel'!$F$39,$AA36,IF($AA36='Control Panel'!$F$40,$AA36,IF($AA36='Control Panel'!$F$41,$AA36,"Error -- Availability entered in an incorrect format"))))))))</f>
        <v>N</v>
      </c>
    </row>
    <row r="37" spans="1:28" s="14" customFormat="1" x14ac:dyDescent="0.35">
      <c r="A37" s="7">
        <v>25</v>
      </c>
      <c r="B37" s="204" t="s">
        <v>1580</v>
      </c>
      <c r="C37" s="13" t="s">
        <v>37</v>
      </c>
      <c r="D37" s="220"/>
      <c r="E37" s="261"/>
      <c r="F37" s="204" t="str">
        <f t="shared" si="0"/>
        <v>N/A</v>
      </c>
      <c r="G37" s="6"/>
      <c r="AA37" s="14" t="str">
        <f t="shared" si="1"/>
        <v/>
      </c>
      <c r="AB37" s="14" t="str">
        <f>IF(LEN($AA37)=0,"N",IF(LEN($AA37)&gt;1,"Error -- Availability entered in an incorrect format",IF($AA37='Control Panel'!$F$36,$AA37,IF($AA37='Control Panel'!$F$37,$AA37,IF($AA37='Control Panel'!$F$38,$AA37,IF($AA37='Control Panel'!$F$39,$AA37,IF($AA37='Control Panel'!$F$40,$AA37,IF($AA37='Control Panel'!$F$41,$AA37,"Error -- Availability entered in an incorrect format"))))))))</f>
        <v>N</v>
      </c>
    </row>
    <row r="38" spans="1:28" s="14" customFormat="1" x14ac:dyDescent="0.35">
      <c r="A38" s="7">
        <v>26</v>
      </c>
      <c r="B38" s="267" t="s">
        <v>1370</v>
      </c>
      <c r="C38" s="13" t="s">
        <v>43</v>
      </c>
      <c r="D38" s="220"/>
      <c r="E38" s="261"/>
      <c r="F38" s="204" t="str">
        <f t="shared" si="0"/>
        <v>N/A</v>
      </c>
      <c r="G38" s="6"/>
      <c r="AA38" s="14" t="str">
        <f t="shared" si="1"/>
        <v/>
      </c>
      <c r="AB38" s="14" t="str">
        <f>IF(LEN($AA38)=0,"N",IF(LEN($AA38)&gt;1,"Error -- Availability entered in an incorrect format",IF($AA38='Control Panel'!$F$36,$AA38,IF($AA38='Control Panel'!$F$37,$AA38,IF($AA38='Control Panel'!$F$38,$AA38,IF($AA38='Control Panel'!$F$39,$AA38,IF($AA38='Control Panel'!$F$40,$AA38,IF($AA38='Control Panel'!$F$41,$AA38,"Error -- Availability entered in an incorrect format"))))))))</f>
        <v>N</v>
      </c>
    </row>
    <row r="39" spans="1:28" s="14" customFormat="1" x14ac:dyDescent="0.35">
      <c r="A39" s="7">
        <v>27</v>
      </c>
      <c r="B39" s="267" t="s">
        <v>1581</v>
      </c>
      <c r="C39" s="13" t="s">
        <v>43</v>
      </c>
      <c r="D39" s="220"/>
      <c r="E39" s="261"/>
      <c r="F39" s="204" t="str">
        <f t="shared" si="0"/>
        <v>N/A</v>
      </c>
      <c r="G39" s="6"/>
      <c r="AA39" s="14" t="str">
        <f t="shared" si="1"/>
        <v/>
      </c>
      <c r="AB39" s="14" t="str">
        <f>IF(LEN($AA39)=0,"N",IF(LEN($AA39)&gt;1,"Error -- Availability entered in an incorrect format",IF($AA39='Control Panel'!$F$36,$AA39,IF($AA39='Control Panel'!$F$37,$AA39,IF($AA39='Control Panel'!$F$38,$AA39,IF($AA39='Control Panel'!$F$39,$AA39,IF($AA39='Control Panel'!$F$40,$AA39,IF($AA39='Control Panel'!$F$41,$AA39,"Error -- Availability entered in an incorrect format"))))))))</f>
        <v>N</v>
      </c>
    </row>
    <row r="40" spans="1:28" s="14" customFormat="1" x14ac:dyDescent="0.35">
      <c r="A40" s="7">
        <v>28</v>
      </c>
      <c r="B40" s="267" t="s">
        <v>1582</v>
      </c>
      <c r="C40" s="13" t="s">
        <v>43</v>
      </c>
      <c r="D40" s="220"/>
      <c r="E40" s="261"/>
      <c r="F40" s="204" t="str">
        <f t="shared" si="0"/>
        <v>N/A</v>
      </c>
      <c r="G40" s="6"/>
      <c r="AA40" s="14" t="str">
        <f t="shared" si="1"/>
        <v/>
      </c>
      <c r="AB40" s="14" t="str">
        <f>IF(LEN($AA40)=0,"N",IF(LEN($AA40)&gt;1,"Error -- Availability entered in an incorrect format",IF($AA40='Control Panel'!$F$36,$AA40,IF($AA40='Control Panel'!$F$37,$AA40,IF($AA40='Control Panel'!$F$38,$AA40,IF($AA40='Control Panel'!$F$39,$AA40,IF($AA40='Control Panel'!$F$40,$AA40,IF($AA40='Control Panel'!$F$41,$AA40,"Error -- Availability entered in an incorrect format"))))))))</f>
        <v>N</v>
      </c>
    </row>
    <row r="41" spans="1:28" s="14" customFormat="1" x14ac:dyDescent="0.35">
      <c r="A41" s="7">
        <v>29</v>
      </c>
      <c r="B41" s="267" t="s">
        <v>841</v>
      </c>
      <c r="C41" s="13" t="s">
        <v>43</v>
      </c>
      <c r="D41" s="220"/>
      <c r="E41" s="261"/>
      <c r="F41" s="204" t="str">
        <f t="shared" si="0"/>
        <v>N/A</v>
      </c>
      <c r="G41" s="6"/>
      <c r="AA41" s="14" t="str">
        <f t="shared" si="1"/>
        <v/>
      </c>
      <c r="AB41" s="14" t="str">
        <f>IF(LEN($AA41)=0,"N",IF(LEN($AA41)&gt;1,"Error -- Availability entered in an incorrect format",IF($AA41='Control Panel'!$F$36,$AA41,IF($AA41='Control Panel'!$F$37,$AA41,IF($AA41='Control Panel'!$F$38,$AA41,IF($AA41='Control Panel'!$F$39,$AA41,IF($AA41='Control Panel'!$F$40,$AA41,IF($AA41='Control Panel'!$F$41,$AA41,"Error -- Availability entered in an incorrect format"))))))))</f>
        <v>N</v>
      </c>
    </row>
    <row r="42" spans="1:28" s="14" customFormat="1" x14ac:dyDescent="0.35">
      <c r="A42" s="7">
        <v>30</v>
      </c>
      <c r="B42" s="267" t="s">
        <v>1583</v>
      </c>
      <c r="C42" s="13" t="s">
        <v>43</v>
      </c>
      <c r="D42" s="220"/>
      <c r="E42" s="261"/>
      <c r="F42" s="204" t="str">
        <f t="shared" si="0"/>
        <v>N/A</v>
      </c>
      <c r="G42" s="6"/>
      <c r="AA42" s="14" t="str">
        <f t="shared" si="1"/>
        <v/>
      </c>
      <c r="AB42" s="14" t="str">
        <f>IF(LEN($AA42)=0,"N",IF(LEN($AA42)&gt;1,"Error -- Availability entered in an incorrect format",IF($AA42='Control Panel'!$F$36,$AA42,IF($AA42='Control Panel'!$F$37,$AA42,IF($AA42='Control Panel'!$F$38,$AA42,IF($AA42='Control Panel'!$F$39,$AA42,IF($AA42='Control Panel'!$F$40,$AA42,IF($AA42='Control Panel'!$F$41,$AA42,"Error -- Availability entered in an incorrect format"))))))))</f>
        <v>N</v>
      </c>
    </row>
    <row r="43" spans="1:28" s="14" customFormat="1" x14ac:dyDescent="0.35">
      <c r="A43" s="7">
        <v>31</v>
      </c>
      <c r="B43" s="267" t="s">
        <v>1584</v>
      </c>
      <c r="C43" s="13" t="s">
        <v>43</v>
      </c>
      <c r="D43" s="220"/>
      <c r="E43" s="261"/>
      <c r="F43" s="204" t="str">
        <f t="shared" si="0"/>
        <v>N/A</v>
      </c>
      <c r="G43" s="6"/>
      <c r="AA43" s="14" t="str">
        <f t="shared" si="1"/>
        <v/>
      </c>
      <c r="AB43" s="14" t="str">
        <f>IF(LEN($AA43)=0,"N",IF(LEN($AA43)&gt;1,"Error -- Availability entered in an incorrect format",IF($AA43='Control Panel'!$F$36,$AA43,IF($AA43='Control Panel'!$F$37,$AA43,IF($AA43='Control Panel'!$F$38,$AA43,IF($AA43='Control Panel'!$F$39,$AA43,IF($AA43='Control Panel'!$F$40,$AA43,IF($AA43='Control Panel'!$F$41,$AA43,"Error -- Availability entered in an incorrect format"))))))))</f>
        <v>N</v>
      </c>
    </row>
    <row r="44" spans="1:28" s="14" customFormat="1" x14ac:dyDescent="0.35">
      <c r="A44" s="7">
        <v>32</v>
      </c>
      <c r="B44" s="267" t="s">
        <v>1585</v>
      </c>
      <c r="C44" s="13" t="s">
        <v>43</v>
      </c>
      <c r="D44" s="220"/>
      <c r="E44" s="261"/>
      <c r="F44" s="204" t="str">
        <f t="shared" si="0"/>
        <v>N/A</v>
      </c>
      <c r="G44" s="6"/>
      <c r="AA44" s="14" t="str">
        <f t="shared" si="1"/>
        <v/>
      </c>
      <c r="AB44" s="14" t="str">
        <f>IF(LEN($AA44)=0,"N",IF(LEN($AA44)&gt;1,"Error -- Availability entered in an incorrect format",IF($AA44='Control Panel'!$F$36,$AA44,IF($AA44='Control Panel'!$F$37,$AA44,IF($AA44='Control Panel'!$F$38,$AA44,IF($AA44='Control Panel'!$F$39,$AA44,IF($AA44='Control Panel'!$F$40,$AA44,IF($AA44='Control Panel'!$F$41,$AA44,"Error -- Availability entered in an incorrect format"))))))))</f>
        <v>N</v>
      </c>
    </row>
    <row r="45" spans="1:28" s="14" customFormat="1" x14ac:dyDescent="0.35">
      <c r="A45" s="7">
        <v>33</v>
      </c>
      <c r="B45" s="267" t="s">
        <v>1586</v>
      </c>
      <c r="C45" s="13" t="s">
        <v>43</v>
      </c>
      <c r="D45" s="220"/>
      <c r="E45" s="261"/>
      <c r="F45" s="204" t="str">
        <f t="shared" si="0"/>
        <v>N/A</v>
      </c>
      <c r="G45" s="6"/>
      <c r="AA45" s="14" t="str">
        <f t="shared" si="1"/>
        <v/>
      </c>
      <c r="AB45" s="14" t="str">
        <f>IF(LEN($AA45)=0,"N",IF(LEN($AA45)&gt;1,"Error -- Availability entered in an incorrect format",IF($AA45='Control Panel'!$F$36,$AA45,IF($AA45='Control Panel'!$F$37,$AA45,IF($AA45='Control Panel'!$F$38,$AA45,IF($AA45='Control Panel'!$F$39,$AA45,IF($AA45='Control Panel'!$F$40,$AA45,IF($AA45='Control Panel'!$F$41,$AA45,"Error -- Availability entered in an incorrect format"))))))))</f>
        <v>N</v>
      </c>
    </row>
    <row r="46" spans="1:28" s="14" customFormat="1" x14ac:dyDescent="0.35">
      <c r="A46" s="7">
        <v>34</v>
      </c>
      <c r="B46" s="267" t="s">
        <v>1587</v>
      </c>
      <c r="C46" s="13" t="s">
        <v>43</v>
      </c>
      <c r="D46" s="220"/>
      <c r="E46" s="261"/>
      <c r="F46" s="204" t="str">
        <f t="shared" si="0"/>
        <v>N/A</v>
      </c>
      <c r="G46" s="6"/>
      <c r="AA46" s="14" t="str">
        <f t="shared" si="1"/>
        <v/>
      </c>
      <c r="AB46" s="14" t="str">
        <f>IF(LEN($AA46)=0,"N",IF(LEN($AA46)&gt;1,"Error -- Availability entered in an incorrect format",IF($AA46='Control Panel'!$F$36,$AA46,IF($AA46='Control Panel'!$F$37,$AA46,IF($AA46='Control Panel'!$F$38,$AA46,IF($AA46='Control Panel'!$F$39,$AA46,IF($AA46='Control Panel'!$F$40,$AA46,IF($AA46='Control Panel'!$F$41,$AA46,"Error -- Availability entered in an incorrect format"))))))))</f>
        <v>N</v>
      </c>
    </row>
    <row r="47" spans="1:28" s="14" customFormat="1" x14ac:dyDescent="0.35">
      <c r="A47" s="7">
        <v>35</v>
      </c>
      <c r="B47" s="267" t="s">
        <v>1588</v>
      </c>
      <c r="C47" s="13" t="s">
        <v>43</v>
      </c>
      <c r="D47" s="220"/>
      <c r="E47" s="261"/>
      <c r="F47" s="204" t="str">
        <f t="shared" si="0"/>
        <v>N/A</v>
      </c>
      <c r="G47" s="6"/>
      <c r="AA47" s="14" t="str">
        <f t="shared" si="1"/>
        <v/>
      </c>
      <c r="AB47" s="14" t="str">
        <f>IF(LEN($AA47)=0,"N",IF(LEN($AA47)&gt;1,"Error -- Availability entered in an incorrect format",IF($AA47='Control Panel'!$F$36,$AA47,IF($AA47='Control Panel'!$F$37,$AA47,IF($AA47='Control Panel'!$F$38,$AA47,IF($AA47='Control Panel'!$F$39,$AA47,IF($AA47='Control Panel'!$F$40,$AA47,IF($AA47='Control Panel'!$F$41,$AA47,"Error -- Availability entered in an incorrect format"))))))))</f>
        <v>N</v>
      </c>
    </row>
    <row r="48" spans="1:28" s="14" customFormat="1" x14ac:dyDescent="0.35">
      <c r="A48" s="7">
        <v>36</v>
      </c>
      <c r="B48" s="267" t="s">
        <v>1589</v>
      </c>
      <c r="C48" s="13" t="s">
        <v>43</v>
      </c>
      <c r="D48" s="220"/>
      <c r="E48" s="261"/>
      <c r="F48" s="204" t="str">
        <f t="shared" si="0"/>
        <v>N/A</v>
      </c>
      <c r="G48" s="6"/>
      <c r="AA48" s="14" t="str">
        <f t="shared" si="1"/>
        <v/>
      </c>
      <c r="AB48" s="14" t="str">
        <f>IF(LEN($AA48)=0,"N",IF(LEN($AA48)&gt;1,"Error -- Availability entered in an incorrect format",IF($AA48='Control Panel'!$F$36,$AA48,IF($AA48='Control Panel'!$F$37,$AA48,IF($AA48='Control Panel'!$F$38,$AA48,IF($AA48='Control Panel'!$F$39,$AA48,IF($AA48='Control Panel'!$F$40,$AA48,IF($AA48='Control Panel'!$F$41,$AA48,"Error -- Availability entered in an incorrect format"))))))))</f>
        <v>N</v>
      </c>
    </row>
    <row r="49" spans="1:28" s="14" customFormat="1" x14ac:dyDescent="0.35">
      <c r="A49" s="7">
        <v>37</v>
      </c>
      <c r="B49" s="267" t="s">
        <v>1590</v>
      </c>
      <c r="C49" s="13" t="s">
        <v>43</v>
      </c>
      <c r="D49" s="220"/>
      <c r="E49" s="261"/>
      <c r="F49" s="204" t="str">
        <f t="shared" si="0"/>
        <v>N/A</v>
      </c>
      <c r="G49" s="6"/>
      <c r="AA49" s="14" t="str">
        <f t="shared" si="1"/>
        <v/>
      </c>
      <c r="AB49" s="14" t="str">
        <f>IF(LEN($AA49)=0,"N",IF(LEN($AA49)&gt;1,"Error -- Availability entered in an incorrect format",IF($AA49='Control Panel'!$F$36,$AA49,IF($AA49='Control Panel'!$F$37,$AA49,IF($AA49='Control Panel'!$F$38,$AA49,IF($AA49='Control Panel'!$F$39,$AA49,IF($AA49='Control Panel'!$F$40,$AA49,IF($AA49='Control Panel'!$F$41,$AA49,"Error -- Availability entered in an incorrect format"))))))))</f>
        <v>N</v>
      </c>
    </row>
    <row r="50" spans="1:28" s="14" customFormat="1" x14ac:dyDescent="0.35">
      <c r="A50" s="7">
        <v>38</v>
      </c>
      <c r="B50" s="267" t="s">
        <v>1591</v>
      </c>
      <c r="C50" s="13" t="s">
        <v>43</v>
      </c>
      <c r="D50" s="220"/>
      <c r="E50" s="261"/>
      <c r="F50" s="204" t="str">
        <f t="shared" si="0"/>
        <v>N/A</v>
      </c>
      <c r="G50" s="6"/>
      <c r="AA50" s="14" t="str">
        <f t="shared" si="1"/>
        <v/>
      </c>
      <c r="AB50" s="14" t="str">
        <f>IF(LEN($AA50)=0,"N",IF(LEN($AA50)&gt;1,"Error -- Availability entered in an incorrect format",IF($AA50='Control Panel'!$F$36,$AA50,IF($AA50='Control Panel'!$F$37,$AA50,IF($AA50='Control Panel'!$F$38,$AA50,IF($AA50='Control Panel'!$F$39,$AA50,IF($AA50='Control Panel'!$F$40,$AA50,IF($AA50='Control Panel'!$F$41,$AA50,"Error -- Availability entered in an incorrect format"))))))))</f>
        <v>N</v>
      </c>
    </row>
    <row r="51" spans="1:28" s="14" customFormat="1" x14ac:dyDescent="0.35">
      <c r="A51" s="7">
        <v>39</v>
      </c>
      <c r="B51" s="267" t="s">
        <v>1592</v>
      </c>
      <c r="C51" s="13" t="s">
        <v>43</v>
      </c>
      <c r="D51" s="220"/>
      <c r="E51" s="261"/>
      <c r="F51" s="204" t="str">
        <f t="shared" si="0"/>
        <v>N/A</v>
      </c>
      <c r="G51" s="6"/>
      <c r="AA51" s="14" t="str">
        <f t="shared" si="1"/>
        <v/>
      </c>
      <c r="AB51" s="14" t="str">
        <f>IF(LEN($AA51)=0,"N",IF(LEN($AA51)&gt;1,"Error -- Availability entered in an incorrect format",IF($AA51='Control Panel'!$F$36,$AA51,IF($AA51='Control Panel'!$F$37,$AA51,IF($AA51='Control Panel'!$F$38,$AA51,IF($AA51='Control Panel'!$F$39,$AA51,IF($AA51='Control Panel'!$F$40,$AA51,IF($AA51='Control Panel'!$F$41,$AA51,"Error -- Availability entered in an incorrect format"))))))))</f>
        <v>N</v>
      </c>
    </row>
    <row r="52" spans="1:28" s="14" customFormat="1" x14ac:dyDescent="0.35">
      <c r="A52" s="7">
        <v>40</v>
      </c>
      <c r="B52" s="267" t="s">
        <v>1593</v>
      </c>
      <c r="C52" s="13" t="s">
        <v>43</v>
      </c>
      <c r="D52" s="220"/>
      <c r="E52" s="261"/>
      <c r="F52" s="204" t="str">
        <f t="shared" si="0"/>
        <v>N/A</v>
      </c>
      <c r="G52" s="6"/>
      <c r="AA52" s="14" t="str">
        <f t="shared" si="1"/>
        <v/>
      </c>
      <c r="AB52" s="14" t="str">
        <f>IF(LEN($AA52)=0,"N",IF(LEN($AA52)&gt;1,"Error -- Availability entered in an incorrect format",IF($AA52='Control Panel'!$F$36,$AA52,IF($AA52='Control Panel'!$F$37,$AA52,IF($AA52='Control Panel'!$F$38,$AA52,IF($AA52='Control Panel'!$F$39,$AA52,IF($AA52='Control Panel'!$F$40,$AA52,IF($AA52='Control Panel'!$F$41,$AA52,"Error -- Availability entered in an incorrect format"))))))))</f>
        <v>N</v>
      </c>
    </row>
    <row r="53" spans="1:28" s="14" customFormat="1" x14ac:dyDescent="0.35">
      <c r="A53" s="7">
        <v>41</v>
      </c>
      <c r="B53" s="267" t="s">
        <v>1594</v>
      </c>
      <c r="C53" s="13" t="s">
        <v>43</v>
      </c>
      <c r="D53" s="220"/>
      <c r="E53" s="261"/>
      <c r="F53" s="204" t="str">
        <f t="shared" si="0"/>
        <v>N/A</v>
      </c>
      <c r="G53" s="6"/>
      <c r="AA53" s="14" t="str">
        <f t="shared" si="1"/>
        <v/>
      </c>
      <c r="AB53" s="14" t="str">
        <f>IF(LEN($AA53)=0,"N",IF(LEN($AA53)&gt;1,"Error -- Availability entered in an incorrect format",IF($AA53='Control Panel'!$F$36,$AA53,IF($AA53='Control Panel'!$F$37,$AA53,IF($AA53='Control Panel'!$F$38,$AA53,IF($AA53='Control Panel'!$F$39,$AA53,IF($AA53='Control Panel'!$F$40,$AA53,IF($AA53='Control Panel'!$F$41,$AA53,"Error -- Availability entered in an incorrect format"))))))))</f>
        <v>N</v>
      </c>
    </row>
    <row r="54" spans="1:28" s="14" customFormat="1" x14ac:dyDescent="0.35">
      <c r="A54" s="7">
        <v>42</v>
      </c>
      <c r="B54" s="267" t="s">
        <v>1595</v>
      </c>
      <c r="C54" s="13" t="s">
        <v>43</v>
      </c>
      <c r="D54" s="220"/>
      <c r="E54" s="261"/>
      <c r="F54" s="204" t="str">
        <f t="shared" si="0"/>
        <v>N/A</v>
      </c>
      <c r="G54" s="6"/>
      <c r="AA54" s="14" t="str">
        <f t="shared" si="1"/>
        <v/>
      </c>
      <c r="AB54" s="14" t="str">
        <f>IF(LEN($AA54)=0,"N",IF(LEN($AA54)&gt;1,"Error -- Availability entered in an incorrect format",IF($AA54='Control Panel'!$F$36,$AA54,IF($AA54='Control Panel'!$F$37,$AA54,IF($AA54='Control Panel'!$F$38,$AA54,IF($AA54='Control Panel'!$F$39,$AA54,IF($AA54='Control Panel'!$F$40,$AA54,IF($AA54='Control Panel'!$F$41,$AA54,"Error -- Availability entered in an incorrect format"))))))))</f>
        <v>N</v>
      </c>
    </row>
    <row r="55" spans="1:28" s="14" customFormat="1" x14ac:dyDescent="0.35">
      <c r="A55" s="7">
        <v>43</v>
      </c>
      <c r="B55" s="267" t="s">
        <v>1596</v>
      </c>
      <c r="C55" s="13" t="s">
        <v>43</v>
      </c>
      <c r="D55" s="220"/>
      <c r="E55" s="261"/>
      <c r="F55" s="204" t="str">
        <f t="shared" si="0"/>
        <v>N/A</v>
      </c>
      <c r="G55" s="6"/>
      <c r="AA55" s="14" t="str">
        <f t="shared" si="1"/>
        <v/>
      </c>
      <c r="AB55" s="14" t="str">
        <f>IF(LEN($AA55)=0,"N",IF(LEN($AA55)&gt;1,"Error -- Availability entered in an incorrect format",IF($AA55='Control Panel'!$F$36,$AA55,IF($AA55='Control Panel'!$F$37,$AA55,IF($AA55='Control Panel'!$F$38,$AA55,IF($AA55='Control Panel'!$F$39,$AA55,IF($AA55='Control Panel'!$F$40,$AA55,IF($AA55='Control Panel'!$F$41,$AA55,"Error -- Availability entered in an incorrect format"))))))))</f>
        <v>N</v>
      </c>
    </row>
    <row r="56" spans="1:28" s="14" customFormat="1" x14ac:dyDescent="0.35">
      <c r="A56" s="7">
        <v>44</v>
      </c>
      <c r="B56" s="267" t="s">
        <v>1597</v>
      </c>
      <c r="C56" s="13" t="s">
        <v>43</v>
      </c>
      <c r="D56" s="220"/>
      <c r="E56" s="261"/>
      <c r="F56" s="204" t="str">
        <f t="shared" si="0"/>
        <v>N/A</v>
      </c>
      <c r="G56" s="6"/>
      <c r="AA56" s="14" t="str">
        <f t="shared" si="1"/>
        <v/>
      </c>
      <c r="AB56" s="14" t="str">
        <f>IF(LEN($AA56)=0,"N",IF(LEN($AA56)&gt;1,"Error -- Availability entered in an incorrect format",IF($AA56='Control Panel'!$F$36,$AA56,IF($AA56='Control Panel'!$F$37,$AA56,IF($AA56='Control Panel'!$F$38,$AA56,IF($AA56='Control Panel'!$F$39,$AA56,IF($AA56='Control Panel'!$F$40,$AA56,IF($AA56='Control Panel'!$F$41,$AA56,"Error -- Availability entered in an incorrect format"))))))))</f>
        <v>N</v>
      </c>
    </row>
    <row r="57" spans="1:28" s="14" customFormat="1" x14ac:dyDescent="0.35">
      <c r="A57" s="7">
        <v>45</v>
      </c>
      <c r="B57" s="267" t="s">
        <v>1598</v>
      </c>
      <c r="C57" s="13" t="s">
        <v>43</v>
      </c>
      <c r="D57" s="220"/>
      <c r="E57" s="261"/>
      <c r="F57" s="204" t="str">
        <f t="shared" si="0"/>
        <v>N/A</v>
      </c>
      <c r="G57" s="6"/>
      <c r="AA57" s="14" t="str">
        <f t="shared" si="1"/>
        <v/>
      </c>
      <c r="AB57" s="14" t="str">
        <f>IF(LEN($AA57)=0,"N",IF(LEN($AA57)&gt;1,"Error -- Availability entered in an incorrect format",IF($AA57='Control Panel'!$F$36,$AA57,IF($AA57='Control Panel'!$F$37,$AA57,IF($AA57='Control Panel'!$F$38,$AA57,IF($AA57='Control Panel'!$F$39,$AA57,IF($AA57='Control Panel'!$F$40,$AA57,IF($AA57='Control Panel'!$F$41,$AA57,"Error -- Availability entered in an incorrect format"))))))))</f>
        <v>N</v>
      </c>
    </row>
    <row r="58" spans="1:28" s="14" customFormat="1" x14ac:dyDescent="0.35">
      <c r="A58" s="7">
        <v>46</v>
      </c>
      <c r="B58" s="267" t="s">
        <v>1599</v>
      </c>
      <c r="C58" s="13" t="s">
        <v>43</v>
      </c>
      <c r="D58" s="220"/>
      <c r="E58" s="261"/>
      <c r="F58" s="204" t="str">
        <f t="shared" si="0"/>
        <v>N/A</v>
      </c>
      <c r="G58" s="6"/>
      <c r="AA58" s="14" t="str">
        <f t="shared" si="1"/>
        <v/>
      </c>
      <c r="AB58" s="14" t="str">
        <f>IF(LEN($AA58)=0,"N",IF(LEN($AA58)&gt;1,"Error -- Availability entered in an incorrect format",IF($AA58='Control Panel'!$F$36,$AA58,IF($AA58='Control Panel'!$F$37,$AA58,IF($AA58='Control Panel'!$F$38,$AA58,IF($AA58='Control Panel'!$F$39,$AA58,IF($AA58='Control Panel'!$F$40,$AA58,IF($AA58='Control Panel'!$F$41,$AA58,"Error -- Availability entered in an incorrect format"))))))))</f>
        <v>N</v>
      </c>
    </row>
    <row r="59" spans="1:28" s="14" customFormat="1" x14ac:dyDescent="0.35">
      <c r="A59" s="7">
        <v>47</v>
      </c>
      <c r="B59" s="267" t="s">
        <v>1600</v>
      </c>
      <c r="C59" s="13" t="s">
        <v>43</v>
      </c>
      <c r="D59" s="220"/>
      <c r="E59" s="261"/>
      <c r="F59" s="204" t="str">
        <f t="shared" si="0"/>
        <v>N/A</v>
      </c>
      <c r="G59" s="6"/>
      <c r="AA59" s="14" t="str">
        <f t="shared" si="1"/>
        <v/>
      </c>
      <c r="AB59" s="14" t="str">
        <f>IF(LEN($AA59)=0,"N",IF(LEN($AA59)&gt;1,"Error -- Availability entered in an incorrect format",IF($AA59='Control Panel'!$F$36,$AA59,IF($AA59='Control Panel'!$F$37,$AA59,IF($AA59='Control Panel'!$F$38,$AA59,IF($AA59='Control Panel'!$F$39,$AA59,IF($AA59='Control Panel'!$F$40,$AA59,IF($AA59='Control Panel'!$F$41,$AA59,"Error -- Availability entered in an incorrect format"))))))))</f>
        <v>N</v>
      </c>
    </row>
    <row r="60" spans="1:28" s="14" customFormat="1" x14ac:dyDescent="0.35">
      <c r="A60" s="7">
        <v>48</v>
      </c>
      <c r="B60" s="267" t="s">
        <v>1601</v>
      </c>
      <c r="C60" s="13" t="s">
        <v>43</v>
      </c>
      <c r="D60" s="220"/>
      <c r="E60" s="261"/>
      <c r="F60" s="204" t="str">
        <f t="shared" si="0"/>
        <v>N/A</v>
      </c>
      <c r="G60" s="6"/>
      <c r="AA60" s="14" t="str">
        <f t="shared" si="1"/>
        <v/>
      </c>
      <c r="AB60" s="14" t="str">
        <f>IF(LEN($AA60)=0,"N",IF(LEN($AA60)&gt;1,"Error -- Availability entered in an incorrect format",IF($AA60='Control Panel'!$F$36,$AA60,IF($AA60='Control Panel'!$F$37,$AA60,IF($AA60='Control Panel'!$F$38,$AA60,IF($AA60='Control Panel'!$F$39,$AA60,IF($AA60='Control Panel'!$F$40,$AA60,IF($AA60='Control Panel'!$F$41,$AA60,"Error -- Availability entered in an incorrect format"))))))))</f>
        <v>N</v>
      </c>
    </row>
    <row r="61" spans="1:28" s="14" customFormat="1" x14ac:dyDescent="0.35">
      <c r="A61" s="7">
        <v>49</v>
      </c>
      <c r="B61" s="267" t="s">
        <v>1602</v>
      </c>
      <c r="C61" s="13" t="s">
        <v>43</v>
      </c>
      <c r="D61" s="220"/>
      <c r="E61" s="261"/>
      <c r="F61" s="204" t="str">
        <f t="shared" si="0"/>
        <v>N/A</v>
      </c>
      <c r="G61" s="6"/>
      <c r="AA61" s="14" t="str">
        <f t="shared" si="1"/>
        <v/>
      </c>
      <c r="AB61" s="14" t="str">
        <f>IF(LEN($AA61)=0,"N",IF(LEN($AA61)&gt;1,"Error -- Availability entered in an incorrect format",IF($AA61='Control Panel'!$F$36,$AA61,IF($AA61='Control Panel'!$F$37,$AA61,IF($AA61='Control Panel'!$F$38,$AA61,IF($AA61='Control Panel'!$F$39,$AA61,IF($AA61='Control Panel'!$F$40,$AA61,IF($AA61='Control Panel'!$F$41,$AA61,"Error -- Availability entered in an incorrect format"))))))))</f>
        <v>N</v>
      </c>
    </row>
    <row r="62" spans="1:28" s="14" customFormat="1" x14ac:dyDescent="0.35">
      <c r="A62" s="7">
        <v>50</v>
      </c>
      <c r="B62" s="267" t="s">
        <v>1603</v>
      </c>
      <c r="C62" s="13" t="s">
        <v>43</v>
      </c>
      <c r="D62" s="220"/>
      <c r="E62" s="261"/>
      <c r="F62" s="204" t="str">
        <f t="shared" si="0"/>
        <v>N/A</v>
      </c>
      <c r="G62" s="6"/>
      <c r="AA62" s="14" t="str">
        <f t="shared" si="1"/>
        <v/>
      </c>
      <c r="AB62" s="14" t="str">
        <f>IF(LEN($AA62)=0,"N",IF(LEN($AA62)&gt;1,"Error -- Availability entered in an incorrect format",IF($AA62='Control Panel'!$F$36,$AA62,IF($AA62='Control Panel'!$F$37,$AA62,IF($AA62='Control Panel'!$F$38,$AA62,IF($AA62='Control Panel'!$F$39,$AA62,IF($AA62='Control Panel'!$F$40,$AA62,IF($AA62='Control Panel'!$F$41,$AA62,"Error -- Availability entered in an incorrect format"))))))))</f>
        <v>N</v>
      </c>
    </row>
    <row r="63" spans="1:28" s="14" customFormat="1" x14ac:dyDescent="0.35">
      <c r="A63" s="7">
        <v>51</v>
      </c>
      <c r="B63" s="267" t="s">
        <v>1604</v>
      </c>
      <c r="C63" s="13" t="s">
        <v>43</v>
      </c>
      <c r="D63" s="220"/>
      <c r="E63" s="261"/>
      <c r="F63" s="204" t="str">
        <f t="shared" si="0"/>
        <v>N/A</v>
      </c>
      <c r="G63" s="6"/>
      <c r="AA63" s="14" t="str">
        <f t="shared" si="1"/>
        <v/>
      </c>
      <c r="AB63" s="14" t="str">
        <f>IF(LEN($AA63)=0,"N",IF(LEN($AA63)&gt;1,"Error -- Availability entered in an incorrect format",IF($AA63='Control Panel'!$F$36,$AA63,IF($AA63='Control Panel'!$F$37,$AA63,IF($AA63='Control Panel'!$F$38,$AA63,IF($AA63='Control Panel'!$F$39,$AA63,IF($AA63='Control Panel'!$F$40,$AA63,IF($AA63='Control Panel'!$F$41,$AA63,"Error -- Availability entered in an incorrect format"))))))))</f>
        <v>N</v>
      </c>
    </row>
    <row r="64" spans="1:28" s="14" customFormat="1" x14ac:dyDescent="0.35">
      <c r="A64" s="7">
        <v>52</v>
      </c>
      <c r="B64" s="267" t="s">
        <v>1605</v>
      </c>
      <c r="C64" s="13" t="s">
        <v>43</v>
      </c>
      <c r="D64" s="220"/>
      <c r="E64" s="261"/>
      <c r="F64" s="204" t="str">
        <f t="shared" si="0"/>
        <v>N/A</v>
      </c>
      <c r="G64" s="6"/>
      <c r="AA64" s="14" t="str">
        <f t="shared" si="1"/>
        <v/>
      </c>
      <c r="AB64" s="14" t="str">
        <f>IF(LEN($AA64)=0,"N",IF(LEN($AA64)&gt;1,"Error -- Availability entered in an incorrect format",IF($AA64='Control Panel'!$F$36,$AA64,IF($AA64='Control Panel'!$F$37,$AA64,IF($AA64='Control Panel'!$F$38,$AA64,IF($AA64='Control Panel'!$F$39,$AA64,IF($AA64='Control Panel'!$F$40,$AA64,IF($AA64='Control Panel'!$F$41,$AA64,"Error -- Availability entered in an incorrect format"))))))))</f>
        <v>N</v>
      </c>
    </row>
    <row r="65" spans="1:28" s="14" customFormat="1" x14ac:dyDescent="0.35">
      <c r="A65" s="7">
        <v>53</v>
      </c>
      <c r="B65" s="267" t="s">
        <v>244</v>
      </c>
      <c r="C65" s="13" t="s">
        <v>43</v>
      </c>
      <c r="D65" s="220"/>
      <c r="E65" s="261"/>
      <c r="F65" s="204" t="str">
        <f t="shared" si="0"/>
        <v>N/A</v>
      </c>
      <c r="G65" s="6"/>
      <c r="AA65" s="14" t="str">
        <f t="shared" si="1"/>
        <v/>
      </c>
      <c r="AB65" s="14" t="str">
        <f>IF(LEN($AA65)=0,"N",IF(LEN($AA65)&gt;1,"Error -- Availability entered in an incorrect format",IF($AA65='Control Panel'!$F$36,$AA65,IF($AA65='Control Panel'!$F$37,$AA65,IF($AA65='Control Panel'!$F$38,$AA65,IF($AA65='Control Panel'!$F$39,$AA65,IF($AA65='Control Panel'!$F$40,$AA65,IF($AA65='Control Panel'!$F$41,$AA65,"Error -- Availability entered in an incorrect format"))))))))</f>
        <v>N</v>
      </c>
    </row>
    <row r="66" spans="1:28" s="14" customFormat="1" x14ac:dyDescent="0.35">
      <c r="A66" s="7">
        <v>54</v>
      </c>
      <c r="B66" s="267" t="s">
        <v>1606</v>
      </c>
      <c r="C66" s="13" t="s">
        <v>43</v>
      </c>
      <c r="D66" s="220"/>
      <c r="E66" s="261"/>
      <c r="F66" s="204" t="str">
        <f t="shared" si="0"/>
        <v>N/A</v>
      </c>
      <c r="G66" s="6"/>
      <c r="AA66" s="14" t="str">
        <f t="shared" si="1"/>
        <v/>
      </c>
      <c r="AB66" s="14" t="str">
        <f>IF(LEN($AA66)=0,"N",IF(LEN($AA66)&gt;1,"Error -- Availability entered in an incorrect format",IF($AA66='Control Panel'!$F$36,$AA66,IF($AA66='Control Panel'!$F$37,$AA66,IF($AA66='Control Panel'!$F$38,$AA66,IF($AA66='Control Panel'!$F$39,$AA66,IF($AA66='Control Panel'!$F$40,$AA66,IF($AA66='Control Panel'!$F$41,$AA66,"Error -- Availability entered in an incorrect format"))))))))</f>
        <v>N</v>
      </c>
    </row>
    <row r="67" spans="1:28" s="14" customFormat="1" x14ac:dyDescent="0.35">
      <c r="A67" s="7">
        <v>55</v>
      </c>
      <c r="B67" s="267" t="s">
        <v>1607</v>
      </c>
      <c r="C67" s="13" t="s">
        <v>43</v>
      </c>
      <c r="D67" s="220"/>
      <c r="E67" s="261"/>
      <c r="F67" s="204" t="str">
        <f t="shared" si="0"/>
        <v>N/A</v>
      </c>
      <c r="G67" s="6"/>
      <c r="AA67" s="14" t="str">
        <f t="shared" si="1"/>
        <v/>
      </c>
      <c r="AB67" s="14" t="str">
        <f>IF(LEN($AA67)=0,"N",IF(LEN($AA67)&gt;1,"Error -- Availability entered in an incorrect format",IF($AA67='Control Panel'!$F$36,$AA67,IF($AA67='Control Panel'!$F$37,$AA67,IF($AA67='Control Panel'!$F$38,$AA67,IF($AA67='Control Panel'!$F$39,$AA67,IF($AA67='Control Panel'!$F$40,$AA67,IF($AA67='Control Panel'!$F$41,$AA67,"Error -- Availability entered in an incorrect format"))))))))</f>
        <v>N</v>
      </c>
    </row>
    <row r="68" spans="1:28" s="14" customFormat="1" x14ac:dyDescent="0.35">
      <c r="A68" s="7">
        <v>56</v>
      </c>
      <c r="B68" s="267" t="s">
        <v>1608</v>
      </c>
      <c r="C68" s="13" t="s">
        <v>43</v>
      </c>
      <c r="D68" s="220"/>
      <c r="E68" s="261"/>
      <c r="F68" s="204" t="str">
        <f t="shared" si="0"/>
        <v>N/A</v>
      </c>
      <c r="G68" s="6"/>
      <c r="AA68" s="14" t="str">
        <f t="shared" si="1"/>
        <v/>
      </c>
      <c r="AB68" s="14" t="str">
        <f>IF(LEN($AA68)=0,"N",IF(LEN($AA68)&gt;1,"Error -- Availability entered in an incorrect format",IF($AA68='Control Panel'!$F$36,$AA68,IF($AA68='Control Panel'!$F$37,$AA68,IF($AA68='Control Panel'!$F$38,$AA68,IF($AA68='Control Panel'!$F$39,$AA68,IF($AA68='Control Panel'!$F$40,$AA68,IF($AA68='Control Panel'!$F$41,$AA68,"Error -- Availability entered in an incorrect format"))))))))</f>
        <v>N</v>
      </c>
    </row>
    <row r="69" spans="1:28" s="14" customFormat="1" x14ac:dyDescent="0.35">
      <c r="A69" s="7">
        <v>57</v>
      </c>
      <c r="B69" s="267" t="s">
        <v>1609</v>
      </c>
      <c r="C69" s="13" t="s">
        <v>43</v>
      </c>
      <c r="D69" s="220"/>
      <c r="E69" s="261"/>
      <c r="F69" s="204" t="str">
        <f t="shared" si="0"/>
        <v>N/A</v>
      </c>
      <c r="G69" s="6"/>
      <c r="AA69" s="14" t="str">
        <f t="shared" si="1"/>
        <v/>
      </c>
      <c r="AB69" s="14" t="str">
        <f>IF(LEN($AA69)=0,"N",IF(LEN($AA69)&gt;1,"Error -- Availability entered in an incorrect format",IF($AA69='Control Panel'!$F$36,$AA69,IF($AA69='Control Panel'!$F$37,$AA69,IF($AA69='Control Panel'!$F$38,$AA69,IF($AA69='Control Panel'!$F$39,$AA69,IF($AA69='Control Panel'!$F$40,$AA69,IF($AA69='Control Panel'!$F$41,$AA69,"Error -- Availability entered in an incorrect format"))))))))</f>
        <v>N</v>
      </c>
    </row>
    <row r="70" spans="1:28" s="14" customFormat="1" x14ac:dyDescent="0.35">
      <c r="A70" s="7">
        <v>58</v>
      </c>
      <c r="B70" s="267" t="s">
        <v>1610</v>
      </c>
      <c r="C70" s="13" t="s">
        <v>43</v>
      </c>
      <c r="D70" s="220"/>
      <c r="E70" s="261"/>
      <c r="F70" s="204" t="str">
        <f t="shared" si="0"/>
        <v>N/A</v>
      </c>
      <c r="G70" s="6"/>
      <c r="AA70" s="14" t="str">
        <f t="shared" si="1"/>
        <v/>
      </c>
      <c r="AB70" s="14" t="str">
        <f>IF(LEN($AA70)=0,"N",IF(LEN($AA70)&gt;1,"Error -- Availability entered in an incorrect format",IF($AA70='Control Panel'!$F$36,$AA70,IF($AA70='Control Panel'!$F$37,$AA70,IF($AA70='Control Panel'!$F$38,$AA70,IF($AA70='Control Panel'!$F$39,$AA70,IF($AA70='Control Panel'!$F$40,$AA70,IF($AA70='Control Panel'!$F$41,$AA70,"Error -- Availability entered in an incorrect format"))))))))</f>
        <v>N</v>
      </c>
    </row>
    <row r="71" spans="1:28" s="14" customFormat="1" x14ac:dyDescent="0.35">
      <c r="A71" s="7">
        <v>59</v>
      </c>
      <c r="B71" s="267" t="s">
        <v>1611</v>
      </c>
      <c r="C71" s="13" t="s">
        <v>43</v>
      </c>
      <c r="D71" s="220"/>
      <c r="E71" s="261"/>
      <c r="F71" s="204" t="str">
        <f t="shared" si="0"/>
        <v>N/A</v>
      </c>
      <c r="G71" s="6"/>
      <c r="AA71" s="14" t="str">
        <f t="shared" si="1"/>
        <v/>
      </c>
      <c r="AB71" s="14" t="str">
        <f>IF(LEN($AA71)=0,"N",IF(LEN($AA71)&gt;1,"Error -- Availability entered in an incorrect format",IF($AA71='Control Panel'!$F$36,$AA71,IF($AA71='Control Panel'!$F$37,$AA71,IF($AA71='Control Panel'!$F$38,$AA71,IF($AA71='Control Panel'!$F$39,$AA71,IF($AA71='Control Panel'!$F$40,$AA71,IF($AA71='Control Panel'!$F$41,$AA71,"Error -- Availability entered in an incorrect format"))))))))</f>
        <v>N</v>
      </c>
    </row>
    <row r="72" spans="1:28" s="14" customFormat="1" x14ac:dyDescent="0.35">
      <c r="A72" s="7">
        <v>60</v>
      </c>
      <c r="B72" s="267" t="s">
        <v>1612</v>
      </c>
      <c r="C72" s="13" t="s">
        <v>43</v>
      </c>
      <c r="D72" s="220"/>
      <c r="E72" s="261"/>
      <c r="F72" s="204" t="str">
        <f t="shared" si="0"/>
        <v>N/A</v>
      </c>
      <c r="G72" s="6"/>
      <c r="AA72" s="14" t="str">
        <f t="shared" si="1"/>
        <v/>
      </c>
      <c r="AB72" s="14" t="str">
        <f>IF(LEN($AA72)=0,"N",IF(LEN($AA72)&gt;1,"Error -- Availability entered in an incorrect format",IF($AA72='Control Panel'!$F$36,$AA72,IF($AA72='Control Panel'!$F$37,$AA72,IF($AA72='Control Panel'!$F$38,$AA72,IF($AA72='Control Panel'!$F$39,$AA72,IF($AA72='Control Panel'!$F$40,$AA72,IF($AA72='Control Panel'!$F$41,$AA72,"Error -- Availability entered in an incorrect format"))))))))</f>
        <v>N</v>
      </c>
    </row>
    <row r="73" spans="1:28" s="14" customFormat="1" x14ac:dyDescent="0.35">
      <c r="A73" s="7">
        <v>61</v>
      </c>
      <c r="B73" s="267" t="s">
        <v>1613</v>
      </c>
      <c r="C73" s="13" t="s">
        <v>43</v>
      </c>
      <c r="D73" s="220"/>
      <c r="E73" s="261"/>
      <c r="F73" s="204" t="str">
        <f t="shared" si="0"/>
        <v>N/A</v>
      </c>
      <c r="G73" s="6"/>
      <c r="AA73" s="14" t="str">
        <f t="shared" si="1"/>
        <v/>
      </c>
      <c r="AB73" s="14" t="str">
        <f>IF(LEN($AA73)=0,"N",IF(LEN($AA73)&gt;1,"Error -- Availability entered in an incorrect format",IF($AA73='Control Panel'!$F$36,$AA73,IF($AA73='Control Panel'!$F$37,$AA73,IF($AA73='Control Panel'!$F$38,$AA73,IF($AA73='Control Panel'!$F$39,$AA73,IF($AA73='Control Panel'!$F$40,$AA73,IF($AA73='Control Panel'!$F$41,$AA73,"Error -- Availability entered in an incorrect format"))))))))</f>
        <v>N</v>
      </c>
    </row>
    <row r="74" spans="1:28" s="14" customFormat="1" x14ac:dyDescent="0.35">
      <c r="A74" s="7">
        <v>62</v>
      </c>
      <c r="B74" s="267" t="s">
        <v>1614</v>
      </c>
      <c r="C74" s="13" t="s">
        <v>43</v>
      </c>
      <c r="D74" s="220"/>
      <c r="E74" s="261"/>
      <c r="F74" s="204" t="str">
        <f t="shared" si="0"/>
        <v>N/A</v>
      </c>
      <c r="G74" s="6"/>
      <c r="AA74" s="14" t="str">
        <f t="shared" si="1"/>
        <v/>
      </c>
      <c r="AB74" s="14" t="str">
        <f>IF(LEN($AA74)=0,"N",IF(LEN($AA74)&gt;1,"Error -- Availability entered in an incorrect format",IF($AA74='Control Panel'!$F$36,$AA74,IF($AA74='Control Panel'!$F$37,$AA74,IF($AA74='Control Panel'!$F$38,$AA74,IF($AA74='Control Panel'!$F$39,$AA74,IF($AA74='Control Panel'!$F$40,$AA74,IF($AA74='Control Panel'!$F$41,$AA74,"Error -- Availability entered in an incorrect format"))))))))</f>
        <v>N</v>
      </c>
    </row>
    <row r="75" spans="1:28" s="14" customFormat="1" x14ac:dyDescent="0.35">
      <c r="A75" s="7">
        <v>63</v>
      </c>
      <c r="B75" s="267" t="s">
        <v>1615</v>
      </c>
      <c r="C75" s="13" t="s">
        <v>43</v>
      </c>
      <c r="D75" s="220"/>
      <c r="E75" s="261"/>
      <c r="F75" s="204" t="str">
        <f t="shared" si="0"/>
        <v>N/A</v>
      </c>
      <c r="G75" s="6"/>
      <c r="AA75" s="14" t="str">
        <f t="shared" si="1"/>
        <v/>
      </c>
      <c r="AB75" s="14" t="str">
        <f>IF(LEN($AA75)=0,"N",IF(LEN($AA75)&gt;1,"Error -- Availability entered in an incorrect format",IF($AA75='Control Panel'!$F$36,$AA75,IF($AA75='Control Panel'!$F$37,$AA75,IF($AA75='Control Panel'!$F$38,$AA75,IF($AA75='Control Panel'!$F$39,$AA75,IF($AA75='Control Panel'!$F$40,$AA75,IF($AA75='Control Panel'!$F$41,$AA75,"Error -- Availability entered in an incorrect format"))))))))</f>
        <v>N</v>
      </c>
    </row>
    <row r="76" spans="1:28" s="14" customFormat="1" x14ac:dyDescent="0.35">
      <c r="A76" s="7">
        <v>64</v>
      </c>
      <c r="B76" s="267" t="s">
        <v>1616</v>
      </c>
      <c r="C76" s="13" t="s">
        <v>43</v>
      </c>
      <c r="D76" s="220"/>
      <c r="E76" s="261"/>
      <c r="F76" s="204" t="str">
        <f t="shared" si="0"/>
        <v>N/A</v>
      </c>
      <c r="G76" s="6"/>
      <c r="AA76" s="14" t="str">
        <f t="shared" si="1"/>
        <v/>
      </c>
      <c r="AB76" s="14" t="str">
        <f>IF(LEN($AA76)=0,"N",IF(LEN($AA76)&gt;1,"Error -- Availability entered in an incorrect format",IF($AA76='Control Panel'!$F$36,$AA76,IF($AA76='Control Panel'!$F$37,$AA76,IF($AA76='Control Panel'!$F$38,$AA76,IF($AA76='Control Panel'!$F$39,$AA76,IF($AA76='Control Panel'!$F$40,$AA76,IF($AA76='Control Panel'!$F$41,$AA76,"Error -- Availability entered in an incorrect format"))))))))</f>
        <v>N</v>
      </c>
    </row>
    <row r="77" spans="1:28" s="14" customFormat="1" ht="29" x14ac:dyDescent="0.35">
      <c r="A77" s="7">
        <v>65</v>
      </c>
      <c r="B77" s="267" t="s">
        <v>1617</v>
      </c>
      <c r="C77" s="13" t="s">
        <v>43</v>
      </c>
      <c r="D77" s="220"/>
      <c r="E77" s="261"/>
      <c r="F77" s="204" t="str">
        <f t="shared" si="0"/>
        <v>N/A</v>
      </c>
      <c r="G77" s="6"/>
      <c r="AA77" s="14" t="str">
        <f t="shared" si="1"/>
        <v/>
      </c>
      <c r="AB77" s="14" t="str">
        <f>IF(LEN($AA77)=0,"N",IF(LEN($AA77)&gt;1,"Error -- Availability entered in an incorrect format",IF($AA77='Control Panel'!$F$36,$AA77,IF($AA77='Control Panel'!$F$37,$AA77,IF($AA77='Control Panel'!$F$38,$AA77,IF($AA77='Control Panel'!$F$39,$AA77,IF($AA77='Control Panel'!$F$40,$AA77,IF($AA77='Control Panel'!$F$41,$AA77,"Error -- Availability entered in an incorrect format"))))))))</f>
        <v>N</v>
      </c>
    </row>
    <row r="78" spans="1:28" s="14" customFormat="1" ht="29" x14ac:dyDescent="0.35">
      <c r="A78" s="7">
        <v>66</v>
      </c>
      <c r="B78" s="267" t="s">
        <v>1618</v>
      </c>
      <c r="C78" s="13" t="s">
        <v>43</v>
      </c>
      <c r="D78" s="220"/>
      <c r="E78" s="261"/>
      <c r="F78" s="204" t="str">
        <f t="shared" ref="F78:F141" si="2">IF($D$10=$A$9,"N/A",$D$10)</f>
        <v>N/A</v>
      </c>
      <c r="G78" s="6"/>
      <c r="AA78" s="14" t="str">
        <f t="shared" ref="AA78:AA141" si="3">TRIM($D78)</f>
        <v/>
      </c>
      <c r="AB78" s="14" t="str">
        <f>IF(LEN($AA78)=0,"N",IF(LEN($AA78)&gt;1,"Error -- Availability entered in an incorrect format",IF($AA78='Control Panel'!$F$36,$AA78,IF($AA78='Control Panel'!$F$37,$AA78,IF($AA78='Control Panel'!$F$38,$AA78,IF($AA78='Control Panel'!$F$39,$AA78,IF($AA78='Control Panel'!$F$40,$AA78,IF($AA78='Control Panel'!$F$41,$AA78,"Error -- Availability entered in an incorrect format"))))))))</f>
        <v>N</v>
      </c>
    </row>
    <row r="79" spans="1:28" s="14" customFormat="1" x14ac:dyDescent="0.35">
      <c r="A79" s="7">
        <v>67</v>
      </c>
      <c r="B79" s="267" t="s">
        <v>1619</v>
      </c>
      <c r="C79" s="13" t="s">
        <v>43</v>
      </c>
      <c r="D79" s="220"/>
      <c r="E79" s="261"/>
      <c r="F79" s="204" t="str">
        <f t="shared" si="2"/>
        <v>N/A</v>
      </c>
      <c r="G79" s="6"/>
      <c r="AA79" s="14" t="str">
        <f t="shared" si="3"/>
        <v/>
      </c>
      <c r="AB79" s="14" t="str">
        <f>IF(LEN($AA79)=0,"N",IF(LEN($AA79)&gt;1,"Error -- Availability entered in an incorrect format",IF($AA79='Control Panel'!$F$36,$AA79,IF($AA79='Control Panel'!$F$37,$AA79,IF($AA79='Control Panel'!$F$38,$AA79,IF($AA79='Control Panel'!$F$39,$AA79,IF($AA79='Control Panel'!$F$40,$AA79,IF($AA79='Control Panel'!$F$41,$AA79,"Error -- Availability entered in an incorrect format"))))))))</f>
        <v>N</v>
      </c>
    </row>
    <row r="80" spans="1:28" s="14" customFormat="1" x14ac:dyDescent="0.35">
      <c r="A80" s="7">
        <v>68</v>
      </c>
      <c r="B80" s="267" t="s">
        <v>1620</v>
      </c>
      <c r="C80" s="13" t="s">
        <v>43</v>
      </c>
      <c r="D80" s="220"/>
      <c r="E80" s="261"/>
      <c r="F80" s="204" t="str">
        <f t="shared" si="2"/>
        <v>N/A</v>
      </c>
      <c r="G80" s="6"/>
      <c r="AA80" s="14" t="str">
        <f t="shared" si="3"/>
        <v/>
      </c>
      <c r="AB80" s="14" t="str">
        <f>IF(LEN($AA80)=0,"N",IF(LEN($AA80)&gt;1,"Error -- Availability entered in an incorrect format",IF($AA80='Control Panel'!$F$36,$AA80,IF($AA80='Control Panel'!$F$37,$AA80,IF($AA80='Control Panel'!$F$38,$AA80,IF($AA80='Control Panel'!$F$39,$AA80,IF($AA80='Control Panel'!$F$40,$AA80,IF($AA80='Control Panel'!$F$41,$AA80,"Error -- Availability entered in an incorrect format"))))))))</f>
        <v>N</v>
      </c>
    </row>
    <row r="81" spans="1:28" s="14" customFormat="1" x14ac:dyDescent="0.35">
      <c r="A81" s="7">
        <v>69</v>
      </c>
      <c r="B81" s="267" t="s">
        <v>1621</v>
      </c>
      <c r="C81" s="13" t="s">
        <v>43</v>
      </c>
      <c r="D81" s="220"/>
      <c r="E81" s="261"/>
      <c r="F81" s="204" t="str">
        <f t="shared" si="2"/>
        <v>N/A</v>
      </c>
      <c r="G81" s="6"/>
      <c r="AA81" s="14" t="str">
        <f t="shared" si="3"/>
        <v/>
      </c>
      <c r="AB81" s="14" t="str">
        <f>IF(LEN($AA81)=0,"N",IF(LEN($AA81)&gt;1,"Error -- Availability entered in an incorrect format",IF($AA81='Control Panel'!$F$36,$AA81,IF($AA81='Control Panel'!$F$37,$AA81,IF($AA81='Control Panel'!$F$38,$AA81,IF($AA81='Control Panel'!$F$39,$AA81,IF($AA81='Control Panel'!$F$40,$AA81,IF($AA81='Control Panel'!$F$41,$AA81,"Error -- Availability entered in an incorrect format"))))))))</f>
        <v>N</v>
      </c>
    </row>
    <row r="82" spans="1:28" s="14" customFormat="1" ht="29" x14ac:dyDescent="0.35">
      <c r="A82" s="7">
        <v>70</v>
      </c>
      <c r="B82" s="267" t="s">
        <v>1622</v>
      </c>
      <c r="C82" s="13" t="s">
        <v>43</v>
      </c>
      <c r="D82" s="220"/>
      <c r="E82" s="261"/>
      <c r="F82" s="204" t="str">
        <f t="shared" si="2"/>
        <v>N/A</v>
      </c>
      <c r="G82" s="6"/>
      <c r="AA82" s="14" t="str">
        <f t="shared" si="3"/>
        <v/>
      </c>
      <c r="AB82" s="14" t="str">
        <f>IF(LEN($AA82)=0,"N",IF(LEN($AA82)&gt;1,"Error -- Availability entered in an incorrect format",IF($AA82='Control Panel'!$F$36,$AA82,IF($AA82='Control Panel'!$F$37,$AA82,IF($AA82='Control Panel'!$F$38,$AA82,IF($AA82='Control Panel'!$F$39,$AA82,IF($AA82='Control Panel'!$F$40,$AA82,IF($AA82='Control Panel'!$F$41,$AA82,"Error -- Availability entered in an incorrect format"))))))))</f>
        <v>N</v>
      </c>
    </row>
    <row r="83" spans="1:28" s="14" customFormat="1" x14ac:dyDescent="0.35">
      <c r="A83" s="7">
        <v>71</v>
      </c>
      <c r="B83" s="267" t="s">
        <v>1623</v>
      </c>
      <c r="C83" s="13" t="s">
        <v>43</v>
      </c>
      <c r="D83" s="220"/>
      <c r="E83" s="261"/>
      <c r="F83" s="204" t="str">
        <f t="shared" si="2"/>
        <v>N/A</v>
      </c>
      <c r="G83" s="6"/>
      <c r="AA83" s="14" t="str">
        <f t="shared" si="3"/>
        <v/>
      </c>
      <c r="AB83" s="14" t="str">
        <f>IF(LEN($AA83)=0,"N",IF(LEN($AA83)&gt;1,"Error -- Availability entered in an incorrect format",IF($AA83='Control Panel'!$F$36,$AA83,IF($AA83='Control Panel'!$F$37,$AA83,IF($AA83='Control Panel'!$F$38,$AA83,IF($AA83='Control Panel'!$F$39,$AA83,IF($AA83='Control Panel'!$F$40,$AA83,IF($AA83='Control Panel'!$F$41,$AA83,"Error -- Availability entered in an incorrect format"))))))))</f>
        <v>N</v>
      </c>
    </row>
    <row r="84" spans="1:28" s="14" customFormat="1" x14ac:dyDescent="0.35">
      <c r="A84" s="7">
        <v>72</v>
      </c>
      <c r="B84" s="267" t="s">
        <v>1624</v>
      </c>
      <c r="C84" s="13" t="s">
        <v>43</v>
      </c>
      <c r="D84" s="220"/>
      <c r="E84" s="261"/>
      <c r="F84" s="204" t="str">
        <f t="shared" si="2"/>
        <v>N/A</v>
      </c>
      <c r="G84" s="6"/>
      <c r="AA84" s="14" t="str">
        <f t="shared" si="3"/>
        <v/>
      </c>
      <c r="AB84" s="14" t="str">
        <f>IF(LEN($AA84)=0,"N",IF(LEN($AA84)&gt;1,"Error -- Availability entered in an incorrect format",IF($AA84='Control Panel'!$F$36,$AA84,IF($AA84='Control Panel'!$F$37,$AA84,IF($AA84='Control Panel'!$F$38,$AA84,IF($AA84='Control Panel'!$F$39,$AA84,IF($AA84='Control Panel'!$F$40,$AA84,IF($AA84='Control Panel'!$F$41,$AA84,"Error -- Availability entered in an incorrect format"))))))))</f>
        <v>N</v>
      </c>
    </row>
    <row r="85" spans="1:28" s="14" customFormat="1" x14ac:dyDescent="0.35">
      <c r="A85" s="7">
        <v>73</v>
      </c>
      <c r="B85" s="267" t="s">
        <v>406</v>
      </c>
      <c r="C85" s="13" t="s">
        <v>43</v>
      </c>
      <c r="D85" s="220"/>
      <c r="E85" s="261"/>
      <c r="F85" s="204" t="str">
        <f t="shared" si="2"/>
        <v>N/A</v>
      </c>
      <c r="G85" s="6"/>
      <c r="AA85" s="14" t="str">
        <f t="shared" si="3"/>
        <v/>
      </c>
      <c r="AB85" s="14" t="str">
        <f>IF(LEN($AA85)=0,"N",IF(LEN($AA85)&gt;1,"Error -- Availability entered in an incorrect format",IF($AA85='Control Panel'!$F$36,$AA85,IF($AA85='Control Panel'!$F$37,$AA85,IF($AA85='Control Panel'!$F$38,$AA85,IF($AA85='Control Panel'!$F$39,$AA85,IF($AA85='Control Panel'!$F$40,$AA85,IF($AA85='Control Panel'!$F$41,$AA85,"Error -- Availability entered in an incorrect format"))))))))</f>
        <v>N</v>
      </c>
    </row>
    <row r="86" spans="1:28" s="14" customFormat="1" x14ac:dyDescent="0.35">
      <c r="A86" s="7">
        <v>74</v>
      </c>
      <c r="B86" s="267" t="s">
        <v>1625</v>
      </c>
      <c r="C86" s="13" t="s">
        <v>43</v>
      </c>
      <c r="D86" s="220"/>
      <c r="E86" s="261"/>
      <c r="F86" s="204" t="str">
        <f t="shared" si="2"/>
        <v>N/A</v>
      </c>
      <c r="G86" s="6"/>
      <c r="AA86" s="14" t="str">
        <f t="shared" si="3"/>
        <v/>
      </c>
      <c r="AB86" s="14" t="str">
        <f>IF(LEN($AA86)=0,"N",IF(LEN($AA86)&gt;1,"Error -- Availability entered in an incorrect format",IF($AA86='Control Panel'!$F$36,$AA86,IF($AA86='Control Panel'!$F$37,$AA86,IF($AA86='Control Panel'!$F$38,$AA86,IF($AA86='Control Panel'!$F$39,$AA86,IF($AA86='Control Panel'!$F$40,$AA86,IF($AA86='Control Panel'!$F$41,$AA86,"Error -- Availability entered in an incorrect format"))))))))</f>
        <v>N</v>
      </c>
    </row>
    <row r="87" spans="1:28" s="14" customFormat="1" x14ac:dyDescent="0.35">
      <c r="A87" s="7">
        <v>75</v>
      </c>
      <c r="B87" s="267" t="s">
        <v>1626</v>
      </c>
      <c r="C87" s="13" t="s">
        <v>43</v>
      </c>
      <c r="D87" s="220"/>
      <c r="E87" s="261"/>
      <c r="F87" s="204" t="str">
        <f t="shared" si="2"/>
        <v>N/A</v>
      </c>
      <c r="G87" s="6"/>
      <c r="AA87" s="14" t="str">
        <f t="shared" si="3"/>
        <v/>
      </c>
      <c r="AB87" s="14" t="str">
        <f>IF(LEN($AA87)=0,"N",IF(LEN($AA87)&gt;1,"Error -- Availability entered in an incorrect format",IF($AA87='Control Panel'!$F$36,$AA87,IF($AA87='Control Panel'!$F$37,$AA87,IF($AA87='Control Panel'!$F$38,$AA87,IF($AA87='Control Panel'!$F$39,$AA87,IF($AA87='Control Panel'!$F$40,$AA87,IF($AA87='Control Panel'!$F$41,$AA87,"Error -- Availability entered in an incorrect format"))))))))</f>
        <v>N</v>
      </c>
    </row>
    <row r="88" spans="1:28" s="14" customFormat="1" x14ac:dyDescent="0.35">
      <c r="A88" s="7">
        <v>76</v>
      </c>
      <c r="B88" s="267" t="s">
        <v>1627</v>
      </c>
      <c r="C88" s="13" t="s">
        <v>43</v>
      </c>
      <c r="D88" s="220"/>
      <c r="E88" s="261"/>
      <c r="F88" s="204" t="str">
        <f t="shared" si="2"/>
        <v>N/A</v>
      </c>
      <c r="G88" s="6"/>
      <c r="AA88" s="14" t="str">
        <f t="shared" si="3"/>
        <v/>
      </c>
      <c r="AB88" s="14" t="str">
        <f>IF(LEN($AA88)=0,"N",IF(LEN($AA88)&gt;1,"Error -- Availability entered in an incorrect format",IF($AA88='Control Panel'!$F$36,$AA88,IF($AA88='Control Panel'!$F$37,$AA88,IF($AA88='Control Panel'!$F$38,$AA88,IF($AA88='Control Panel'!$F$39,$AA88,IF($AA88='Control Panel'!$F$40,$AA88,IF($AA88='Control Panel'!$F$41,$AA88,"Error -- Availability entered in an incorrect format"))))))))</f>
        <v>N</v>
      </c>
    </row>
    <row r="89" spans="1:28" s="14" customFormat="1" x14ac:dyDescent="0.35">
      <c r="A89" s="7">
        <v>77</v>
      </c>
      <c r="B89" s="267" t="s">
        <v>1628</v>
      </c>
      <c r="C89" s="13" t="s">
        <v>43</v>
      </c>
      <c r="D89" s="220"/>
      <c r="E89" s="261"/>
      <c r="F89" s="204" t="str">
        <f t="shared" si="2"/>
        <v>N/A</v>
      </c>
      <c r="G89" s="6"/>
      <c r="AA89" s="14" t="str">
        <f t="shared" si="3"/>
        <v/>
      </c>
      <c r="AB89" s="14" t="str">
        <f>IF(LEN($AA89)=0,"N",IF(LEN($AA89)&gt;1,"Error -- Availability entered in an incorrect format",IF($AA89='Control Panel'!$F$36,$AA89,IF($AA89='Control Panel'!$F$37,$AA89,IF($AA89='Control Panel'!$F$38,$AA89,IF($AA89='Control Panel'!$F$39,$AA89,IF($AA89='Control Panel'!$F$40,$AA89,IF($AA89='Control Panel'!$F$41,$AA89,"Error -- Availability entered in an incorrect format"))))))))</f>
        <v>N</v>
      </c>
    </row>
    <row r="90" spans="1:28" s="14" customFormat="1" x14ac:dyDescent="0.35">
      <c r="A90" s="7">
        <v>78</v>
      </c>
      <c r="B90" s="267" t="s">
        <v>1629</v>
      </c>
      <c r="C90" s="13" t="s">
        <v>43</v>
      </c>
      <c r="D90" s="220"/>
      <c r="E90" s="261"/>
      <c r="F90" s="204" t="str">
        <f t="shared" si="2"/>
        <v>N/A</v>
      </c>
      <c r="G90" s="6"/>
      <c r="AA90" s="14" t="str">
        <f t="shared" si="3"/>
        <v/>
      </c>
      <c r="AB90" s="14" t="str">
        <f>IF(LEN($AA90)=0,"N",IF(LEN($AA90)&gt;1,"Error -- Availability entered in an incorrect format",IF($AA90='Control Panel'!$F$36,$AA90,IF($AA90='Control Panel'!$F$37,$AA90,IF($AA90='Control Panel'!$F$38,$AA90,IF($AA90='Control Panel'!$F$39,$AA90,IF($AA90='Control Panel'!$F$40,$AA90,IF($AA90='Control Panel'!$F$41,$AA90,"Error -- Availability entered in an incorrect format"))))))))</f>
        <v>N</v>
      </c>
    </row>
    <row r="91" spans="1:28" s="14" customFormat="1" x14ac:dyDescent="0.35">
      <c r="A91" s="7">
        <v>79</v>
      </c>
      <c r="B91" s="267" t="s">
        <v>1630</v>
      </c>
      <c r="C91" s="13" t="s">
        <v>43</v>
      </c>
      <c r="D91" s="220"/>
      <c r="E91" s="261"/>
      <c r="F91" s="204" t="str">
        <f t="shared" si="2"/>
        <v>N/A</v>
      </c>
      <c r="G91" s="6"/>
      <c r="AA91" s="14" t="str">
        <f t="shared" si="3"/>
        <v/>
      </c>
      <c r="AB91" s="14" t="str">
        <f>IF(LEN($AA91)=0,"N",IF(LEN($AA91)&gt;1,"Error -- Availability entered in an incorrect format",IF($AA91='Control Panel'!$F$36,$AA91,IF($AA91='Control Panel'!$F$37,$AA91,IF($AA91='Control Panel'!$F$38,$AA91,IF($AA91='Control Panel'!$F$39,$AA91,IF($AA91='Control Panel'!$F$40,$AA91,IF($AA91='Control Panel'!$F$41,$AA91,"Error -- Availability entered in an incorrect format"))))))))</f>
        <v>N</v>
      </c>
    </row>
    <row r="92" spans="1:28" s="14" customFormat="1" x14ac:dyDescent="0.35">
      <c r="A92" s="7">
        <v>80</v>
      </c>
      <c r="B92" s="267" t="s">
        <v>1631</v>
      </c>
      <c r="C92" s="13" t="s">
        <v>43</v>
      </c>
      <c r="D92" s="220"/>
      <c r="E92" s="261"/>
      <c r="F92" s="204" t="str">
        <f t="shared" si="2"/>
        <v>N/A</v>
      </c>
      <c r="G92" s="6"/>
      <c r="AA92" s="14" t="str">
        <f t="shared" si="3"/>
        <v/>
      </c>
      <c r="AB92" s="14" t="str">
        <f>IF(LEN($AA92)=0,"N",IF(LEN($AA92)&gt;1,"Error -- Availability entered in an incorrect format",IF($AA92='Control Panel'!$F$36,$AA92,IF($AA92='Control Panel'!$F$37,$AA92,IF($AA92='Control Panel'!$F$38,$AA92,IF($AA92='Control Panel'!$F$39,$AA92,IF($AA92='Control Panel'!$F$40,$AA92,IF($AA92='Control Panel'!$F$41,$AA92,"Error -- Availability entered in an incorrect format"))))))))</f>
        <v>N</v>
      </c>
    </row>
    <row r="93" spans="1:28" s="14" customFormat="1" x14ac:dyDescent="0.35">
      <c r="A93" s="7">
        <v>81</v>
      </c>
      <c r="B93" s="267" t="s">
        <v>1632</v>
      </c>
      <c r="C93" s="13" t="s">
        <v>43</v>
      </c>
      <c r="D93" s="220"/>
      <c r="E93" s="261"/>
      <c r="F93" s="204" t="str">
        <f t="shared" si="2"/>
        <v>N/A</v>
      </c>
      <c r="G93" s="6"/>
      <c r="AA93" s="14" t="str">
        <f t="shared" si="3"/>
        <v/>
      </c>
      <c r="AB93" s="14" t="str">
        <f>IF(LEN($AA93)=0,"N",IF(LEN($AA93)&gt;1,"Error -- Availability entered in an incorrect format",IF($AA93='Control Panel'!$F$36,$AA93,IF($AA93='Control Panel'!$F$37,$AA93,IF($AA93='Control Panel'!$F$38,$AA93,IF($AA93='Control Panel'!$F$39,$AA93,IF($AA93='Control Panel'!$F$40,$AA93,IF($AA93='Control Panel'!$F$41,$AA93,"Error -- Availability entered in an incorrect format"))))))))</f>
        <v>N</v>
      </c>
    </row>
    <row r="94" spans="1:28" s="14" customFormat="1" x14ac:dyDescent="0.35">
      <c r="A94" s="7">
        <v>82</v>
      </c>
      <c r="B94" s="267" t="s">
        <v>1633</v>
      </c>
      <c r="C94" s="13" t="s">
        <v>43</v>
      </c>
      <c r="D94" s="220"/>
      <c r="E94" s="261"/>
      <c r="F94" s="204" t="str">
        <f t="shared" si="2"/>
        <v>N/A</v>
      </c>
      <c r="G94" s="6"/>
      <c r="AA94" s="14" t="str">
        <f t="shared" si="3"/>
        <v/>
      </c>
      <c r="AB94" s="14" t="str">
        <f>IF(LEN($AA94)=0,"N",IF(LEN($AA94)&gt;1,"Error -- Availability entered in an incorrect format",IF($AA94='Control Panel'!$F$36,$AA94,IF($AA94='Control Panel'!$F$37,$AA94,IF($AA94='Control Panel'!$F$38,$AA94,IF($AA94='Control Panel'!$F$39,$AA94,IF($AA94='Control Panel'!$F$40,$AA94,IF($AA94='Control Panel'!$F$41,$AA94,"Error -- Availability entered in an incorrect format"))))))))</f>
        <v>N</v>
      </c>
    </row>
    <row r="95" spans="1:28" s="14" customFormat="1" x14ac:dyDescent="0.35">
      <c r="A95" s="7">
        <v>83</v>
      </c>
      <c r="B95" s="267" t="s">
        <v>1634</v>
      </c>
      <c r="C95" s="13" t="s">
        <v>43</v>
      </c>
      <c r="D95" s="220"/>
      <c r="E95" s="261"/>
      <c r="F95" s="204" t="str">
        <f t="shared" si="2"/>
        <v>N/A</v>
      </c>
      <c r="G95" s="6"/>
      <c r="AA95" s="14" t="str">
        <f t="shared" si="3"/>
        <v/>
      </c>
      <c r="AB95" s="14" t="str">
        <f>IF(LEN($AA95)=0,"N",IF(LEN($AA95)&gt;1,"Error -- Availability entered in an incorrect format",IF($AA95='Control Panel'!$F$36,$AA95,IF($AA95='Control Panel'!$F$37,$AA95,IF($AA95='Control Panel'!$F$38,$AA95,IF($AA95='Control Panel'!$F$39,$AA95,IF($AA95='Control Panel'!$F$40,$AA95,IF($AA95='Control Panel'!$F$41,$AA95,"Error -- Availability entered in an incorrect format"))))))))</f>
        <v>N</v>
      </c>
    </row>
    <row r="96" spans="1:28" s="14" customFormat="1" x14ac:dyDescent="0.35">
      <c r="A96" s="7">
        <v>84</v>
      </c>
      <c r="B96" s="267" t="s">
        <v>1505</v>
      </c>
      <c r="C96" s="13" t="s">
        <v>43</v>
      </c>
      <c r="D96" s="220"/>
      <c r="E96" s="261"/>
      <c r="F96" s="204" t="str">
        <f t="shared" si="2"/>
        <v>N/A</v>
      </c>
      <c r="G96" s="6"/>
      <c r="AA96" s="14" t="str">
        <f t="shared" si="3"/>
        <v/>
      </c>
      <c r="AB96" s="14" t="str">
        <f>IF(LEN($AA96)=0,"N",IF(LEN($AA96)&gt;1,"Error -- Availability entered in an incorrect format",IF($AA96='Control Panel'!$F$36,$AA96,IF($AA96='Control Panel'!$F$37,$AA96,IF($AA96='Control Panel'!$F$38,$AA96,IF($AA96='Control Panel'!$F$39,$AA96,IF($AA96='Control Panel'!$F$40,$AA96,IF($AA96='Control Panel'!$F$41,$AA96,"Error -- Availability entered in an incorrect format"))))))))</f>
        <v>N</v>
      </c>
    </row>
    <row r="97" spans="1:28" s="14" customFormat="1" x14ac:dyDescent="0.35">
      <c r="A97" s="7">
        <v>85</v>
      </c>
      <c r="B97" s="267" t="s">
        <v>1635</v>
      </c>
      <c r="C97" s="13" t="s">
        <v>43</v>
      </c>
      <c r="D97" s="220"/>
      <c r="E97" s="261"/>
      <c r="F97" s="204" t="str">
        <f t="shared" si="2"/>
        <v>N/A</v>
      </c>
      <c r="G97" s="6"/>
      <c r="AA97" s="14" t="str">
        <f t="shared" si="3"/>
        <v/>
      </c>
      <c r="AB97" s="14" t="str">
        <f>IF(LEN($AA97)=0,"N",IF(LEN($AA97)&gt;1,"Error -- Availability entered in an incorrect format",IF($AA97='Control Panel'!$F$36,$AA97,IF($AA97='Control Panel'!$F$37,$AA97,IF($AA97='Control Panel'!$F$38,$AA97,IF($AA97='Control Panel'!$F$39,$AA97,IF($AA97='Control Panel'!$F$40,$AA97,IF($AA97='Control Panel'!$F$41,$AA97,"Error -- Availability entered in an incorrect format"))))))))</f>
        <v>N</v>
      </c>
    </row>
    <row r="98" spans="1:28" s="14" customFormat="1" x14ac:dyDescent="0.35">
      <c r="A98" s="7">
        <v>86</v>
      </c>
      <c r="B98" s="267" t="s">
        <v>1636</v>
      </c>
      <c r="C98" s="13" t="s">
        <v>43</v>
      </c>
      <c r="D98" s="220"/>
      <c r="E98" s="261"/>
      <c r="F98" s="204" t="str">
        <f t="shared" si="2"/>
        <v>N/A</v>
      </c>
      <c r="G98" s="6"/>
      <c r="AA98" s="14" t="str">
        <f t="shared" si="3"/>
        <v/>
      </c>
      <c r="AB98" s="14" t="str">
        <f>IF(LEN($AA98)=0,"N",IF(LEN($AA98)&gt;1,"Error -- Availability entered in an incorrect format",IF($AA98='Control Panel'!$F$36,$AA98,IF($AA98='Control Panel'!$F$37,$AA98,IF($AA98='Control Panel'!$F$38,$AA98,IF($AA98='Control Panel'!$F$39,$AA98,IF($AA98='Control Panel'!$F$40,$AA98,IF($AA98='Control Panel'!$F$41,$AA98,"Error -- Availability entered in an incorrect format"))))))))</f>
        <v>N</v>
      </c>
    </row>
    <row r="99" spans="1:28" s="14" customFormat="1" x14ac:dyDescent="0.35">
      <c r="A99" s="7">
        <v>87</v>
      </c>
      <c r="B99" s="267" t="s">
        <v>1637</v>
      </c>
      <c r="C99" s="13" t="s">
        <v>43</v>
      </c>
      <c r="D99" s="220"/>
      <c r="E99" s="261"/>
      <c r="F99" s="204" t="str">
        <f t="shared" si="2"/>
        <v>N/A</v>
      </c>
      <c r="G99" s="6"/>
      <c r="AA99" s="14" t="str">
        <f t="shared" si="3"/>
        <v/>
      </c>
      <c r="AB99" s="14" t="str">
        <f>IF(LEN($AA99)=0,"N",IF(LEN($AA99)&gt;1,"Error -- Availability entered in an incorrect format",IF($AA99='Control Panel'!$F$36,$AA99,IF($AA99='Control Panel'!$F$37,$AA99,IF($AA99='Control Panel'!$F$38,$AA99,IF($AA99='Control Panel'!$F$39,$AA99,IF($AA99='Control Panel'!$F$40,$AA99,IF($AA99='Control Panel'!$F$41,$AA99,"Error -- Availability entered in an incorrect format"))))))))</f>
        <v>N</v>
      </c>
    </row>
    <row r="100" spans="1:28" s="14" customFormat="1" x14ac:dyDescent="0.35">
      <c r="A100" s="7">
        <v>88</v>
      </c>
      <c r="B100" s="267" t="s">
        <v>1638</v>
      </c>
      <c r="C100" s="13" t="s">
        <v>43</v>
      </c>
      <c r="D100" s="220"/>
      <c r="E100" s="261"/>
      <c r="F100" s="204" t="str">
        <f t="shared" si="2"/>
        <v>N/A</v>
      </c>
      <c r="G100" s="6"/>
      <c r="AA100" s="14" t="str">
        <f t="shared" si="3"/>
        <v/>
      </c>
      <c r="AB100" s="14" t="str">
        <f>IF(LEN($AA100)=0,"N",IF(LEN($AA100)&gt;1,"Error -- Availability entered in an incorrect format",IF($AA100='Control Panel'!$F$36,$AA100,IF($AA100='Control Panel'!$F$37,$AA100,IF($AA100='Control Panel'!$F$38,$AA100,IF($AA100='Control Panel'!$F$39,$AA100,IF($AA100='Control Panel'!$F$40,$AA100,IF($AA100='Control Panel'!$F$41,$AA100,"Error -- Availability entered in an incorrect format"))))))))</f>
        <v>N</v>
      </c>
    </row>
    <row r="101" spans="1:28" s="14" customFormat="1" x14ac:dyDescent="0.35">
      <c r="A101" s="7">
        <v>89</v>
      </c>
      <c r="B101" s="267" t="s">
        <v>1639</v>
      </c>
      <c r="C101" s="13" t="s">
        <v>43</v>
      </c>
      <c r="D101" s="220"/>
      <c r="E101" s="261"/>
      <c r="F101" s="204" t="str">
        <f t="shared" si="2"/>
        <v>N/A</v>
      </c>
      <c r="G101" s="6"/>
      <c r="AA101" s="14" t="str">
        <f t="shared" si="3"/>
        <v/>
      </c>
      <c r="AB101" s="14" t="str">
        <f>IF(LEN($AA101)=0,"N",IF(LEN($AA101)&gt;1,"Error -- Availability entered in an incorrect format",IF($AA101='Control Panel'!$F$36,$AA101,IF($AA101='Control Panel'!$F$37,$AA101,IF($AA101='Control Panel'!$F$38,$AA101,IF($AA101='Control Panel'!$F$39,$AA101,IF($AA101='Control Panel'!$F$40,$AA101,IF($AA101='Control Panel'!$F$41,$AA101,"Error -- Availability entered in an incorrect format"))))))))</f>
        <v>N</v>
      </c>
    </row>
    <row r="102" spans="1:28" s="14" customFormat="1" x14ac:dyDescent="0.35">
      <c r="A102" s="7">
        <v>90</v>
      </c>
      <c r="B102" s="267" t="s">
        <v>1640</v>
      </c>
      <c r="C102" s="13" t="s">
        <v>43</v>
      </c>
      <c r="D102" s="220"/>
      <c r="E102" s="261"/>
      <c r="F102" s="204" t="str">
        <f t="shared" si="2"/>
        <v>N/A</v>
      </c>
      <c r="G102" s="6"/>
      <c r="AA102" s="14" t="str">
        <f t="shared" si="3"/>
        <v/>
      </c>
      <c r="AB102" s="14" t="str">
        <f>IF(LEN($AA102)=0,"N",IF(LEN($AA102)&gt;1,"Error -- Availability entered in an incorrect format",IF($AA102='Control Panel'!$F$36,$AA102,IF($AA102='Control Panel'!$F$37,$AA102,IF($AA102='Control Panel'!$F$38,$AA102,IF($AA102='Control Panel'!$F$39,$AA102,IF($AA102='Control Panel'!$F$40,$AA102,IF($AA102='Control Panel'!$F$41,$AA102,"Error -- Availability entered in an incorrect format"))))))))</f>
        <v>N</v>
      </c>
    </row>
    <row r="103" spans="1:28" s="14" customFormat="1" x14ac:dyDescent="0.35">
      <c r="A103" s="7">
        <v>91</v>
      </c>
      <c r="B103" s="267" t="s">
        <v>1641</v>
      </c>
      <c r="C103" s="13" t="s">
        <v>43</v>
      </c>
      <c r="D103" s="220"/>
      <c r="E103" s="261"/>
      <c r="F103" s="204" t="str">
        <f t="shared" si="2"/>
        <v>N/A</v>
      </c>
      <c r="G103" s="6"/>
      <c r="AA103" s="14" t="str">
        <f t="shared" si="3"/>
        <v/>
      </c>
      <c r="AB103" s="14" t="str">
        <f>IF(LEN($AA103)=0,"N",IF(LEN($AA103)&gt;1,"Error -- Availability entered in an incorrect format",IF($AA103='Control Panel'!$F$36,$AA103,IF($AA103='Control Panel'!$F$37,$AA103,IF($AA103='Control Panel'!$F$38,$AA103,IF($AA103='Control Panel'!$F$39,$AA103,IF($AA103='Control Panel'!$F$40,$AA103,IF($AA103='Control Panel'!$F$41,$AA103,"Error -- Availability entered in an incorrect format"))))))))</f>
        <v>N</v>
      </c>
    </row>
    <row r="104" spans="1:28" s="14" customFormat="1" x14ac:dyDescent="0.35">
      <c r="A104" s="7">
        <v>92</v>
      </c>
      <c r="B104" s="267" t="s">
        <v>1642</v>
      </c>
      <c r="C104" s="13" t="s">
        <v>43</v>
      </c>
      <c r="D104" s="220"/>
      <c r="E104" s="261"/>
      <c r="F104" s="204" t="str">
        <f t="shared" si="2"/>
        <v>N/A</v>
      </c>
      <c r="G104" s="6"/>
      <c r="AA104" s="14" t="str">
        <f t="shared" si="3"/>
        <v/>
      </c>
      <c r="AB104" s="14" t="str">
        <f>IF(LEN($AA104)=0,"N",IF(LEN($AA104)&gt;1,"Error -- Availability entered in an incorrect format",IF($AA104='Control Panel'!$F$36,$AA104,IF($AA104='Control Panel'!$F$37,$AA104,IF($AA104='Control Panel'!$F$38,$AA104,IF($AA104='Control Panel'!$F$39,$AA104,IF($AA104='Control Panel'!$F$40,$AA104,IF($AA104='Control Panel'!$F$41,$AA104,"Error -- Availability entered in an incorrect format"))))))))</f>
        <v>N</v>
      </c>
    </row>
    <row r="105" spans="1:28" s="14" customFormat="1" ht="29" x14ac:dyDescent="0.35">
      <c r="A105" s="7">
        <v>93</v>
      </c>
      <c r="B105" s="204" t="s">
        <v>1643</v>
      </c>
      <c r="C105" s="13" t="s">
        <v>37</v>
      </c>
      <c r="D105" s="220"/>
      <c r="E105" s="261"/>
      <c r="F105" s="204" t="str">
        <f t="shared" si="2"/>
        <v>N/A</v>
      </c>
      <c r="G105" s="6"/>
      <c r="AA105" s="14" t="str">
        <f t="shared" si="3"/>
        <v/>
      </c>
      <c r="AB105" s="14" t="str">
        <f>IF(LEN($AA105)=0,"N",IF(LEN($AA105)&gt;1,"Error -- Availability entered in an incorrect format",IF($AA105='Control Panel'!$F$36,$AA105,IF($AA105='Control Panel'!$F$37,$AA105,IF($AA105='Control Panel'!$F$38,$AA105,IF($AA105='Control Panel'!$F$39,$AA105,IF($AA105='Control Panel'!$F$40,$AA105,IF($AA105='Control Panel'!$F$41,$AA105,"Error -- Availability entered in an incorrect format"))))))))</f>
        <v>N</v>
      </c>
    </row>
    <row r="106" spans="1:28" s="14" customFormat="1" x14ac:dyDescent="0.35">
      <c r="A106" s="7">
        <v>94</v>
      </c>
      <c r="B106" s="267" t="s">
        <v>1644</v>
      </c>
      <c r="C106" s="13" t="s">
        <v>43</v>
      </c>
      <c r="D106" s="220"/>
      <c r="E106" s="261"/>
      <c r="F106" s="204" t="str">
        <f t="shared" si="2"/>
        <v>N/A</v>
      </c>
      <c r="G106" s="6"/>
      <c r="AA106" s="14" t="str">
        <f t="shared" si="3"/>
        <v/>
      </c>
      <c r="AB106" s="14" t="str">
        <f>IF(LEN($AA106)=0,"N",IF(LEN($AA106)&gt;1,"Error -- Availability entered in an incorrect format",IF($AA106='Control Panel'!$F$36,$AA106,IF($AA106='Control Panel'!$F$37,$AA106,IF($AA106='Control Panel'!$F$38,$AA106,IF($AA106='Control Panel'!$F$39,$AA106,IF($AA106='Control Panel'!$F$40,$AA106,IF($AA106='Control Panel'!$F$41,$AA106,"Error -- Availability entered in an incorrect format"))))))))</f>
        <v>N</v>
      </c>
    </row>
    <row r="107" spans="1:28" s="14" customFormat="1" x14ac:dyDescent="0.35">
      <c r="A107" s="7">
        <v>95</v>
      </c>
      <c r="B107" s="267" t="s">
        <v>1645</v>
      </c>
      <c r="C107" s="13" t="s">
        <v>43</v>
      </c>
      <c r="D107" s="220"/>
      <c r="E107" s="261"/>
      <c r="F107" s="204" t="str">
        <f t="shared" si="2"/>
        <v>N/A</v>
      </c>
      <c r="G107" s="6"/>
      <c r="AA107" s="14" t="str">
        <f t="shared" si="3"/>
        <v/>
      </c>
      <c r="AB107" s="14" t="str">
        <f>IF(LEN($AA107)=0,"N",IF(LEN($AA107)&gt;1,"Error -- Availability entered in an incorrect format",IF($AA107='Control Panel'!$F$36,$AA107,IF($AA107='Control Panel'!$F$37,$AA107,IF($AA107='Control Panel'!$F$38,$AA107,IF($AA107='Control Panel'!$F$39,$AA107,IF($AA107='Control Panel'!$F$40,$AA107,IF($AA107='Control Panel'!$F$41,$AA107,"Error -- Availability entered in an incorrect format"))))))))</f>
        <v>N</v>
      </c>
    </row>
    <row r="108" spans="1:28" s="14" customFormat="1" x14ac:dyDescent="0.35">
      <c r="A108" s="7">
        <v>96</v>
      </c>
      <c r="B108" s="267" t="s">
        <v>205</v>
      </c>
      <c r="C108" s="13" t="s">
        <v>43</v>
      </c>
      <c r="D108" s="220"/>
      <c r="E108" s="261"/>
      <c r="F108" s="204" t="str">
        <f t="shared" si="2"/>
        <v>N/A</v>
      </c>
      <c r="G108" s="6"/>
      <c r="AA108" s="14" t="str">
        <f t="shared" si="3"/>
        <v/>
      </c>
      <c r="AB108" s="14" t="str">
        <f>IF(LEN($AA108)=0,"N",IF(LEN($AA108)&gt;1,"Error -- Availability entered in an incorrect format",IF($AA108='Control Panel'!$F$36,$AA108,IF($AA108='Control Panel'!$F$37,$AA108,IF($AA108='Control Panel'!$F$38,$AA108,IF($AA108='Control Panel'!$F$39,$AA108,IF($AA108='Control Panel'!$F$40,$AA108,IF($AA108='Control Panel'!$F$41,$AA108,"Error -- Availability entered in an incorrect format"))))))))</f>
        <v>N</v>
      </c>
    </row>
    <row r="109" spans="1:28" s="14" customFormat="1" x14ac:dyDescent="0.35">
      <c r="A109" s="7">
        <v>97</v>
      </c>
      <c r="B109" s="267" t="s">
        <v>1646</v>
      </c>
      <c r="C109" s="13" t="s">
        <v>43</v>
      </c>
      <c r="D109" s="220"/>
      <c r="E109" s="261"/>
      <c r="F109" s="204" t="str">
        <f t="shared" si="2"/>
        <v>N/A</v>
      </c>
      <c r="G109" s="6"/>
      <c r="AA109" s="14" t="str">
        <f t="shared" si="3"/>
        <v/>
      </c>
      <c r="AB109" s="14" t="str">
        <f>IF(LEN($AA109)=0,"N",IF(LEN($AA109)&gt;1,"Error -- Availability entered in an incorrect format",IF($AA109='Control Panel'!$F$36,$AA109,IF($AA109='Control Panel'!$F$37,$AA109,IF($AA109='Control Panel'!$F$38,$AA109,IF($AA109='Control Panel'!$F$39,$AA109,IF($AA109='Control Panel'!$F$40,$AA109,IF($AA109='Control Panel'!$F$41,$AA109,"Error -- Availability entered in an incorrect format"))))))))</f>
        <v>N</v>
      </c>
    </row>
    <row r="110" spans="1:28" s="14" customFormat="1" x14ac:dyDescent="0.35">
      <c r="A110" s="7">
        <v>98</v>
      </c>
      <c r="B110" s="267" t="s">
        <v>1647</v>
      </c>
      <c r="C110" s="13" t="s">
        <v>43</v>
      </c>
      <c r="D110" s="220"/>
      <c r="E110" s="261"/>
      <c r="F110" s="204" t="str">
        <f t="shared" si="2"/>
        <v>N/A</v>
      </c>
      <c r="G110" s="6"/>
      <c r="AA110" s="14" t="str">
        <f t="shared" si="3"/>
        <v/>
      </c>
      <c r="AB110" s="14" t="str">
        <f>IF(LEN($AA110)=0,"N",IF(LEN($AA110)&gt;1,"Error -- Availability entered in an incorrect format",IF($AA110='Control Panel'!$F$36,$AA110,IF($AA110='Control Panel'!$F$37,$AA110,IF($AA110='Control Panel'!$F$38,$AA110,IF($AA110='Control Panel'!$F$39,$AA110,IF($AA110='Control Panel'!$F$40,$AA110,IF($AA110='Control Panel'!$F$41,$AA110,"Error -- Availability entered in an incorrect format"))))))))</f>
        <v>N</v>
      </c>
    </row>
    <row r="111" spans="1:28" s="14" customFormat="1" x14ac:dyDescent="0.35">
      <c r="A111" s="7">
        <v>99</v>
      </c>
      <c r="B111" s="267" t="s">
        <v>1648</v>
      </c>
      <c r="C111" s="13" t="s">
        <v>43</v>
      </c>
      <c r="D111" s="220"/>
      <c r="E111" s="261"/>
      <c r="F111" s="204" t="str">
        <f t="shared" si="2"/>
        <v>N/A</v>
      </c>
      <c r="G111" s="6"/>
      <c r="AA111" s="14" t="str">
        <f t="shared" si="3"/>
        <v/>
      </c>
      <c r="AB111" s="14" t="str">
        <f>IF(LEN($AA111)=0,"N",IF(LEN($AA111)&gt;1,"Error -- Availability entered in an incorrect format",IF($AA111='Control Panel'!$F$36,$AA111,IF($AA111='Control Panel'!$F$37,$AA111,IF($AA111='Control Panel'!$F$38,$AA111,IF($AA111='Control Panel'!$F$39,$AA111,IF($AA111='Control Panel'!$F$40,$AA111,IF($AA111='Control Panel'!$F$41,$AA111,"Error -- Availability entered in an incorrect format"))))))))</f>
        <v>N</v>
      </c>
    </row>
    <row r="112" spans="1:28" s="14" customFormat="1" x14ac:dyDescent="0.35">
      <c r="A112" s="7">
        <v>100</v>
      </c>
      <c r="B112" s="267" t="s">
        <v>1649</v>
      </c>
      <c r="C112" s="13" t="s">
        <v>43</v>
      </c>
      <c r="D112" s="220"/>
      <c r="E112" s="261"/>
      <c r="F112" s="204" t="str">
        <f t="shared" si="2"/>
        <v>N/A</v>
      </c>
      <c r="G112" s="6"/>
      <c r="AA112" s="14" t="str">
        <f t="shared" si="3"/>
        <v/>
      </c>
      <c r="AB112" s="14" t="str">
        <f>IF(LEN($AA112)=0,"N",IF(LEN($AA112)&gt;1,"Error -- Availability entered in an incorrect format",IF($AA112='Control Panel'!$F$36,$AA112,IF($AA112='Control Panel'!$F$37,$AA112,IF($AA112='Control Panel'!$F$38,$AA112,IF($AA112='Control Panel'!$F$39,$AA112,IF($AA112='Control Panel'!$F$40,$AA112,IF($AA112='Control Panel'!$F$41,$AA112,"Error -- Availability entered in an incorrect format"))))))))</f>
        <v>N</v>
      </c>
    </row>
    <row r="113" spans="1:28" s="14" customFormat="1" x14ac:dyDescent="0.35">
      <c r="A113" s="7">
        <v>101</v>
      </c>
      <c r="B113" s="267" t="s">
        <v>1650</v>
      </c>
      <c r="C113" s="13" t="s">
        <v>43</v>
      </c>
      <c r="D113" s="220"/>
      <c r="E113" s="261"/>
      <c r="F113" s="204" t="str">
        <f t="shared" si="2"/>
        <v>N/A</v>
      </c>
      <c r="G113" s="6"/>
      <c r="AA113" s="14" t="str">
        <f t="shared" si="3"/>
        <v/>
      </c>
      <c r="AB113" s="14" t="str">
        <f>IF(LEN($AA113)=0,"N",IF(LEN($AA113)&gt;1,"Error -- Availability entered in an incorrect format",IF($AA113='Control Panel'!$F$36,$AA113,IF($AA113='Control Panel'!$F$37,$AA113,IF($AA113='Control Panel'!$F$38,$AA113,IF($AA113='Control Panel'!$F$39,$AA113,IF($AA113='Control Panel'!$F$40,$AA113,IF($AA113='Control Panel'!$F$41,$AA113,"Error -- Availability entered in an incorrect format"))))))))</f>
        <v>N</v>
      </c>
    </row>
    <row r="114" spans="1:28" s="14" customFormat="1" x14ac:dyDescent="0.35">
      <c r="A114" s="7">
        <v>102</v>
      </c>
      <c r="B114" s="267" t="s">
        <v>1651</v>
      </c>
      <c r="C114" s="13" t="s">
        <v>43</v>
      </c>
      <c r="D114" s="220"/>
      <c r="E114" s="261"/>
      <c r="F114" s="204" t="str">
        <f t="shared" si="2"/>
        <v>N/A</v>
      </c>
      <c r="G114" s="6"/>
      <c r="AA114" s="14" t="str">
        <f t="shared" si="3"/>
        <v/>
      </c>
      <c r="AB114" s="14" t="str">
        <f>IF(LEN($AA114)=0,"N",IF(LEN($AA114)&gt;1,"Error -- Availability entered in an incorrect format",IF($AA114='Control Panel'!$F$36,$AA114,IF($AA114='Control Panel'!$F$37,$AA114,IF($AA114='Control Panel'!$F$38,$AA114,IF($AA114='Control Panel'!$F$39,$AA114,IF($AA114='Control Panel'!$F$40,$AA114,IF($AA114='Control Panel'!$F$41,$AA114,"Error -- Availability entered in an incorrect format"))))))))</f>
        <v>N</v>
      </c>
    </row>
    <row r="115" spans="1:28" s="14" customFormat="1" x14ac:dyDescent="0.35">
      <c r="A115" s="7">
        <v>103</v>
      </c>
      <c r="B115" s="284" t="s">
        <v>1652</v>
      </c>
      <c r="C115" s="13" t="s">
        <v>37</v>
      </c>
      <c r="D115" s="220"/>
      <c r="E115" s="261"/>
      <c r="F115" s="204" t="str">
        <f t="shared" si="2"/>
        <v>N/A</v>
      </c>
      <c r="G115" s="6"/>
      <c r="AA115" s="14" t="str">
        <f t="shared" si="3"/>
        <v/>
      </c>
      <c r="AB115" s="14" t="str">
        <f>IF(LEN($AA115)=0,"N",IF(LEN($AA115)&gt;1,"Error -- Availability entered in an incorrect format",IF($AA115='Control Panel'!$F$36,$AA115,IF($AA115='Control Panel'!$F$37,$AA115,IF($AA115='Control Panel'!$F$38,$AA115,IF($AA115='Control Panel'!$F$39,$AA115,IF($AA115='Control Panel'!$F$40,$AA115,IF($AA115='Control Panel'!$F$41,$AA115,"Error -- Availability entered in an incorrect format"))))))))</f>
        <v>N</v>
      </c>
    </row>
    <row r="116" spans="1:28" s="14" customFormat="1" x14ac:dyDescent="0.35">
      <c r="A116" s="7">
        <v>104</v>
      </c>
      <c r="B116" s="267" t="s">
        <v>1653</v>
      </c>
      <c r="C116" s="13" t="s">
        <v>43</v>
      </c>
      <c r="D116" s="220"/>
      <c r="E116" s="261"/>
      <c r="F116" s="204" t="str">
        <f t="shared" si="2"/>
        <v>N/A</v>
      </c>
      <c r="G116" s="6"/>
      <c r="AA116" s="14" t="str">
        <f t="shared" si="3"/>
        <v/>
      </c>
      <c r="AB116" s="14" t="str">
        <f>IF(LEN($AA116)=0,"N",IF(LEN($AA116)&gt;1,"Error -- Availability entered in an incorrect format",IF($AA116='Control Panel'!$F$36,$AA116,IF($AA116='Control Panel'!$F$37,$AA116,IF($AA116='Control Panel'!$F$38,$AA116,IF($AA116='Control Panel'!$F$39,$AA116,IF($AA116='Control Panel'!$F$40,$AA116,IF($AA116='Control Panel'!$F$41,$AA116,"Error -- Availability entered in an incorrect format"))))))))</f>
        <v>N</v>
      </c>
    </row>
    <row r="117" spans="1:28" s="14" customFormat="1" x14ac:dyDescent="0.35">
      <c r="A117" s="7">
        <v>105</v>
      </c>
      <c r="B117" s="267" t="s">
        <v>1654</v>
      </c>
      <c r="C117" s="13" t="s">
        <v>43</v>
      </c>
      <c r="D117" s="220"/>
      <c r="E117" s="261"/>
      <c r="F117" s="204" t="str">
        <f t="shared" si="2"/>
        <v>N/A</v>
      </c>
      <c r="G117" s="6"/>
      <c r="AA117" s="14" t="str">
        <f t="shared" si="3"/>
        <v/>
      </c>
      <c r="AB117" s="14" t="str">
        <f>IF(LEN($AA117)=0,"N",IF(LEN($AA117)&gt;1,"Error -- Availability entered in an incorrect format",IF($AA117='Control Panel'!$F$36,$AA117,IF($AA117='Control Panel'!$F$37,$AA117,IF($AA117='Control Panel'!$F$38,$AA117,IF($AA117='Control Panel'!$F$39,$AA117,IF($AA117='Control Panel'!$F$40,$AA117,IF($AA117='Control Panel'!$F$41,$AA117,"Error -- Availability entered in an incorrect format"))))))))</f>
        <v>N</v>
      </c>
    </row>
    <row r="118" spans="1:28" s="14" customFormat="1" x14ac:dyDescent="0.35">
      <c r="A118" s="7">
        <v>106</v>
      </c>
      <c r="B118" s="267" t="s">
        <v>1655</v>
      </c>
      <c r="C118" s="13" t="s">
        <v>43</v>
      </c>
      <c r="D118" s="220"/>
      <c r="E118" s="261"/>
      <c r="F118" s="204" t="str">
        <f t="shared" si="2"/>
        <v>N/A</v>
      </c>
      <c r="G118" s="6"/>
      <c r="AA118" s="14" t="str">
        <f t="shared" si="3"/>
        <v/>
      </c>
      <c r="AB118" s="14" t="str">
        <f>IF(LEN($AA118)=0,"N",IF(LEN($AA118)&gt;1,"Error -- Availability entered in an incorrect format",IF($AA118='Control Panel'!$F$36,$AA118,IF($AA118='Control Panel'!$F$37,$AA118,IF($AA118='Control Panel'!$F$38,$AA118,IF($AA118='Control Panel'!$F$39,$AA118,IF($AA118='Control Panel'!$F$40,$AA118,IF($AA118='Control Panel'!$F$41,$AA118,"Error -- Availability entered in an incorrect format"))))))))</f>
        <v>N</v>
      </c>
    </row>
    <row r="119" spans="1:28" s="14" customFormat="1" x14ac:dyDescent="0.35">
      <c r="A119" s="7">
        <v>107</v>
      </c>
      <c r="B119" s="267" t="s">
        <v>1656</v>
      </c>
      <c r="C119" s="13" t="s">
        <v>43</v>
      </c>
      <c r="D119" s="220"/>
      <c r="E119" s="261"/>
      <c r="F119" s="204" t="str">
        <f t="shared" si="2"/>
        <v>N/A</v>
      </c>
      <c r="G119" s="6"/>
      <c r="AA119" s="14" t="str">
        <f t="shared" si="3"/>
        <v/>
      </c>
      <c r="AB119" s="14" t="str">
        <f>IF(LEN($AA119)=0,"N",IF(LEN($AA119)&gt;1,"Error -- Availability entered in an incorrect format",IF($AA119='Control Panel'!$F$36,$AA119,IF($AA119='Control Panel'!$F$37,$AA119,IF($AA119='Control Panel'!$F$38,$AA119,IF($AA119='Control Panel'!$F$39,$AA119,IF($AA119='Control Panel'!$F$40,$AA119,IF($AA119='Control Panel'!$F$41,$AA119,"Error -- Availability entered in an incorrect format"))))))))</f>
        <v>N</v>
      </c>
    </row>
    <row r="120" spans="1:28" s="14" customFormat="1" x14ac:dyDescent="0.35">
      <c r="A120" s="7">
        <v>108</v>
      </c>
      <c r="B120" s="267" t="s">
        <v>1657</v>
      </c>
      <c r="C120" s="13" t="s">
        <v>43</v>
      </c>
      <c r="D120" s="220"/>
      <c r="E120" s="261"/>
      <c r="F120" s="204" t="str">
        <f t="shared" si="2"/>
        <v>N/A</v>
      </c>
      <c r="G120" s="6"/>
      <c r="AA120" s="14" t="str">
        <f t="shared" si="3"/>
        <v/>
      </c>
      <c r="AB120" s="14" t="str">
        <f>IF(LEN($AA120)=0,"N",IF(LEN($AA120)&gt;1,"Error -- Availability entered in an incorrect format",IF($AA120='Control Panel'!$F$36,$AA120,IF($AA120='Control Panel'!$F$37,$AA120,IF($AA120='Control Panel'!$F$38,$AA120,IF($AA120='Control Panel'!$F$39,$AA120,IF($AA120='Control Panel'!$F$40,$AA120,IF($AA120='Control Panel'!$F$41,$AA120,"Error -- Availability entered in an incorrect format"))))))))</f>
        <v>N</v>
      </c>
    </row>
    <row r="121" spans="1:28" s="14" customFormat="1" x14ac:dyDescent="0.35">
      <c r="A121" s="7">
        <v>109</v>
      </c>
      <c r="B121" s="267" t="s">
        <v>1658</v>
      </c>
      <c r="C121" s="13" t="s">
        <v>43</v>
      </c>
      <c r="D121" s="220"/>
      <c r="E121" s="261"/>
      <c r="F121" s="204" t="str">
        <f t="shared" si="2"/>
        <v>N/A</v>
      </c>
      <c r="G121" s="6"/>
      <c r="AA121" s="14" t="str">
        <f t="shared" si="3"/>
        <v/>
      </c>
      <c r="AB121" s="14" t="str">
        <f>IF(LEN($AA121)=0,"N",IF(LEN($AA121)&gt;1,"Error -- Availability entered in an incorrect format",IF($AA121='Control Panel'!$F$36,$AA121,IF($AA121='Control Panel'!$F$37,$AA121,IF($AA121='Control Panel'!$F$38,$AA121,IF($AA121='Control Panel'!$F$39,$AA121,IF($AA121='Control Panel'!$F$40,$AA121,IF($AA121='Control Panel'!$F$41,$AA121,"Error -- Availability entered in an incorrect format"))))))))</f>
        <v>N</v>
      </c>
    </row>
    <row r="122" spans="1:28" s="14" customFormat="1" x14ac:dyDescent="0.35">
      <c r="A122" s="7">
        <v>110</v>
      </c>
      <c r="B122" s="267" t="s">
        <v>1659</v>
      </c>
      <c r="C122" s="13" t="s">
        <v>43</v>
      </c>
      <c r="D122" s="220"/>
      <c r="E122" s="261"/>
      <c r="F122" s="204" t="str">
        <f t="shared" si="2"/>
        <v>N/A</v>
      </c>
      <c r="G122" s="6"/>
      <c r="AA122" s="14" t="str">
        <f t="shared" si="3"/>
        <v/>
      </c>
      <c r="AB122" s="14" t="str">
        <f>IF(LEN($AA122)=0,"N",IF(LEN($AA122)&gt;1,"Error -- Availability entered in an incorrect format",IF($AA122='Control Panel'!$F$36,$AA122,IF($AA122='Control Panel'!$F$37,$AA122,IF($AA122='Control Panel'!$F$38,$AA122,IF($AA122='Control Panel'!$F$39,$AA122,IF($AA122='Control Panel'!$F$40,$AA122,IF($AA122='Control Panel'!$F$41,$AA122,"Error -- Availability entered in an incorrect format"))))))))</f>
        <v>N</v>
      </c>
    </row>
    <row r="123" spans="1:28" s="14" customFormat="1" x14ac:dyDescent="0.35">
      <c r="A123" s="7">
        <v>111</v>
      </c>
      <c r="B123" s="267" t="s">
        <v>1660</v>
      </c>
      <c r="C123" s="13" t="s">
        <v>43</v>
      </c>
      <c r="D123" s="220"/>
      <c r="E123" s="261"/>
      <c r="F123" s="204" t="str">
        <f t="shared" si="2"/>
        <v>N/A</v>
      </c>
      <c r="G123" s="6"/>
      <c r="AA123" s="14" t="str">
        <f t="shared" si="3"/>
        <v/>
      </c>
      <c r="AB123" s="14" t="str">
        <f>IF(LEN($AA123)=0,"N",IF(LEN($AA123)&gt;1,"Error -- Availability entered in an incorrect format",IF($AA123='Control Panel'!$F$36,$AA123,IF($AA123='Control Panel'!$F$37,$AA123,IF($AA123='Control Panel'!$F$38,$AA123,IF($AA123='Control Panel'!$F$39,$AA123,IF($AA123='Control Panel'!$F$40,$AA123,IF($AA123='Control Panel'!$F$41,$AA123,"Error -- Availability entered in an incorrect format"))))))))</f>
        <v>N</v>
      </c>
    </row>
    <row r="124" spans="1:28" s="14" customFormat="1" x14ac:dyDescent="0.35">
      <c r="A124" s="7">
        <v>112</v>
      </c>
      <c r="B124" s="267" t="s">
        <v>1661</v>
      </c>
      <c r="C124" s="13" t="s">
        <v>43</v>
      </c>
      <c r="D124" s="220"/>
      <c r="E124" s="261"/>
      <c r="F124" s="204" t="str">
        <f t="shared" si="2"/>
        <v>N/A</v>
      </c>
      <c r="G124" s="6"/>
      <c r="AA124" s="14" t="str">
        <f t="shared" si="3"/>
        <v/>
      </c>
      <c r="AB124" s="14" t="str">
        <f>IF(LEN($AA124)=0,"N",IF(LEN($AA124)&gt;1,"Error -- Availability entered in an incorrect format",IF($AA124='Control Panel'!$F$36,$AA124,IF($AA124='Control Panel'!$F$37,$AA124,IF($AA124='Control Panel'!$F$38,$AA124,IF($AA124='Control Panel'!$F$39,$AA124,IF($AA124='Control Panel'!$F$40,$AA124,IF($AA124='Control Panel'!$F$41,$AA124,"Error -- Availability entered in an incorrect format"))))))))</f>
        <v>N</v>
      </c>
    </row>
    <row r="125" spans="1:28" s="14" customFormat="1" x14ac:dyDescent="0.35">
      <c r="A125" s="7">
        <v>113</v>
      </c>
      <c r="B125" s="267" t="s">
        <v>1662</v>
      </c>
      <c r="C125" s="13" t="s">
        <v>43</v>
      </c>
      <c r="D125" s="220"/>
      <c r="E125" s="261"/>
      <c r="F125" s="204" t="str">
        <f t="shared" si="2"/>
        <v>N/A</v>
      </c>
      <c r="G125" s="6"/>
      <c r="AA125" s="14" t="str">
        <f t="shared" si="3"/>
        <v/>
      </c>
      <c r="AB125" s="14" t="str">
        <f>IF(LEN($AA125)=0,"N",IF(LEN($AA125)&gt;1,"Error -- Availability entered in an incorrect format",IF($AA125='Control Panel'!$F$36,$AA125,IF($AA125='Control Panel'!$F$37,$AA125,IF($AA125='Control Panel'!$F$38,$AA125,IF($AA125='Control Panel'!$F$39,$AA125,IF($AA125='Control Panel'!$F$40,$AA125,IF($AA125='Control Panel'!$F$41,$AA125,"Error -- Availability entered in an incorrect format"))))))))</f>
        <v>N</v>
      </c>
    </row>
    <row r="126" spans="1:28" s="14" customFormat="1" x14ac:dyDescent="0.35">
      <c r="A126" s="7">
        <v>114</v>
      </c>
      <c r="B126" s="204" t="s">
        <v>1663</v>
      </c>
      <c r="C126" s="13" t="s">
        <v>37</v>
      </c>
      <c r="D126" s="220"/>
      <c r="E126" s="261"/>
      <c r="F126" s="204" t="str">
        <f t="shared" si="2"/>
        <v>N/A</v>
      </c>
      <c r="G126" s="6"/>
      <c r="AA126" s="14" t="str">
        <f t="shared" si="3"/>
        <v/>
      </c>
      <c r="AB126" s="14" t="str">
        <f>IF(LEN($AA126)=0,"N",IF(LEN($AA126)&gt;1,"Error -- Availability entered in an incorrect format",IF($AA126='Control Panel'!$F$36,$AA126,IF($AA126='Control Panel'!$F$37,$AA126,IF($AA126='Control Panel'!$F$38,$AA126,IF($AA126='Control Panel'!$F$39,$AA126,IF($AA126='Control Panel'!$F$40,$AA126,IF($AA126='Control Panel'!$F$41,$AA126,"Error -- Availability entered in an incorrect format"))))))))</f>
        <v>N</v>
      </c>
    </row>
    <row r="127" spans="1:28" s="14" customFormat="1" x14ac:dyDescent="0.35">
      <c r="A127" s="7">
        <v>115</v>
      </c>
      <c r="B127" s="267" t="s">
        <v>1664</v>
      </c>
      <c r="C127" s="13" t="s">
        <v>43</v>
      </c>
      <c r="D127" s="220"/>
      <c r="E127" s="261"/>
      <c r="F127" s="204" t="str">
        <f t="shared" si="2"/>
        <v>N/A</v>
      </c>
      <c r="G127" s="6"/>
      <c r="AA127" s="14" t="str">
        <f t="shared" si="3"/>
        <v/>
      </c>
      <c r="AB127" s="14" t="str">
        <f>IF(LEN($AA127)=0,"N",IF(LEN($AA127)&gt;1,"Error -- Availability entered in an incorrect format",IF($AA127='Control Panel'!$F$36,$AA127,IF($AA127='Control Panel'!$F$37,$AA127,IF($AA127='Control Panel'!$F$38,$AA127,IF($AA127='Control Panel'!$F$39,$AA127,IF($AA127='Control Panel'!$F$40,$AA127,IF($AA127='Control Panel'!$F$41,$AA127,"Error -- Availability entered in an incorrect format"))))))))</f>
        <v>N</v>
      </c>
    </row>
    <row r="128" spans="1:28" s="14" customFormat="1" x14ac:dyDescent="0.35">
      <c r="A128" s="7">
        <v>116</v>
      </c>
      <c r="B128" s="267" t="s">
        <v>1665</v>
      </c>
      <c r="C128" s="13" t="s">
        <v>43</v>
      </c>
      <c r="D128" s="220"/>
      <c r="E128" s="261"/>
      <c r="F128" s="204" t="str">
        <f t="shared" si="2"/>
        <v>N/A</v>
      </c>
      <c r="G128" s="6"/>
      <c r="AA128" s="14" t="str">
        <f t="shared" si="3"/>
        <v/>
      </c>
      <c r="AB128" s="14" t="str">
        <f>IF(LEN($AA128)=0,"N",IF(LEN($AA128)&gt;1,"Error -- Availability entered in an incorrect format",IF($AA128='Control Panel'!$F$36,$AA128,IF($AA128='Control Panel'!$F$37,$AA128,IF($AA128='Control Panel'!$F$38,$AA128,IF($AA128='Control Panel'!$F$39,$AA128,IF($AA128='Control Panel'!$F$40,$AA128,IF($AA128='Control Panel'!$F$41,$AA128,"Error -- Availability entered in an incorrect format"))))))))</f>
        <v>N</v>
      </c>
    </row>
    <row r="129" spans="1:28" s="14" customFormat="1" x14ac:dyDescent="0.35">
      <c r="A129" s="7">
        <v>117</v>
      </c>
      <c r="B129" s="267" t="s">
        <v>406</v>
      </c>
      <c r="C129" s="13" t="s">
        <v>43</v>
      </c>
      <c r="D129" s="220"/>
      <c r="E129" s="261"/>
      <c r="F129" s="204" t="str">
        <f t="shared" si="2"/>
        <v>N/A</v>
      </c>
      <c r="G129" s="6"/>
      <c r="AA129" s="14" t="str">
        <f t="shared" si="3"/>
        <v/>
      </c>
      <c r="AB129" s="14" t="str">
        <f>IF(LEN($AA129)=0,"N",IF(LEN($AA129)&gt;1,"Error -- Availability entered in an incorrect format",IF($AA129='Control Panel'!$F$36,$AA129,IF($AA129='Control Panel'!$F$37,$AA129,IF($AA129='Control Panel'!$F$38,$AA129,IF($AA129='Control Panel'!$F$39,$AA129,IF($AA129='Control Panel'!$F$40,$AA129,IF($AA129='Control Panel'!$F$41,$AA129,"Error -- Availability entered in an incorrect format"))))))))</f>
        <v>N</v>
      </c>
    </row>
    <row r="130" spans="1:28" s="14" customFormat="1" x14ac:dyDescent="0.35">
      <c r="A130" s="7">
        <v>118</v>
      </c>
      <c r="B130" s="267" t="s">
        <v>1666</v>
      </c>
      <c r="C130" s="13" t="s">
        <v>43</v>
      </c>
      <c r="D130" s="220"/>
      <c r="E130" s="261"/>
      <c r="F130" s="204" t="str">
        <f t="shared" si="2"/>
        <v>N/A</v>
      </c>
      <c r="G130" s="6"/>
      <c r="AA130" s="14" t="str">
        <f t="shared" si="3"/>
        <v/>
      </c>
      <c r="AB130" s="14" t="str">
        <f>IF(LEN($AA130)=0,"N",IF(LEN($AA130)&gt;1,"Error -- Availability entered in an incorrect format",IF($AA130='Control Panel'!$F$36,$AA130,IF($AA130='Control Panel'!$F$37,$AA130,IF($AA130='Control Panel'!$F$38,$AA130,IF($AA130='Control Panel'!$F$39,$AA130,IF($AA130='Control Panel'!$F$40,$AA130,IF($AA130='Control Panel'!$F$41,$AA130,"Error -- Availability entered in an incorrect format"))))))))</f>
        <v>N</v>
      </c>
    </row>
    <row r="131" spans="1:28" s="14" customFormat="1" x14ac:dyDescent="0.35">
      <c r="A131" s="7">
        <v>119</v>
      </c>
      <c r="B131" s="267" t="s">
        <v>1667</v>
      </c>
      <c r="C131" s="13" t="s">
        <v>43</v>
      </c>
      <c r="D131" s="220"/>
      <c r="E131" s="261"/>
      <c r="F131" s="204" t="str">
        <f t="shared" si="2"/>
        <v>N/A</v>
      </c>
      <c r="G131" s="6"/>
      <c r="AA131" s="14" t="str">
        <f t="shared" si="3"/>
        <v/>
      </c>
      <c r="AB131" s="14" t="str">
        <f>IF(LEN($AA131)=0,"N",IF(LEN($AA131)&gt;1,"Error -- Availability entered in an incorrect format",IF($AA131='Control Panel'!$F$36,$AA131,IF($AA131='Control Panel'!$F$37,$AA131,IF($AA131='Control Panel'!$F$38,$AA131,IF($AA131='Control Panel'!$F$39,$AA131,IF($AA131='Control Panel'!$F$40,$AA131,IF($AA131='Control Panel'!$F$41,$AA131,"Error -- Availability entered in an incorrect format"))))))))</f>
        <v>N</v>
      </c>
    </row>
    <row r="132" spans="1:28" s="14" customFormat="1" x14ac:dyDescent="0.35">
      <c r="A132" s="7">
        <v>120</v>
      </c>
      <c r="B132" s="267" t="s">
        <v>1668</v>
      </c>
      <c r="C132" s="13" t="s">
        <v>43</v>
      </c>
      <c r="D132" s="220"/>
      <c r="E132" s="261"/>
      <c r="F132" s="204" t="str">
        <f t="shared" si="2"/>
        <v>N/A</v>
      </c>
      <c r="G132" s="6"/>
      <c r="AA132" s="14" t="str">
        <f t="shared" si="3"/>
        <v/>
      </c>
      <c r="AB132" s="14" t="str">
        <f>IF(LEN($AA132)=0,"N",IF(LEN($AA132)&gt;1,"Error -- Availability entered in an incorrect format",IF($AA132='Control Panel'!$F$36,$AA132,IF($AA132='Control Panel'!$F$37,$AA132,IF($AA132='Control Panel'!$F$38,$AA132,IF($AA132='Control Panel'!$F$39,$AA132,IF($AA132='Control Panel'!$F$40,$AA132,IF($AA132='Control Panel'!$F$41,$AA132,"Error -- Availability entered in an incorrect format"))))))))</f>
        <v>N</v>
      </c>
    </row>
    <row r="133" spans="1:28" s="14" customFormat="1" ht="29" x14ac:dyDescent="0.35">
      <c r="A133" s="7">
        <v>121</v>
      </c>
      <c r="B133" s="9" t="s">
        <v>1669</v>
      </c>
      <c r="C133" s="13" t="s">
        <v>37</v>
      </c>
      <c r="D133" s="220"/>
      <c r="E133" s="261"/>
      <c r="F133" s="204" t="str">
        <f t="shared" si="2"/>
        <v>N/A</v>
      </c>
      <c r="G133" s="6"/>
      <c r="AA133" s="14" t="str">
        <f t="shared" si="3"/>
        <v/>
      </c>
      <c r="AB133" s="14" t="str">
        <f>IF(LEN($AA133)=0,"N",IF(LEN($AA133)&gt;1,"Error -- Availability entered in an incorrect format",IF($AA133='Control Panel'!$F$36,$AA133,IF($AA133='Control Panel'!$F$37,$AA133,IF($AA133='Control Panel'!$F$38,$AA133,IF($AA133='Control Panel'!$F$39,$AA133,IF($AA133='Control Panel'!$F$40,$AA133,IF($AA133='Control Panel'!$F$41,$AA133,"Error -- Availability entered in an incorrect format"))))))))</f>
        <v>N</v>
      </c>
    </row>
    <row r="134" spans="1:28" s="14" customFormat="1" x14ac:dyDescent="0.35">
      <c r="A134" s="7">
        <v>122</v>
      </c>
      <c r="B134" s="267" t="s">
        <v>1670</v>
      </c>
      <c r="C134" s="13" t="s">
        <v>43</v>
      </c>
      <c r="D134" s="220"/>
      <c r="E134" s="261"/>
      <c r="F134" s="204" t="str">
        <f t="shared" si="2"/>
        <v>N/A</v>
      </c>
      <c r="G134" s="6"/>
      <c r="AA134" s="14" t="str">
        <f t="shared" si="3"/>
        <v/>
      </c>
      <c r="AB134" s="14" t="str">
        <f>IF(LEN($AA134)=0,"N",IF(LEN($AA134)&gt;1,"Error -- Availability entered in an incorrect format",IF($AA134='Control Panel'!$F$36,$AA134,IF($AA134='Control Panel'!$F$37,$AA134,IF($AA134='Control Panel'!$F$38,$AA134,IF($AA134='Control Panel'!$F$39,$AA134,IF($AA134='Control Panel'!$F$40,$AA134,IF($AA134='Control Panel'!$F$41,$AA134,"Error -- Availability entered in an incorrect format"))))))))</f>
        <v>N</v>
      </c>
    </row>
    <row r="135" spans="1:28" s="14" customFormat="1" x14ac:dyDescent="0.35">
      <c r="A135" s="7">
        <v>123</v>
      </c>
      <c r="B135" s="267" t="s">
        <v>1671</v>
      </c>
      <c r="C135" s="13" t="s">
        <v>43</v>
      </c>
      <c r="D135" s="220"/>
      <c r="E135" s="261"/>
      <c r="F135" s="204" t="str">
        <f t="shared" si="2"/>
        <v>N/A</v>
      </c>
      <c r="G135" s="6"/>
      <c r="AA135" s="14" t="str">
        <f t="shared" si="3"/>
        <v/>
      </c>
      <c r="AB135" s="14" t="str">
        <f>IF(LEN($AA135)=0,"N",IF(LEN($AA135)&gt;1,"Error -- Availability entered in an incorrect format",IF($AA135='Control Panel'!$F$36,$AA135,IF($AA135='Control Panel'!$F$37,$AA135,IF($AA135='Control Panel'!$F$38,$AA135,IF($AA135='Control Panel'!$F$39,$AA135,IF($AA135='Control Panel'!$F$40,$AA135,IF($AA135='Control Panel'!$F$41,$AA135,"Error -- Availability entered in an incorrect format"))))))))</f>
        <v>N</v>
      </c>
    </row>
    <row r="136" spans="1:28" s="14" customFormat="1" x14ac:dyDescent="0.35">
      <c r="A136" s="7">
        <v>124</v>
      </c>
      <c r="B136" s="267" t="s">
        <v>1672</v>
      </c>
      <c r="C136" s="13" t="s">
        <v>43</v>
      </c>
      <c r="D136" s="220"/>
      <c r="E136" s="261"/>
      <c r="F136" s="204" t="str">
        <f t="shared" si="2"/>
        <v>N/A</v>
      </c>
      <c r="G136" s="6"/>
      <c r="AA136" s="14" t="str">
        <f t="shared" si="3"/>
        <v/>
      </c>
      <c r="AB136" s="14" t="str">
        <f>IF(LEN($AA136)=0,"N",IF(LEN($AA136)&gt;1,"Error -- Availability entered in an incorrect format",IF($AA136='Control Panel'!$F$36,$AA136,IF($AA136='Control Panel'!$F$37,$AA136,IF($AA136='Control Panel'!$F$38,$AA136,IF($AA136='Control Panel'!$F$39,$AA136,IF($AA136='Control Panel'!$F$40,$AA136,IF($AA136='Control Panel'!$F$41,$AA136,"Error -- Availability entered in an incorrect format"))))))))</f>
        <v>N</v>
      </c>
    </row>
    <row r="137" spans="1:28" s="14" customFormat="1" x14ac:dyDescent="0.35">
      <c r="A137" s="7">
        <v>125</v>
      </c>
      <c r="B137" s="267" t="s">
        <v>1673</v>
      </c>
      <c r="C137" s="13" t="s">
        <v>43</v>
      </c>
      <c r="D137" s="220"/>
      <c r="E137" s="261"/>
      <c r="F137" s="204" t="str">
        <f t="shared" si="2"/>
        <v>N/A</v>
      </c>
      <c r="G137" s="6"/>
      <c r="AA137" s="14" t="str">
        <f t="shared" si="3"/>
        <v/>
      </c>
      <c r="AB137" s="14" t="str">
        <f>IF(LEN($AA137)=0,"N",IF(LEN($AA137)&gt;1,"Error -- Availability entered in an incorrect format",IF($AA137='Control Panel'!$F$36,$AA137,IF($AA137='Control Panel'!$F$37,$AA137,IF($AA137='Control Panel'!$F$38,$AA137,IF($AA137='Control Panel'!$F$39,$AA137,IF($AA137='Control Panel'!$F$40,$AA137,IF($AA137='Control Panel'!$F$41,$AA137,"Error -- Availability entered in an incorrect format"))))))))</f>
        <v>N</v>
      </c>
    </row>
    <row r="138" spans="1:28" s="14" customFormat="1" x14ac:dyDescent="0.35">
      <c r="A138" s="7">
        <v>126</v>
      </c>
      <c r="B138" s="267" t="s">
        <v>1674</v>
      </c>
      <c r="C138" s="13" t="s">
        <v>43</v>
      </c>
      <c r="D138" s="220"/>
      <c r="E138" s="261"/>
      <c r="F138" s="204" t="str">
        <f t="shared" si="2"/>
        <v>N/A</v>
      </c>
      <c r="G138" s="6"/>
      <c r="AA138" s="14" t="str">
        <f t="shared" si="3"/>
        <v/>
      </c>
      <c r="AB138" s="14" t="str">
        <f>IF(LEN($AA138)=0,"N",IF(LEN($AA138)&gt;1,"Error -- Availability entered in an incorrect format",IF($AA138='Control Panel'!$F$36,$AA138,IF($AA138='Control Panel'!$F$37,$AA138,IF($AA138='Control Panel'!$F$38,$AA138,IF($AA138='Control Panel'!$F$39,$AA138,IF($AA138='Control Panel'!$F$40,$AA138,IF($AA138='Control Panel'!$F$41,$AA138,"Error -- Availability entered in an incorrect format"))))))))</f>
        <v>N</v>
      </c>
    </row>
    <row r="139" spans="1:28" s="14" customFormat="1" x14ac:dyDescent="0.35">
      <c r="A139" s="7">
        <v>127</v>
      </c>
      <c r="B139" s="267" t="s">
        <v>1675</v>
      </c>
      <c r="C139" s="13" t="s">
        <v>43</v>
      </c>
      <c r="D139" s="220"/>
      <c r="E139" s="261"/>
      <c r="F139" s="204" t="str">
        <f t="shared" si="2"/>
        <v>N/A</v>
      </c>
      <c r="G139" s="6"/>
      <c r="AA139" s="14" t="str">
        <f t="shared" si="3"/>
        <v/>
      </c>
      <c r="AB139" s="14" t="str">
        <f>IF(LEN($AA139)=0,"N",IF(LEN($AA139)&gt;1,"Error -- Availability entered in an incorrect format",IF($AA139='Control Panel'!$F$36,$AA139,IF($AA139='Control Panel'!$F$37,$AA139,IF($AA139='Control Panel'!$F$38,$AA139,IF($AA139='Control Panel'!$F$39,$AA139,IF($AA139='Control Panel'!$F$40,$AA139,IF($AA139='Control Panel'!$F$41,$AA139,"Error -- Availability entered in an incorrect format"))))))))</f>
        <v>N</v>
      </c>
    </row>
    <row r="140" spans="1:28" s="14" customFormat="1" x14ac:dyDescent="0.35">
      <c r="A140" s="7">
        <v>128</v>
      </c>
      <c r="B140" s="267" t="s">
        <v>1676</v>
      </c>
      <c r="C140" s="13" t="s">
        <v>43</v>
      </c>
      <c r="D140" s="220"/>
      <c r="E140" s="261"/>
      <c r="F140" s="204" t="str">
        <f t="shared" si="2"/>
        <v>N/A</v>
      </c>
      <c r="G140" s="6"/>
      <c r="AA140" s="14" t="str">
        <f t="shared" si="3"/>
        <v/>
      </c>
      <c r="AB140" s="14" t="str">
        <f>IF(LEN($AA140)=0,"N",IF(LEN($AA140)&gt;1,"Error -- Availability entered in an incorrect format",IF($AA140='Control Panel'!$F$36,$AA140,IF($AA140='Control Panel'!$F$37,$AA140,IF($AA140='Control Panel'!$F$38,$AA140,IF($AA140='Control Panel'!$F$39,$AA140,IF($AA140='Control Panel'!$F$40,$AA140,IF($AA140='Control Panel'!$F$41,$AA140,"Error -- Availability entered in an incorrect format"))))))))</f>
        <v>N</v>
      </c>
    </row>
    <row r="141" spans="1:28" s="14" customFormat="1" x14ac:dyDescent="0.35">
      <c r="A141" s="7">
        <v>129</v>
      </c>
      <c r="B141" s="267" t="s">
        <v>1677</v>
      </c>
      <c r="C141" s="13" t="s">
        <v>43</v>
      </c>
      <c r="D141" s="220"/>
      <c r="E141" s="261"/>
      <c r="F141" s="204" t="str">
        <f t="shared" si="2"/>
        <v>N/A</v>
      </c>
      <c r="G141" s="6"/>
      <c r="AA141" s="14" t="str">
        <f t="shared" si="3"/>
        <v/>
      </c>
      <c r="AB141" s="14" t="str">
        <f>IF(LEN($AA141)=0,"N",IF(LEN($AA141)&gt;1,"Error -- Availability entered in an incorrect format",IF($AA141='Control Panel'!$F$36,$AA141,IF($AA141='Control Panel'!$F$37,$AA141,IF($AA141='Control Panel'!$F$38,$AA141,IF($AA141='Control Panel'!$F$39,$AA141,IF($AA141='Control Panel'!$F$40,$AA141,IF($AA141='Control Panel'!$F$41,$AA141,"Error -- Availability entered in an incorrect format"))))))))</f>
        <v>N</v>
      </c>
    </row>
    <row r="142" spans="1:28" s="14" customFormat="1" x14ac:dyDescent="0.35">
      <c r="A142" s="7">
        <v>130</v>
      </c>
      <c r="B142" s="267" t="s">
        <v>1678</v>
      </c>
      <c r="C142" s="13" t="s">
        <v>43</v>
      </c>
      <c r="D142" s="220"/>
      <c r="E142" s="261"/>
      <c r="F142" s="204" t="str">
        <f t="shared" ref="F142:F205" si="4">IF($D$10=$A$9,"N/A",$D$10)</f>
        <v>N/A</v>
      </c>
      <c r="G142" s="6"/>
      <c r="AA142" s="14" t="str">
        <f t="shared" ref="AA142:AA205" si="5">TRIM($D142)</f>
        <v/>
      </c>
      <c r="AB142" s="14" t="str">
        <f>IF(LEN($AA142)=0,"N",IF(LEN($AA142)&gt;1,"Error -- Availability entered in an incorrect format",IF($AA142='Control Panel'!$F$36,$AA142,IF($AA142='Control Panel'!$F$37,$AA142,IF($AA142='Control Panel'!$F$38,$AA142,IF($AA142='Control Panel'!$F$39,$AA142,IF($AA142='Control Panel'!$F$40,$AA142,IF($AA142='Control Panel'!$F$41,$AA142,"Error -- Availability entered in an incorrect format"))))))))</f>
        <v>N</v>
      </c>
    </row>
    <row r="143" spans="1:28" s="14" customFormat="1" x14ac:dyDescent="0.35">
      <c r="A143" s="7">
        <v>131</v>
      </c>
      <c r="B143" s="204" t="s">
        <v>1679</v>
      </c>
      <c r="C143" s="13"/>
      <c r="D143" s="220"/>
      <c r="E143" s="261"/>
      <c r="F143" s="204" t="str">
        <f t="shared" si="4"/>
        <v>N/A</v>
      </c>
      <c r="G143" s="6"/>
      <c r="AA143" s="14" t="str">
        <f t="shared" si="5"/>
        <v/>
      </c>
      <c r="AB143" s="14" t="str">
        <f>IF(LEN($AA143)=0,"N",IF(LEN($AA143)&gt;1,"Error -- Availability entered in an incorrect format",IF($AA143='Control Panel'!$F$36,$AA143,IF($AA143='Control Panel'!$F$37,$AA143,IF($AA143='Control Panel'!$F$38,$AA143,IF($AA143='Control Panel'!$F$39,$AA143,IF($AA143='Control Panel'!$F$40,$AA143,IF($AA143='Control Panel'!$F$41,$AA143,"Error -- Availability entered in an incorrect format"))))))))</f>
        <v>N</v>
      </c>
    </row>
    <row r="144" spans="1:28" s="14" customFormat="1" ht="43.5" x14ac:dyDescent="0.35">
      <c r="A144" s="7">
        <v>132</v>
      </c>
      <c r="B144" s="204" t="s">
        <v>1680</v>
      </c>
      <c r="C144" s="13" t="s">
        <v>37</v>
      </c>
      <c r="D144" s="220"/>
      <c r="E144" s="261"/>
      <c r="F144" s="204" t="str">
        <f t="shared" si="4"/>
        <v>N/A</v>
      </c>
      <c r="G144" s="6"/>
      <c r="AA144" s="14" t="str">
        <f t="shared" si="5"/>
        <v/>
      </c>
      <c r="AB144" s="14" t="str">
        <f>IF(LEN($AA144)=0,"N",IF(LEN($AA144)&gt;1,"Error -- Availability entered in an incorrect format",IF($AA144='Control Panel'!$F$36,$AA144,IF($AA144='Control Panel'!$F$37,$AA144,IF($AA144='Control Panel'!$F$38,$AA144,IF($AA144='Control Panel'!$F$39,$AA144,IF($AA144='Control Panel'!$F$40,$AA144,IF($AA144='Control Panel'!$F$41,$AA144,"Error -- Availability entered in an incorrect format"))))))))</f>
        <v>N</v>
      </c>
    </row>
    <row r="145" spans="1:28" s="14" customFormat="1" ht="43.5" x14ac:dyDescent="0.35">
      <c r="A145" s="7">
        <v>133</v>
      </c>
      <c r="B145" s="204" t="s">
        <v>1681</v>
      </c>
      <c r="C145" s="13" t="s">
        <v>40</v>
      </c>
      <c r="D145" s="220"/>
      <c r="E145" s="261"/>
      <c r="F145" s="204" t="str">
        <f t="shared" si="4"/>
        <v>N/A</v>
      </c>
      <c r="G145" s="6"/>
      <c r="AA145" s="14" t="str">
        <f t="shared" si="5"/>
        <v/>
      </c>
      <c r="AB145" s="14" t="str">
        <f>IF(LEN($AA145)=0,"N",IF(LEN($AA145)&gt;1,"Error -- Availability entered in an incorrect format",IF($AA145='Control Panel'!$F$36,$AA145,IF($AA145='Control Panel'!$F$37,$AA145,IF($AA145='Control Panel'!$F$38,$AA145,IF($AA145='Control Panel'!$F$39,$AA145,IF($AA145='Control Panel'!$F$40,$AA145,IF($AA145='Control Panel'!$F$41,$AA145,"Error -- Availability entered in an incorrect format"))))))))</f>
        <v>N</v>
      </c>
    </row>
    <row r="146" spans="1:28" s="14" customFormat="1" ht="29" x14ac:dyDescent="0.35">
      <c r="A146" s="7">
        <v>134</v>
      </c>
      <c r="B146" s="204" t="s">
        <v>1682</v>
      </c>
      <c r="C146" s="13" t="s">
        <v>37</v>
      </c>
      <c r="D146" s="220"/>
      <c r="E146" s="261"/>
      <c r="F146" s="204" t="str">
        <f t="shared" si="4"/>
        <v>N/A</v>
      </c>
      <c r="G146" s="6"/>
      <c r="AA146" s="14" t="str">
        <f t="shared" si="5"/>
        <v/>
      </c>
      <c r="AB146" s="14" t="str">
        <f>IF(LEN($AA146)=0,"N",IF(LEN($AA146)&gt;1,"Error -- Availability entered in an incorrect format",IF($AA146='Control Panel'!$F$36,$AA146,IF($AA146='Control Panel'!$F$37,$AA146,IF($AA146='Control Panel'!$F$38,$AA146,IF($AA146='Control Panel'!$F$39,$AA146,IF($AA146='Control Panel'!$F$40,$AA146,IF($AA146='Control Panel'!$F$41,$AA146,"Error -- Availability entered in an incorrect format"))))))))</f>
        <v>N</v>
      </c>
    </row>
    <row r="147" spans="1:28" s="14" customFormat="1" ht="29" x14ac:dyDescent="0.35">
      <c r="A147" s="7">
        <v>135</v>
      </c>
      <c r="B147" s="204" t="s">
        <v>1683</v>
      </c>
      <c r="C147" s="13" t="s">
        <v>37</v>
      </c>
      <c r="D147" s="220"/>
      <c r="E147" s="261"/>
      <c r="F147" s="204" t="str">
        <f t="shared" si="4"/>
        <v>N/A</v>
      </c>
      <c r="G147" s="6"/>
      <c r="AA147" s="14" t="str">
        <f t="shared" si="5"/>
        <v/>
      </c>
      <c r="AB147" s="14" t="str">
        <f>IF(LEN($AA147)=0,"N",IF(LEN($AA147)&gt;1,"Error -- Availability entered in an incorrect format",IF($AA147='Control Panel'!$F$36,$AA147,IF($AA147='Control Panel'!$F$37,$AA147,IF($AA147='Control Panel'!$F$38,$AA147,IF($AA147='Control Panel'!$F$39,$AA147,IF($AA147='Control Panel'!$F$40,$AA147,IF($AA147='Control Panel'!$F$41,$AA147,"Error -- Availability entered in an incorrect format"))))))))</f>
        <v>N</v>
      </c>
    </row>
    <row r="148" spans="1:28" s="14" customFormat="1" ht="29" x14ac:dyDescent="0.35">
      <c r="A148" s="7">
        <v>136</v>
      </c>
      <c r="B148" s="204" t="s">
        <v>1684</v>
      </c>
      <c r="C148" s="13" t="s">
        <v>37</v>
      </c>
      <c r="D148" s="220"/>
      <c r="E148" s="261"/>
      <c r="F148" s="204" t="str">
        <f t="shared" si="4"/>
        <v>N/A</v>
      </c>
      <c r="G148" s="6"/>
      <c r="AA148" s="14" t="str">
        <f t="shared" si="5"/>
        <v/>
      </c>
      <c r="AB148" s="14" t="str">
        <f>IF(LEN($AA148)=0,"N",IF(LEN($AA148)&gt;1,"Error -- Availability entered in an incorrect format",IF($AA148='Control Panel'!$F$36,$AA148,IF($AA148='Control Panel'!$F$37,$AA148,IF($AA148='Control Panel'!$F$38,$AA148,IF($AA148='Control Panel'!$F$39,$AA148,IF($AA148='Control Panel'!$F$40,$AA148,IF($AA148='Control Panel'!$F$41,$AA148,"Error -- Availability entered in an incorrect format"))))))))</f>
        <v>N</v>
      </c>
    </row>
    <row r="149" spans="1:28" s="14" customFormat="1" ht="29" x14ac:dyDescent="0.35">
      <c r="A149" s="7">
        <v>137</v>
      </c>
      <c r="B149" s="204" t="s">
        <v>1685</v>
      </c>
      <c r="C149" s="13" t="s">
        <v>37</v>
      </c>
      <c r="D149" s="220"/>
      <c r="E149" s="261"/>
      <c r="F149" s="204" t="str">
        <f t="shared" si="4"/>
        <v>N/A</v>
      </c>
      <c r="G149" s="6"/>
      <c r="AA149" s="14" t="str">
        <f t="shared" si="5"/>
        <v/>
      </c>
      <c r="AB149" s="14" t="str">
        <f>IF(LEN($AA149)=0,"N",IF(LEN($AA149)&gt;1,"Error -- Availability entered in an incorrect format",IF($AA149='Control Panel'!$F$36,$AA149,IF($AA149='Control Panel'!$F$37,$AA149,IF($AA149='Control Panel'!$F$38,$AA149,IF($AA149='Control Panel'!$F$39,$AA149,IF($AA149='Control Panel'!$F$40,$AA149,IF($AA149='Control Panel'!$F$41,$AA149,"Error -- Availability entered in an incorrect format"))))))))</f>
        <v>N</v>
      </c>
    </row>
    <row r="150" spans="1:28" s="14" customFormat="1" ht="29" x14ac:dyDescent="0.35">
      <c r="A150" s="7">
        <v>138</v>
      </c>
      <c r="B150" s="204" t="s">
        <v>1686</v>
      </c>
      <c r="C150" s="13" t="s">
        <v>37</v>
      </c>
      <c r="D150" s="220"/>
      <c r="E150" s="261"/>
      <c r="F150" s="204" t="str">
        <f t="shared" si="4"/>
        <v>N/A</v>
      </c>
      <c r="G150" s="6"/>
      <c r="AA150" s="14" t="str">
        <f t="shared" si="5"/>
        <v/>
      </c>
      <c r="AB150" s="14" t="str">
        <f>IF(LEN($AA150)=0,"N",IF(LEN($AA150)&gt;1,"Error -- Availability entered in an incorrect format",IF($AA150='Control Panel'!$F$36,$AA150,IF($AA150='Control Panel'!$F$37,$AA150,IF($AA150='Control Panel'!$F$38,$AA150,IF($AA150='Control Panel'!$F$39,$AA150,IF($AA150='Control Panel'!$F$40,$AA150,IF($AA150='Control Panel'!$F$41,$AA150,"Error -- Availability entered in an incorrect format"))))))))</f>
        <v>N</v>
      </c>
    </row>
    <row r="151" spans="1:28" s="14" customFormat="1" ht="29" x14ac:dyDescent="0.35">
      <c r="A151" s="7">
        <v>139</v>
      </c>
      <c r="B151" s="204" t="s">
        <v>1687</v>
      </c>
      <c r="C151" s="13" t="s">
        <v>37</v>
      </c>
      <c r="D151" s="220"/>
      <c r="E151" s="261"/>
      <c r="F151" s="204" t="str">
        <f t="shared" si="4"/>
        <v>N/A</v>
      </c>
      <c r="G151" s="6"/>
      <c r="AA151" s="14" t="str">
        <f t="shared" si="5"/>
        <v/>
      </c>
      <c r="AB151" s="14" t="str">
        <f>IF(LEN($AA151)=0,"N",IF(LEN($AA151)&gt;1,"Error -- Availability entered in an incorrect format",IF($AA151='Control Panel'!$F$36,$AA151,IF($AA151='Control Panel'!$F$37,$AA151,IF($AA151='Control Panel'!$F$38,$AA151,IF($AA151='Control Panel'!$F$39,$AA151,IF($AA151='Control Panel'!$F$40,$AA151,IF($AA151='Control Panel'!$F$41,$AA151,"Error -- Availability entered in an incorrect format"))))))))</f>
        <v>N</v>
      </c>
    </row>
    <row r="152" spans="1:28" s="14" customFormat="1" ht="29" x14ac:dyDescent="0.35">
      <c r="A152" s="7">
        <v>140</v>
      </c>
      <c r="B152" s="204" t="s">
        <v>1688</v>
      </c>
      <c r="C152" s="13" t="s">
        <v>37</v>
      </c>
      <c r="D152" s="220"/>
      <c r="E152" s="261"/>
      <c r="F152" s="204" t="str">
        <f t="shared" si="4"/>
        <v>N/A</v>
      </c>
      <c r="G152" s="6"/>
      <c r="AA152" s="14" t="str">
        <f t="shared" si="5"/>
        <v/>
      </c>
      <c r="AB152" s="14" t="str">
        <f>IF(LEN($AA152)=0,"N",IF(LEN($AA152)&gt;1,"Error -- Availability entered in an incorrect format",IF($AA152='Control Panel'!$F$36,$AA152,IF($AA152='Control Panel'!$F$37,$AA152,IF($AA152='Control Panel'!$F$38,$AA152,IF($AA152='Control Panel'!$F$39,$AA152,IF($AA152='Control Panel'!$F$40,$AA152,IF($AA152='Control Panel'!$F$41,$AA152,"Error -- Availability entered in an incorrect format"))))))))</f>
        <v>N</v>
      </c>
    </row>
    <row r="153" spans="1:28" s="14" customFormat="1" x14ac:dyDescent="0.35">
      <c r="A153" s="7">
        <v>141</v>
      </c>
      <c r="B153" s="204" t="s">
        <v>1689</v>
      </c>
      <c r="C153" s="13" t="s">
        <v>37</v>
      </c>
      <c r="D153" s="220"/>
      <c r="E153" s="261"/>
      <c r="F153" s="204" t="str">
        <f t="shared" si="4"/>
        <v>N/A</v>
      </c>
      <c r="G153" s="6"/>
      <c r="AA153" s="14" t="str">
        <f t="shared" si="5"/>
        <v/>
      </c>
      <c r="AB153" s="14" t="str">
        <f>IF(LEN($AA153)=0,"N",IF(LEN($AA153)&gt;1,"Error -- Availability entered in an incorrect format",IF($AA153='Control Panel'!$F$36,$AA153,IF($AA153='Control Panel'!$F$37,$AA153,IF($AA153='Control Panel'!$F$38,$AA153,IF($AA153='Control Panel'!$F$39,$AA153,IF($AA153='Control Panel'!$F$40,$AA153,IF($AA153='Control Panel'!$F$41,$AA153,"Error -- Availability entered in an incorrect format"))))))))</f>
        <v>N</v>
      </c>
    </row>
    <row r="154" spans="1:28" s="14" customFormat="1" ht="29" x14ac:dyDescent="0.35">
      <c r="A154" s="7">
        <v>142</v>
      </c>
      <c r="B154" s="204" t="s">
        <v>1690</v>
      </c>
      <c r="C154" s="13" t="s">
        <v>37</v>
      </c>
      <c r="D154" s="220"/>
      <c r="E154" s="261"/>
      <c r="F154" s="204" t="str">
        <f t="shared" si="4"/>
        <v>N/A</v>
      </c>
      <c r="G154" s="6"/>
      <c r="AA154" s="14" t="str">
        <f t="shared" si="5"/>
        <v/>
      </c>
      <c r="AB154" s="14" t="str">
        <f>IF(LEN($AA154)=0,"N",IF(LEN($AA154)&gt;1,"Error -- Availability entered in an incorrect format",IF($AA154='Control Panel'!$F$36,$AA154,IF($AA154='Control Panel'!$F$37,$AA154,IF($AA154='Control Panel'!$F$38,$AA154,IF($AA154='Control Panel'!$F$39,$AA154,IF($AA154='Control Panel'!$F$40,$AA154,IF($AA154='Control Panel'!$F$41,$AA154,"Error -- Availability entered in an incorrect format"))))))))</f>
        <v>N</v>
      </c>
    </row>
    <row r="155" spans="1:28" s="14" customFormat="1" ht="29" x14ac:dyDescent="0.35">
      <c r="A155" s="7">
        <v>143</v>
      </c>
      <c r="B155" s="204" t="s">
        <v>1691</v>
      </c>
      <c r="C155" s="13" t="s">
        <v>37</v>
      </c>
      <c r="D155" s="220"/>
      <c r="E155" s="261"/>
      <c r="F155" s="204" t="str">
        <f t="shared" si="4"/>
        <v>N/A</v>
      </c>
      <c r="G155" s="6"/>
      <c r="AA155" s="14" t="str">
        <f t="shared" si="5"/>
        <v/>
      </c>
      <c r="AB155" s="14" t="str">
        <f>IF(LEN($AA155)=0,"N",IF(LEN($AA155)&gt;1,"Error -- Availability entered in an incorrect format",IF($AA155='Control Panel'!$F$36,$AA155,IF($AA155='Control Panel'!$F$37,$AA155,IF($AA155='Control Panel'!$F$38,$AA155,IF($AA155='Control Panel'!$F$39,$AA155,IF($AA155='Control Panel'!$F$40,$AA155,IF($AA155='Control Panel'!$F$41,$AA155,"Error -- Availability entered in an incorrect format"))))))))</f>
        <v>N</v>
      </c>
    </row>
    <row r="156" spans="1:28" s="14" customFormat="1" ht="29" x14ac:dyDescent="0.35">
      <c r="A156" s="7">
        <v>144</v>
      </c>
      <c r="B156" s="204" t="s">
        <v>1692</v>
      </c>
      <c r="C156" s="13" t="s">
        <v>37</v>
      </c>
      <c r="D156" s="220"/>
      <c r="E156" s="261"/>
      <c r="F156" s="204" t="str">
        <f t="shared" si="4"/>
        <v>N/A</v>
      </c>
      <c r="G156" s="6"/>
      <c r="AA156" s="14" t="str">
        <f t="shared" si="5"/>
        <v/>
      </c>
      <c r="AB156" s="14" t="str">
        <f>IF(LEN($AA156)=0,"N",IF(LEN($AA156)&gt;1,"Error -- Availability entered in an incorrect format",IF($AA156='Control Panel'!$F$36,$AA156,IF($AA156='Control Panel'!$F$37,$AA156,IF($AA156='Control Panel'!$F$38,$AA156,IF($AA156='Control Panel'!$F$39,$AA156,IF($AA156='Control Panel'!$F$40,$AA156,IF($AA156='Control Panel'!$F$41,$AA156,"Error -- Availability entered in an incorrect format"))))))))</f>
        <v>N</v>
      </c>
    </row>
    <row r="157" spans="1:28" s="14" customFormat="1" ht="29" x14ac:dyDescent="0.35">
      <c r="A157" s="7">
        <v>145</v>
      </c>
      <c r="B157" s="204" t="s">
        <v>1693</v>
      </c>
      <c r="C157" s="13" t="s">
        <v>37</v>
      </c>
      <c r="D157" s="220"/>
      <c r="E157" s="261"/>
      <c r="F157" s="204" t="str">
        <f t="shared" si="4"/>
        <v>N/A</v>
      </c>
      <c r="G157" s="6"/>
      <c r="AA157" s="14" t="str">
        <f t="shared" si="5"/>
        <v/>
      </c>
      <c r="AB157" s="14" t="str">
        <f>IF(LEN($AA157)=0,"N",IF(LEN($AA157)&gt;1,"Error -- Availability entered in an incorrect format",IF($AA157='Control Panel'!$F$36,$AA157,IF($AA157='Control Panel'!$F$37,$AA157,IF($AA157='Control Panel'!$F$38,$AA157,IF($AA157='Control Panel'!$F$39,$AA157,IF($AA157='Control Panel'!$F$40,$AA157,IF($AA157='Control Panel'!$F$41,$AA157,"Error -- Availability entered in an incorrect format"))))))))</f>
        <v>N</v>
      </c>
    </row>
    <row r="158" spans="1:28" s="14" customFormat="1" x14ac:dyDescent="0.35">
      <c r="A158" s="7">
        <v>146</v>
      </c>
      <c r="B158" s="204" t="s">
        <v>1694</v>
      </c>
      <c r="C158" s="13" t="s">
        <v>37</v>
      </c>
      <c r="D158" s="220"/>
      <c r="E158" s="261"/>
      <c r="F158" s="204" t="str">
        <f t="shared" si="4"/>
        <v>N/A</v>
      </c>
      <c r="G158" s="6"/>
      <c r="AA158" s="14" t="str">
        <f t="shared" si="5"/>
        <v/>
      </c>
      <c r="AB158" s="14" t="str">
        <f>IF(LEN($AA158)=0,"N",IF(LEN($AA158)&gt;1,"Error -- Availability entered in an incorrect format",IF($AA158='Control Panel'!$F$36,$AA158,IF($AA158='Control Panel'!$F$37,$AA158,IF($AA158='Control Panel'!$F$38,$AA158,IF($AA158='Control Panel'!$F$39,$AA158,IF($AA158='Control Panel'!$F$40,$AA158,IF($AA158='Control Panel'!$F$41,$AA158,"Error -- Availability entered in an incorrect format"))))))))</f>
        <v>N</v>
      </c>
    </row>
    <row r="159" spans="1:28" s="14" customFormat="1" ht="29" x14ac:dyDescent="0.35">
      <c r="A159" s="7">
        <v>147</v>
      </c>
      <c r="B159" s="204" t="s">
        <v>1695</v>
      </c>
      <c r="C159" s="13" t="s">
        <v>37</v>
      </c>
      <c r="D159" s="220"/>
      <c r="E159" s="261"/>
      <c r="F159" s="204" t="str">
        <f t="shared" si="4"/>
        <v>N/A</v>
      </c>
      <c r="G159" s="6"/>
      <c r="AA159" s="14" t="str">
        <f t="shared" si="5"/>
        <v/>
      </c>
      <c r="AB159" s="14" t="str">
        <f>IF(LEN($AA159)=0,"N",IF(LEN($AA159)&gt;1,"Error -- Availability entered in an incorrect format",IF($AA159='Control Panel'!$F$36,$AA159,IF($AA159='Control Panel'!$F$37,$AA159,IF($AA159='Control Panel'!$F$38,$AA159,IF($AA159='Control Panel'!$F$39,$AA159,IF($AA159='Control Panel'!$F$40,$AA159,IF($AA159='Control Panel'!$F$41,$AA159,"Error -- Availability entered in an incorrect format"))))))))</f>
        <v>N</v>
      </c>
    </row>
    <row r="160" spans="1:28" s="14" customFormat="1" ht="43.5" x14ac:dyDescent="0.35">
      <c r="A160" s="7">
        <v>148</v>
      </c>
      <c r="B160" s="204" t="s">
        <v>1696</v>
      </c>
      <c r="C160" s="13" t="s">
        <v>37</v>
      </c>
      <c r="D160" s="220"/>
      <c r="E160" s="261"/>
      <c r="F160" s="204" t="str">
        <f t="shared" si="4"/>
        <v>N/A</v>
      </c>
      <c r="G160" s="6"/>
      <c r="AA160" s="14" t="str">
        <f t="shared" si="5"/>
        <v/>
      </c>
      <c r="AB160" s="14" t="str">
        <f>IF(LEN($AA160)=0,"N",IF(LEN($AA160)&gt;1,"Error -- Availability entered in an incorrect format",IF($AA160='Control Panel'!$F$36,$AA160,IF($AA160='Control Panel'!$F$37,$AA160,IF($AA160='Control Panel'!$F$38,$AA160,IF($AA160='Control Panel'!$F$39,$AA160,IF($AA160='Control Panel'!$F$40,$AA160,IF($AA160='Control Panel'!$F$41,$AA160,"Error -- Availability entered in an incorrect format"))))))))</f>
        <v>N</v>
      </c>
    </row>
    <row r="161" spans="1:28" s="14" customFormat="1" x14ac:dyDescent="0.35">
      <c r="A161" s="7">
        <v>149</v>
      </c>
      <c r="B161" s="204" t="s">
        <v>1697</v>
      </c>
      <c r="C161" s="13" t="s">
        <v>37</v>
      </c>
      <c r="D161" s="220"/>
      <c r="E161" s="261"/>
      <c r="F161" s="204" t="str">
        <f t="shared" si="4"/>
        <v>N/A</v>
      </c>
      <c r="G161" s="6"/>
      <c r="AA161" s="14" t="str">
        <f t="shared" si="5"/>
        <v/>
      </c>
      <c r="AB161" s="14" t="str">
        <f>IF(LEN($AA161)=0,"N",IF(LEN($AA161)&gt;1,"Error -- Availability entered in an incorrect format",IF($AA161='Control Panel'!$F$36,$AA161,IF($AA161='Control Panel'!$F$37,$AA161,IF($AA161='Control Panel'!$F$38,$AA161,IF($AA161='Control Panel'!$F$39,$AA161,IF($AA161='Control Panel'!$F$40,$AA161,IF($AA161='Control Panel'!$F$41,$AA161,"Error -- Availability entered in an incorrect format"))))))))</f>
        <v>N</v>
      </c>
    </row>
    <row r="162" spans="1:28" s="14" customFormat="1" ht="29" x14ac:dyDescent="0.35">
      <c r="A162" s="7">
        <v>150</v>
      </c>
      <c r="B162" s="204" t="s">
        <v>1698</v>
      </c>
      <c r="C162" s="13" t="s">
        <v>37</v>
      </c>
      <c r="D162" s="220"/>
      <c r="E162" s="261"/>
      <c r="F162" s="204" t="str">
        <f t="shared" si="4"/>
        <v>N/A</v>
      </c>
      <c r="G162" s="6"/>
      <c r="AA162" s="14" t="str">
        <f t="shared" si="5"/>
        <v/>
      </c>
      <c r="AB162" s="14" t="str">
        <f>IF(LEN($AA162)=0,"N",IF(LEN($AA162)&gt;1,"Error -- Availability entered in an incorrect format",IF($AA162='Control Panel'!$F$36,$AA162,IF($AA162='Control Panel'!$F$37,$AA162,IF($AA162='Control Panel'!$F$38,$AA162,IF($AA162='Control Panel'!$F$39,$AA162,IF($AA162='Control Panel'!$F$40,$AA162,IF($AA162='Control Panel'!$F$41,$AA162,"Error -- Availability entered in an incorrect format"))))))))</f>
        <v>N</v>
      </c>
    </row>
    <row r="163" spans="1:28" s="14" customFormat="1" ht="29" x14ac:dyDescent="0.35">
      <c r="A163" s="7">
        <v>151</v>
      </c>
      <c r="B163" s="204" t="s">
        <v>1699</v>
      </c>
      <c r="C163" s="13" t="s">
        <v>37</v>
      </c>
      <c r="D163" s="220"/>
      <c r="E163" s="261"/>
      <c r="F163" s="204" t="str">
        <f t="shared" si="4"/>
        <v>N/A</v>
      </c>
      <c r="G163" s="6"/>
      <c r="AA163" s="14" t="str">
        <f t="shared" si="5"/>
        <v/>
      </c>
      <c r="AB163" s="14" t="str">
        <f>IF(LEN($AA163)=0,"N",IF(LEN($AA163)&gt;1,"Error -- Availability entered in an incorrect format",IF($AA163='Control Panel'!$F$36,$AA163,IF($AA163='Control Panel'!$F$37,$AA163,IF($AA163='Control Panel'!$F$38,$AA163,IF($AA163='Control Panel'!$F$39,$AA163,IF($AA163='Control Panel'!$F$40,$AA163,IF($AA163='Control Panel'!$F$41,$AA163,"Error -- Availability entered in an incorrect format"))))))))</f>
        <v>N</v>
      </c>
    </row>
    <row r="164" spans="1:28" s="14" customFormat="1" x14ac:dyDescent="0.35">
      <c r="A164" s="7">
        <v>152</v>
      </c>
      <c r="B164" s="204" t="s">
        <v>1700</v>
      </c>
      <c r="C164" s="13" t="s">
        <v>37</v>
      </c>
      <c r="D164" s="220"/>
      <c r="E164" s="261"/>
      <c r="F164" s="204" t="str">
        <f t="shared" si="4"/>
        <v>N/A</v>
      </c>
      <c r="G164" s="6"/>
      <c r="AA164" s="14" t="str">
        <f t="shared" si="5"/>
        <v/>
      </c>
      <c r="AB164" s="14" t="str">
        <f>IF(LEN($AA164)=0,"N",IF(LEN($AA164)&gt;1,"Error -- Availability entered in an incorrect format",IF($AA164='Control Panel'!$F$36,$AA164,IF($AA164='Control Panel'!$F$37,$AA164,IF($AA164='Control Panel'!$F$38,$AA164,IF($AA164='Control Panel'!$F$39,$AA164,IF($AA164='Control Panel'!$F$40,$AA164,IF($AA164='Control Panel'!$F$41,$AA164,"Error -- Availability entered in an incorrect format"))))))))</f>
        <v>N</v>
      </c>
    </row>
    <row r="165" spans="1:28" s="14" customFormat="1" x14ac:dyDescent="0.35">
      <c r="A165" s="7">
        <v>153</v>
      </c>
      <c r="B165" s="267" t="s">
        <v>1701</v>
      </c>
      <c r="C165" s="13" t="s">
        <v>43</v>
      </c>
      <c r="D165" s="220"/>
      <c r="E165" s="261"/>
      <c r="F165" s="204" t="str">
        <f t="shared" si="4"/>
        <v>N/A</v>
      </c>
      <c r="G165" s="6"/>
      <c r="AA165" s="14" t="str">
        <f t="shared" si="5"/>
        <v/>
      </c>
      <c r="AB165" s="14" t="str">
        <f>IF(LEN($AA165)=0,"N",IF(LEN($AA165)&gt;1,"Error -- Availability entered in an incorrect format",IF($AA165='Control Panel'!$F$36,$AA165,IF($AA165='Control Panel'!$F$37,$AA165,IF($AA165='Control Panel'!$F$38,$AA165,IF($AA165='Control Panel'!$F$39,$AA165,IF($AA165='Control Panel'!$F$40,$AA165,IF($AA165='Control Panel'!$F$41,$AA165,"Error -- Availability entered in an incorrect format"))))))))</f>
        <v>N</v>
      </c>
    </row>
    <row r="166" spans="1:28" s="14" customFormat="1" x14ac:dyDescent="0.35">
      <c r="A166" s="7">
        <v>154</v>
      </c>
      <c r="B166" s="267" t="s">
        <v>1702</v>
      </c>
      <c r="C166" s="13" t="s">
        <v>43</v>
      </c>
      <c r="D166" s="220"/>
      <c r="E166" s="261"/>
      <c r="F166" s="204" t="str">
        <f t="shared" si="4"/>
        <v>N/A</v>
      </c>
      <c r="G166" s="6"/>
      <c r="AA166" s="14" t="str">
        <f t="shared" si="5"/>
        <v/>
      </c>
      <c r="AB166" s="14" t="str">
        <f>IF(LEN($AA166)=0,"N",IF(LEN($AA166)&gt;1,"Error -- Availability entered in an incorrect format",IF($AA166='Control Panel'!$F$36,$AA166,IF($AA166='Control Panel'!$F$37,$AA166,IF($AA166='Control Panel'!$F$38,$AA166,IF($AA166='Control Panel'!$F$39,$AA166,IF($AA166='Control Panel'!$F$40,$AA166,IF($AA166='Control Panel'!$F$41,$AA166,"Error -- Availability entered in an incorrect format"))))))))</f>
        <v>N</v>
      </c>
    </row>
    <row r="167" spans="1:28" s="14" customFormat="1" x14ac:dyDescent="0.35">
      <c r="A167" s="7">
        <v>155</v>
      </c>
      <c r="B167" s="267" t="s">
        <v>1703</v>
      </c>
      <c r="C167" s="13" t="s">
        <v>43</v>
      </c>
      <c r="D167" s="220"/>
      <c r="E167" s="261"/>
      <c r="F167" s="204" t="str">
        <f t="shared" si="4"/>
        <v>N/A</v>
      </c>
      <c r="G167" s="6"/>
      <c r="AA167" s="14" t="str">
        <f t="shared" si="5"/>
        <v/>
      </c>
      <c r="AB167" s="14" t="str">
        <f>IF(LEN($AA167)=0,"N",IF(LEN($AA167)&gt;1,"Error -- Availability entered in an incorrect format",IF($AA167='Control Panel'!$F$36,$AA167,IF($AA167='Control Panel'!$F$37,$AA167,IF($AA167='Control Panel'!$F$38,$AA167,IF($AA167='Control Panel'!$F$39,$AA167,IF($AA167='Control Panel'!$F$40,$AA167,IF($AA167='Control Panel'!$F$41,$AA167,"Error -- Availability entered in an incorrect format"))))))))</f>
        <v>N</v>
      </c>
    </row>
    <row r="168" spans="1:28" s="14" customFormat="1" x14ac:dyDescent="0.35">
      <c r="A168" s="7">
        <v>156</v>
      </c>
      <c r="B168" s="267" t="s">
        <v>1704</v>
      </c>
      <c r="C168" s="13" t="s">
        <v>43</v>
      </c>
      <c r="D168" s="220"/>
      <c r="E168" s="261"/>
      <c r="F168" s="204" t="str">
        <f t="shared" si="4"/>
        <v>N/A</v>
      </c>
      <c r="G168" s="6"/>
      <c r="AA168" s="14" t="str">
        <f t="shared" si="5"/>
        <v/>
      </c>
      <c r="AB168" s="14" t="str">
        <f>IF(LEN($AA168)=0,"N",IF(LEN($AA168)&gt;1,"Error -- Availability entered in an incorrect format",IF($AA168='Control Panel'!$F$36,$AA168,IF($AA168='Control Panel'!$F$37,$AA168,IF($AA168='Control Panel'!$F$38,$AA168,IF($AA168='Control Panel'!$F$39,$AA168,IF($AA168='Control Panel'!$F$40,$AA168,IF($AA168='Control Panel'!$F$41,$AA168,"Error -- Availability entered in an incorrect format"))))))))</f>
        <v>N</v>
      </c>
    </row>
    <row r="169" spans="1:28" s="14" customFormat="1" x14ac:dyDescent="0.35">
      <c r="A169" s="7">
        <v>157</v>
      </c>
      <c r="B169" s="267" t="s">
        <v>1705</v>
      </c>
      <c r="C169" s="13" t="s">
        <v>43</v>
      </c>
      <c r="D169" s="220"/>
      <c r="E169" s="261"/>
      <c r="F169" s="204" t="str">
        <f t="shared" si="4"/>
        <v>N/A</v>
      </c>
      <c r="G169" s="6"/>
      <c r="AA169" s="14" t="str">
        <f t="shared" si="5"/>
        <v/>
      </c>
      <c r="AB169" s="14" t="str">
        <f>IF(LEN($AA169)=0,"N",IF(LEN($AA169)&gt;1,"Error -- Availability entered in an incorrect format",IF($AA169='Control Panel'!$F$36,$AA169,IF($AA169='Control Panel'!$F$37,$AA169,IF($AA169='Control Panel'!$F$38,$AA169,IF($AA169='Control Panel'!$F$39,$AA169,IF($AA169='Control Panel'!$F$40,$AA169,IF($AA169='Control Panel'!$F$41,$AA169,"Error -- Availability entered in an incorrect format"))))))))</f>
        <v>N</v>
      </c>
    </row>
    <row r="170" spans="1:28" s="14" customFormat="1" x14ac:dyDescent="0.35">
      <c r="A170" s="7">
        <v>158</v>
      </c>
      <c r="B170" s="267" t="s">
        <v>1706</v>
      </c>
      <c r="C170" s="13" t="s">
        <v>43</v>
      </c>
      <c r="D170" s="220"/>
      <c r="E170" s="261"/>
      <c r="F170" s="204" t="str">
        <f t="shared" si="4"/>
        <v>N/A</v>
      </c>
      <c r="G170" s="6"/>
      <c r="AA170" s="14" t="str">
        <f t="shared" si="5"/>
        <v/>
      </c>
      <c r="AB170" s="14" t="str">
        <f>IF(LEN($AA170)=0,"N",IF(LEN($AA170)&gt;1,"Error -- Availability entered in an incorrect format",IF($AA170='Control Panel'!$F$36,$AA170,IF($AA170='Control Panel'!$F$37,$AA170,IF($AA170='Control Panel'!$F$38,$AA170,IF($AA170='Control Panel'!$F$39,$AA170,IF($AA170='Control Panel'!$F$40,$AA170,IF($AA170='Control Panel'!$F$41,$AA170,"Error -- Availability entered in an incorrect format"))))))))</f>
        <v>N</v>
      </c>
    </row>
    <row r="171" spans="1:28" s="14" customFormat="1" x14ac:dyDescent="0.35">
      <c r="A171" s="7">
        <v>159</v>
      </c>
      <c r="B171" s="267" t="s">
        <v>1707</v>
      </c>
      <c r="C171" s="13" t="s">
        <v>43</v>
      </c>
      <c r="D171" s="220"/>
      <c r="E171" s="261"/>
      <c r="F171" s="204" t="str">
        <f t="shared" si="4"/>
        <v>N/A</v>
      </c>
      <c r="G171" s="6"/>
      <c r="AA171" s="14" t="str">
        <f t="shared" si="5"/>
        <v/>
      </c>
      <c r="AB171" s="14" t="str">
        <f>IF(LEN($AA171)=0,"N",IF(LEN($AA171)&gt;1,"Error -- Availability entered in an incorrect format",IF($AA171='Control Panel'!$F$36,$AA171,IF($AA171='Control Panel'!$F$37,$AA171,IF($AA171='Control Panel'!$F$38,$AA171,IF($AA171='Control Panel'!$F$39,$AA171,IF($AA171='Control Panel'!$F$40,$AA171,IF($AA171='Control Panel'!$F$41,$AA171,"Error -- Availability entered in an incorrect format"))))))))</f>
        <v>N</v>
      </c>
    </row>
    <row r="172" spans="1:28" s="14" customFormat="1" x14ac:dyDescent="0.35">
      <c r="A172" s="7">
        <v>160</v>
      </c>
      <c r="B172" s="267" t="s">
        <v>1708</v>
      </c>
      <c r="C172" s="13" t="s">
        <v>43</v>
      </c>
      <c r="D172" s="220"/>
      <c r="E172" s="261"/>
      <c r="F172" s="204" t="str">
        <f t="shared" si="4"/>
        <v>N/A</v>
      </c>
      <c r="G172" s="6"/>
      <c r="AA172" s="14" t="str">
        <f t="shared" si="5"/>
        <v/>
      </c>
      <c r="AB172" s="14" t="str">
        <f>IF(LEN($AA172)=0,"N",IF(LEN($AA172)&gt;1,"Error -- Availability entered in an incorrect format",IF($AA172='Control Panel'!$F$36,$AA172,IF($AA172='Control Panel'!$F$37,$AA172,IF($AA172='Control Panel'!$F$38,$AA172,IF($AA172='Control Panel'!$F$39,$AA172,IF($AA172='Control Panel'!$F$40,$AA172,IF($AA172='Control Panel'!$F$41,$AA172,"Error -- Availability entered in an incorrect format"))))))))</f>
        <v>N</v>
      </c>
    </row>
    <row r="173" spans="1:28" s="14" customFormat="1" x14ac:dyDescent="0.35">
      <c r="A173" s="7">
        <v>161</v>
      </c>
      <c r="B173" s="267" t="s">
        <v>1709</v>
      </c>
      <c r="C173" s="13" t="s">
        <v>43</v>
      </c>
      <c r="D173" s="220"/>
      <c r="E173" s="261"/>
      <c r="F173" s="204" t="str">
        <f t="shared" si="4"/>
        <v>N/A</v>
      </c>
      <c r="G173" s="6"/>
      <c r="AA173" s="14" t="str">
        <f t="shared" si="5"/>
        <v/>
      </c>
      <c r="AB173" s="14" t="str">
        <f>IF(LEN($AA173)=0,"N",IF(LEN($AA173)&gt;1,"Error -- Availability entered in an incorrect format",IF($AA173='Control Panel'!$F$36,$AA173,IF($AA173='Control Panel'!$F$37,$AA173,IF($AA173='Control Panel'!$F$38,$AA173,IF($AA173='Control Panel'!$F$39,$AA173,IF($AA173='Control Panel'!$F$40,$AA173,IF($AA173='Control Panel'!$F$41,$AA173,"Error -- Availability entered in an incorrect format"))))))))</f>
        <v>N</v>
      </c>
    </row>
    <row r="174" spans="1:28" s="14" customFormat="1" x14ac:dyDescent="0.35">
      <c r="A174" s="7">
        <v>162</v>
      </c>
      <c r="B174" s="267" t="s">
        <v>1710</v>
      </c>
      <c r="C174" s="13" t="s">
        <v>43</v>
      </c>
      <c r="D174" s="220"/>
      <c r="E174" s="261"/>
      <c r="F174" s="204" t="str">
        <f t="shared" si="4"/>
        <v>N/A</v>
      </c>
      <c r="G174" s="6"/>
      <c r="AA174" s="14" t="str">
        <f t="shared" si="5"/>
        <v/>
      </c>
      <c r="AB174" s="14" t="str">
        <f>IF(LEN($AA174)=0,"N",IF(LEN($AA174)&gt;1,"Error -- Availability entered in an incorrect format",IF($AA174='Control Panel'!$F$36,$AA174,IF($AA174='Control Panel'!$F$37,$AA174,IF($AA174='Control Panel'!$F$38,$AA174,IF($AA174='Control Panel'!$F$39,$AA174,IF($AA174='Control Panel'!$F$40,$AA174,IF($AA174='Control Panel'!$F$41,$AA174,"Error -- Availability entered in an incorrect format"))))))))</f>
        <v>N</v>
      </c>
    </row>
    <row r="175" spans="1:28" s="14" customFormat="1" x14ac:dyDescent="0.35">
      <c r="A175" s="7">
        <v>163</v>
      </c>
      <c r="B175" s="267" t="s">
        <v>1711</v>
      </c>
      <c r="C175" s="13" t="s">
        <v>43</v>
      </c>
      <c r="D175" s="220"/>
      <c r="E175" s="261"/>
      <c r="F175" s="204" t="str">
        <f t="shared" si="4"/>
        <v>N/A</v>
      </c>
      <c r="G175" s="6"/>
      <c r="AA175" s="14" t="str">
        <f t="shared" si="5"/>
        <v/>
      </c>
      <c r="AB175" s="14" t="str">
        <f>IF(LEN($AA175)=0,"N",IF(LEN($AA175)&gt;1,"Error -- Availability entered in an incorrect format",IF($AA175='Control Panel'!$F$36,$AA175,IF($AA175='Control Panel'!$F$37,$AA175,IF($AA175='Control Panel'!$F$38,$AA175,IF($AA175='Control Panel'!$F$39,$AA175,IF($AA175='Control Panel'!$F$40,$AA175,IF($AA175='Control Panel'!$F$41,$AA175,"Error -- Availability entered in an incorrect format"))))))))</f>
        <v>N</v>
      </c>
    </row>
    <row r="176" spans="1:28" s="14" customFormat="1" x14ac:dyDescent="0.35">
      <c r="A176" s="7">
        <v>164</v>
      </c>
      <c r="B176" s="267" t="s">
        <v>1712</v>
      </c>
      <c r="C176" s="13" t="s">
        <v>43</v>
      </c>
      <c r="D176" s="220"/>
      <c r="E176" s="261"/>
      <c r="F176" s="204" t="str">
        <f t="shared" si="4"/>
        <v>N/A</v>
      </c>
      <c r="G176" s="6"/>
      <c r="AA176" s="14" t="str">
        <f t="shared" si="5"/>
        <v/>
      </c>
      <c r="AB176" s="14" t="str">
        <f>IF(LEN($AA176)=0,"N",IF(LEN($AA176)&gt;1,"Error -- Availability entered in an incorrect format",IF($AA176='Control Panel'!$F$36,$AA176,IF($AA176='Control Panel'!$F$37,$AA176,IF($AA176='Control Panel'!$F$38,$AA176,IF($AA176='Control Panel'!$F$39,$AA176,IF($AA176='Control Panel'!$F$40,$AA176,IF($AA176='Control Panel'!$F$41,$AA176,"Error -- Availability entered in an incorrect format"))))))))</f>
        <v>N</v>
      </c>
    </row>
    <row r="177" spans="1:28" s="14" customFormat="1" x14ac:dyDescent="0.35">
      <c r="A177" s="7">
        <v>165</v>
      </c>
      <c r="B177" s="267" t="s">
        <v>1713</v>
      </c>
      <c r="C177" s="13" t="s">
        <v>43</v>
      </c>
      <c r="D177" s="220"/>
      <c r="E177" s="261"/>
      <c r="F177" s="204" t="str">
        <f t="shared" si="4"/>
        <v>N/A</v>
      </c>
      <c r="G177" s="6"/>
      <c r="AA177" s="14" t="str">
        <f t="shared" si="5"/>
        <v/>
      </c>
      <c r="AB177" s="14" t="str">
        <f>IF(LEN($AA177)=0,"N",IF(LEN($AA177)&gt;1,"Error -- Availability entered in an incorrect format",IF($AA177='Control Panel'!$F$36,$AA177,IF($AA177='Control Panel'!$F$37,$AA177,IF($AA177='Control Panel'!$F$38,$AA177,IF($AA177='Control Panel'!$F$39,$AA177,IF($AA177='Control Panel'!$F$40,$AA177,IF($AA177='Control Panel'!$F$41,$AA177,"Error -- Availability entered in an incorrect format"))))))))</f>
        <v>N</v>
      </c>
    </row>
    <row r="178" spans="1:28" s="14" customFormat="1" x14ac:dyDescent="0.35">
      <c r="A178" s="7">
        <v>166</v>
      </c>
      <c r="B178" s="267" t="s">
        <v>1714</v>
      </c>
      <c r="C178" s="13" t="s">
        <v>43</v>
      </c>
      <c r="D178" s="220"/>
      <c r="E178" s="261"/>
      <c r="F178" s="204" t="str">
        <f t="shared" si="4"/>
        <v>N/A</v>
      </c>
      <c r="G178" s="6"/>
      <c r="AA178" s="14" t="str">
        <f t="shared" si="5"/>
        <v/>
      </c>
      <c r="AB178" s="14" t="str">
        <f>IF(LEN($AA178)=0,"N",IF(LEN($AA178)&gt;1,"Error -- Availability entered in an incorrect format",IF($AA178='Control Panel'!$F$36,$AA178,IF($AA178='Control Panel'!$F$37,$AA178,IF($AA178='Control Panel'!$F$38,$AA178,IF($AA178='Control Panel'!$F$39,$AA178,IF($AA178='Control Panel'!$F$40,$AA178,IF($AA178='Control Panel'!$F$41,$AA178,"Error -- Availability entered in an incorrect format"))))))))</f>
        <v>N</v>
      </c>
    </row>
    <row r="179" spans="1:28" s="14" customFormat="1" ht="29" x14ac:dyDescent="0.35">
      <c r="A179" s="7">
        <v>167</v>
      </c>
      <c r="B179" s="9" t="s">
        <v>1715</v>
      </c>
      <c r="C179" s="13" t="s">
        <v>37</v>
      </c>
      <c r="D179" s="220"/>
      <c r="E179" s="261"/>
      <c r="F179" s="204" t="str">
        <f t="shared" si="4"/>
        <v>N/A</v>
      </c>
      <c r="G179" s="6"/>
      <c r="AA179" s="14" t="str">
        <f t="shared" si="5"/>
        <v/>
      </c>
      <c r="AB179" s="14" t="str">
        <f>IF(LEN($AA179)=0,"N",IF(LEN($AA179)&gt;1,"Error -- Availability entered in an incorrect format",IF($AA179='Control Panel'!$F$36,$AA179,IF($AA179='Control Panel'!$F$37,$AA179,IF($AA179='Control Panel'!$F$38,$AA179,IF($AA179='Control Panel'!$F$39,$AA179,IF($AA179='Control Panel'!$F$40,$AA179,IF($AA179='Control Panel'!$F$41,$AA179,"Error -- Availability entered in an incorrect format"))))))))</f>
        <v>N</v>
      </c>
    </row>
    <row r="180" spans="1:28" s="14" customFormat="1" ht="29" x14ac:dyDescent="0.35">
      <c r="A180" s="7">
        <v>168</v>
      </c>
      <c r="B180" s="204" t="s">
        <v>1716</v>
      </c>
      <c r="C180" s="13" t="s">
        <v>37</v>
      </c>
      <c r="D180" s="220"/>
      <c r="E180" s="261"/>
      <c r="F180" s="204" t="str">
        <f t="shared" si="4"/>
        <v>N/A</v>
      </c>
      <c r="G180" s="6"/>
      <c r="AA180" s="14" t="str">
        <f t="shared" si="5"/>
        <v/>
      </c>
      <c r="AB180" s="14" t="str">
        <f>IF(LEN($AA180)=0,"N",IF(LEN($AA180)&gt;1,"Error -- Availability entered in an incorrect format",IF($AA180='Control Panel'!$F$36,$AA180,IF($AA180='Control Panel'!$F$37,$AA180,IF($AA180='Control Panel'!$F$38,$AA180,IF($AA180='Control Panel'!$F$39,$AA180,IF($AA180='Control Panel'!$F$40,$AA180,IF($AA180='Control Panel'!$F$41,$AA180,"Error -- Availability entered in an incorrect format"))))))))</f>
        <v>N</v>
      </c>
    </row>
    <row r="181" spans="1:28" s="14" customFormat="1" ht="29" x14ac:dyDescent="0.35">
      <c r="A181" s="7">
        <v>169</v>
      </c>
      <c r="B181" s="204" t="s">
        <v>1717</v>
      </c>
      <c r="C181" s="13" t="s">
        <v>37</v>
      </c>
      <c r="D181" s="220"/>
      <c r="E181" s="261"/>
      <c r="F181" s="204" t="str">
        <f t="shared" si="4"/>
        <v>N/A</v>
      </c>
      <c r="G181" s="6"/>
      <c r="AA181" s="14" t="str">
        <f t="shared" si="5"/>
        <v/>
      </c>
      <c r="AB181" s="14" t="str">
        <f>IF(LEN($AA181)=0,"N",IF(LEN($AA181)&gt;1,"Error -- Availability entered in an incorrect format",IF($AA181='Control Panel'!$F$36,$AA181,IF($AA181='Control Panel'!$F$37,$AA181,IF($AA181='Control Panel'!$F$38,$AA181,IF($AA181='Control Panel'!$F$39,$AA181,IF($AA181='Control Panel'!$F$40,$AA181,IF($AA181='Control Panel'!$F$41,$AA181,"Error -- Availability entered in an incorrect format"))))))))</f>
        <v>N</v>
      </c>
    </row>
    <row r="182" spans="1:28" s="14" customFormat="1" x14ac:dyDescent="0.35">
      <c r="A182" s="7">
        <v>170</v>
      </c>
      <c r="B182" s="204" t="s">
        <v>1718</v>
      </c>
      <c r="C182" s="13" t="s">
        <v>37</v>
      </c>
      <c r="D182" s="220"/>
      <c r="E182" s="261"/>
      <c r="F182" s="204" t="str">
        <f t="shared" si="4"/>
        <v>N/A</v>
      </c>
      <c r="G182" s="6"/>
      <c r="AA182" s="14" t="str">
        <f t="shared" si="5"/>
        <v/>
      </c>
      <c r="AB182" s="14" t="str">
        <f>IF(LEN($AA182)=0,"N",IF(LEN($AA182)&gt;1,"Error -- Availability entered in an incorrect format",IF($AA182='Control Panel'!$F$36,$AA182,IF($AA182='Control Panel'!$F$37,$AA182,IF($AA182='Control Panel'!$F$38,$AA182,IF($AA182='Control Panel'!$F$39,$AA182,IF($AA182='Control Panel'!$F$40,$AA182,IF($AA182='Control Panel'!$F$41,$AA182,"Error -- Availability entered in an incorrect format"))))))))</f>
        <v>N</v>
      </c>
    </row>
    <row r="183" spans="1:28" s="14" customFormat="1" x14ac:dyDescent="0.35">
      <c r="A183" s="7">
        <v>171</v>
      </c>
      <c r="B183" s="204" t="s">
        <v>1719</v>
      </c>
      <c r="C183" s="13" t="s">
        <v>37</v>
      </c>
      <c r="D183" s="220"/>
      <c r="E183" s="261"/>
      <c r="F183" s="204" t="str">
        <f t="shared" si="4"/>
        <v>N/A</v>
      </c>
      <c r="G183" s="6"/>
      <c r="AA183" s="14" t="str">
        <f t="shared" si="5"/>
        <v/>
      </c>
      <c r="AB183" s="14" t="str">
        <f>IF(LEN($AA183)=0,"N",IF(LEN($AA183)&gt;1,"Error -- Availability entered in an incorrect format",IF($AA183='Control Panel'!$F$36,$AA183,IF($AA183='Control Panel'!$F$37,$AA183,IF($AA183='Control Panel'!$F$38,$AA183,IF($AA183='Control Panel'!$F$39,$AA183,IF($AA183='Control Panel'!$F$40,$AA183,IF($AA183='Control Panel'!$F$41,$AA183,"Error -- Availability entered in an incorrect format"))))))))</f>
        <v>N</v>
      </c>
    </row>
    <row r="184" spans="1:28" s="14" customFormat="1" x14ac:dyDescent="0.35">
      <c r="A184" s="7">
        <v>172</v>
      </c>
      <c r="B184" s="204" t="s">
        <v>1720</v>
      </c>
      <c r="C184" s="13" t="s">
        <v>37</v>
      </c>
      <c r="D184" s="220"/>
      <c r="E184" s="261"/>
      <c r="F184" s="204" t="str">
        <f t="shared" si="4"/>
        <v>N/A</v>
      </c>
      <c r="G184" s="6"/>
      <c r="AA184" s="14" t="str">
        <f t="shared" si="5"/>
        <v/>
      </c>
      <c r="AB184" s="14" t="str">
        <f>IF(LEN($AA184)=0,"N",IF(LEN($AA184)&gt;1,"Error -- Availability entered in an incorrect format",IF($AA184='Control Panel'!$F$36,$AA184,IF($AA184='Control Panel'!$F$37,$AA184,IF($AA184='Control Panel'!$F$38,$AA184,IF($AA184='Control Panel'!$F$39,$AA184,IF($AA184='Control Panel'!$F$40,$AA184,IF($AA184='Control Panel'!$F$41,$AA184,"Error -- Availability entered in an incorrect format"))))))))</f>
        <v>N</v>
      </c>
    </row>
    <row r="185" spans="1:28" s="14" customFormat="1" x14ac:dyDescent="0.35">
      <c r="A185" s="7">
        <v>173</v>
      </c>
      <c r="B185" s="204" t="s">
        <v>1721</v>
      </c>
      <c r="C185" s="13" t="s">
        <v>37</v>
      </c>
      <c r="D185" s="220"/>
      <c r="E185" s="261"/>
      <c r="F185" s="204" t="str">
        <f t="shared" si="4"/>
        <v>N/A</v>
      </c>
      <c r="G185" s="6"/>
      <c r="AA185" s="14" t="str">
        <f t="shared" si="5"/>
        <v/>
      </c>
      <c r="AB185" s="14" t="str">
        <f>IF(LEN($AA185)=0,"N",IF(LEN($AA185)&gt;1,"Error -- Availability entered in an incorrect format",IF($AA185='Control Panel'!$F$36,$AA185,IF($AA185='Control Panel'!$F$37,$AA185,IF($AA185='Control Panel'!$F$38,$AA185,IF($AA185='Control Panel'!$F$39,$AA185,IF($AA185='Control Panel'!$F$40,$AA185,IF($AA185='Control Panel'!$F$41,$AA185,"Error -- Availability entered in an incorrect format"))))))))</f>
        <v>N</v>
      </c>
    </row>
    <row r="186" spans="1:28" s="14" customFormat="1" ht="29" x14ac:dyDescent="0.35">
      <c r="A186" s="7">
        <v>174</v>
      </c>
      <c r="B186" s="204" t="s">
        <v>1722</v>
      </c>
      <c r="C186" s="13" t="s">
        <v>37</v>
      </c>
      <c r="D186" s="220"/>
      <c r="E186" s="261"/>
      <c r="F186" s="204" t="str">
        <f t="shared" si="4"/>
        <v>N/A</v>
      </c>
      <c r="G186" s="6"/>
      <c r="AA186" s="14" t="str">
        <f t="shared" si="5"/>
        <v/>
      </c>
      <c r="AB186" s="14" t="str">
        <f>IF(LEN($AA186)=0,"N",IF(LEN($AA186)&gt;1,"Error -- Availability entered in an incorrect format",IF($AA186='Control Panel'!$F$36,$AA186,IF($AA186='Control Panel'!$F$37,$AA186,IF($AA186='Control Panel'!$F$38,$AA186,IF($AA186='Control Panel'!$F$39,$AA186,IF($AA186='Control Panel'!$F$40,$AA186,IF($AA186='Control Panel'!$F$41,$AA186,"Error -- Availability entered in an incorrect format"))))))))</f>
        <v>N</v>
      </c>
    </row>
    <row r="187" spans="1:28" s="14" customFormat="1" x14ac:dyDescent="0.35">
      <c r="A187" s="7">
        <v>175</v>
      </c>
      <c r="B187" s="204" t="s">
        <v>1723</v>
      </c>
      <c r="C187" s="13" t="s">
        <v>37</v>
      </c>
      <c r="D187" s="220"/>
      <c r="E187" s="261"/>
      <c r="F187" s="204" t="str">
        <f t="shared" si="4"/>
        <v>N/A</v>
      </c>
      <c r="G187" s="6"/>
      <c r="AA187" s="14" t="str">
        <f t="shared" si="5"/>
        <v/>
      </c>
      <c r="AB187" s="14" t="str">
        <f>IF(LEN($AA187)=0,"N",IF(LEN($AA187)&gt;1,"Error -- Availability entered in an incorrect format",IF($AA187='Control Panel'!$F$36,$AA187,IF($AA187='Control Panel'!$F$37,$AA187,IF($AA187='Control Panel'!$F$38,$AA187,IF($AA187='Control Panel'!$F$39,$AA187,IF($AA187='Control Panel'!$F$40,$AA187,IF($AA187='Control Panel'!$F$41,$AA187,"Error -- Availability entered in an incorrect format"))))))))</f>
        <v>N</v>
      </c>
    </row>
    <row r="188" spans="1:28" s="14" customFormat="1" x14ac:dyDescent="0.35">
      <c r="A188" s="7">
        <v>176</v>
      </c>
      <c r="B188" s="204" t="s">
        <v>1724</v>
      </c>
      <c r="C188" s="13" t="s">
        <v>37</v>
      </c>
      <c r="D188" s="220"/>
      <c r="E188" s="261"/>
      <c r="F188" s="204" t="str">
        <f t="shared" si="4"/>
        <v>N/A</v>
      </c>
      <c r="G188" s="6"/>
      <c r="AA188" s="14" t="str">
        <f t="shared" si="5"/>
        <v/>
      </c>
      <c r="AB188" s="14" t="str">
        <f>IF(LEN($AA188)=0,"N",IF(LEN($AA188)&gt;1,"Error -- Availability entered in an incorrect format",IF($AA188='Control Panel'!$F$36,$AA188,IF($AA188='Control Panel'!$F$37,$AA188,IF($AA188='Control Panel'!$F$38,$AA188,IF($AA188='Control Panel'!$F$39,$AA188,IF($AA188='Control Panel'!$F$40,$AA188,IF($AA188='Control Panel'!$F$41,$AA188,"Error -- Availability entered in an incorrect format"))))))))</f>
        <v>N</v>
      </c>
    </row>
    <row r="189" spans="1:28" s="14" customFormat="1" ht="29" x14ac:dyDescent="0.35">
      <c r="A189" s="7">
        <v>177</v>
      </c>
      <c r="B189" s="204" t="s">
        <v>1725</v>
      </c>
      <c r="C189" s="13" t="s">
        <v>37</v>
      </c>
      <c r="D189" s="220"/>
      <c r="E189" s="261"/>
      <c r="F189" s="204" t="str">
        <f t="shared" si="4"/>
        <v>N/A</v>
      </c>
      <c r="G189" s="6"/>
      <c r="AA189" s="14" t="str">
        <f t="shared" si="5"/>
        <v/>
      </c>
      <c r="AB189" s="14" t="str">
        <f>IF(LEN($AA189)=0,"N",IF(LEN($AA189)&gt;1,"Error -- Availability entered in an incorrect format",IF($AA189='Control Panel'!$F$36,$AA189,IF($AA189='Control Panel'!$F$37,$AA189,IF($AA189='Control Panel'!$F$38,$AA189,IF($AA189='Control Panel'!$F$39,$AA189,IF($AA189='Control Panel'!$F$40,$AA189,IF($AA189='Control Panel'!$F$41,$AA189,"Error -- Availability entered in an incorrect format"))))))))</f>
        <v>N</v>
      </c>
    </row>
    <row r="190" spans="1:28" s="14" customFormat="1" ht="29" x14ac:dyDescent="0.35">
      <c r="A190" s="7">
        <v>178</v>
      </c>
      <c r="B190" s="204" t="s">
        <v>1726</v>
      </c>
      <c r="C190" s="13" t="s">
        <v>37</v>
      </c>
      <c r="D190" s="220"/>
      <c r="E190" s="261"/>
      <c r="F190" s="204" t="str">
        <f t="shared" si="4"/>
        <v>N/A</v>
      </c>
      <c r="G190" s="6"/>
      <c r="AA190" s="14" t="str">
        <f t="shared" si="5"/>
        <v/>
      </c>
      <c r="AB190" s="14" t="str">
        <f>IF(LEN($AA190)=0,"N",IF(LEN($AA190)&gt;1,"Error -- Availability entered in an incorrect format",IF($AA190='Control Panel'!$F$36,$AA190,IF($AA190='Control Panel'!$F$37,$AA190,IF($AA190='Control Panel'!$F$38,$AA190,IF($AA190='Control Panel'!$F$39,$AA190,IF($AA190='Control Panel'!$F$40,$AA190,IF($AA190='Control Panel'!$F$41,$AA190,"Error -- Availability entered in an incorrect format"))))))))</f>
        <v>N</v>
      </c>
    </row>
    <row r="191" spans="1:28" s="14" customFormat="1" x14ac:dyDescent="0.35">
      <c r="A191" s="7">
        <v>179</v>
      </c>
      <c r="B191" s="266" t="s">
        <v>1727</v>
      </c>
      <c r="C191" s="13" t="s">
        <v>43</v>
      </c>
      <c r="D191" s="220"/>
      <c r="E191" s="261"/>
      <c r="F191" s="204" t="str">
        <f t="shared" si="4"/>
        <v>N/A</v>
      </c>
      <c r="G191" s="6"/>
      <c r="AA191" s="14" t="str">
        <f t="shared" si="5"/>
        <v/>
      </c>
      <c r="AB191" s="14" t="str">
        <f>IF(LEN($AA191)=0,"N",IF(LEN($AA191)&gt;1,"Error -- Availability entered in an incorrect format",IF($AA191='Control Panel'!$F$36,$AA191,IF($AA191='Control Panel'!$F$37,$AA191,IF($AA191='Control Panel'!$F$38,$AA191,IF($AA191='Control Panel'!$F$39,$AA191,IF($AA191='Control Panel'!$F$40,$AA191,IF($AA191='Control Panel'!$F$41,$AA191,"Error -- Availability entered in an incorrect format"))))))))</f>
        <v>N</v>
      </c>
    </row>
    <row r="192" spans="1:28" s="14" customFormat="1" x14ac:dyDescent="0.35">
      <c r="A192" s="7">
        <v>180</v>
      </c>
      <c r="B192" s="266" t="s">
        <v>1728</v>
      </c>
      <c r="C192" s="13" t="s">
        <v>43</v>
      </c>
      <c r="D192" s="220"/>
      <c r="E192" s="261"/>
      <c r="F192" s="204" t="str">
        <f t="shared" si="4"/>
        <v>N/A</v>
      </c>
      <c r="G192" s="6"/>
      <c r="AA192" s="14" t="str">
        <f t="shared" si="5"/>
        <v/>
      </c>
      <c r="AB192" s="14" t="str">
        <f>IF(LEN($AA192)=0,"N",IF(LEN($AA192)&gt;1,"Error -- Availability entered in an incorrect format",IF($AA192='Control Panel'!$F$36,$AA192,IF($AA192='Control Panel'!$F$37,$AA192,IF($AA192='Control Panel'!$F$38,$AA192,IF($AA192='Control Panel'!$F$39,$AA192,IF($AA192='Control Panel'!$F$40,$AA192,IF($AA192='Control Panel'!$F$41,$AA192,"Error -- Availability entered in an incorrect format"))))))))</f>
        <v>N</v>
      </c>
    </row>
    <row r="193" spans="1:28" s="14" customFormat="1" x14ac:dyDescent="0.35">
      <c r="A193" s="7">
        <v>181</v>
      </c>
      <c r="B193" s="266" t="s">
        <v>1729</v>
      </c>
      <c r="C193" s="13" t="s">
        <v>43</v>
      </c>
      <c r="D193" s="220"/>
      <c r="E193" s="261"/>
      <c r="F193" s="204" t="str">
        <f t="shared" si="4"/>
        <v>N/A</v>
      </c>
      <c r="G193" s="6"/>
      <c r="AA193" s="14" t="str">
        <f t="shared" si="5"/>
        <v/>
      </c>
      <c r="AB193" s="14" t="str">
        <f>IF(LEN($AA193)=0,"N",IF(LEN($AA193)&gt;1,"Error -- Availability entered in an incorrect format",IF($AA193='Control Panel'!$F$36,$AA193,IF($AA193='Control Panel'!$F$37,$AA193,IF($AA193='Control Panel'!$F$38,$AA193,IF($AA193='Control Panel'!$F$39,$AA193,IF($AA193='Control Panel'!$F$40,$AA193,IF($AA193='Control Panel'!$F$41,$AA193,"Error -- Availability entered in an incorrect format"))))))))</f>
        <v>N</v>
      </c>
    </row>
    <row r="194" spans="1:28" s="14" customFormat="1" x14ac:dyDescent="0.35">
      <c r="A194" s="7">
        <v>182</v>
      </c>
      <c r="B194" s="266" t="s">
        <v>1730</v>
      </c>
      <c r="C194" s="13" t="s">
        <v>43</v>
      </c>
      <c r="D194" s="220"/>
      <c r="E194" s="261"/>
      <c r="F194" s="204" t="str">
        <f t="shared" si="4"/>
        <v>N/A</v>
      </c>
      <c r="G194" s="6"/>
      <c r="AA194" s="14" t="str">
        <f t="shared" si="5"/>
        <v/>
      </c>
      <c r="AB194" s="14" t="str">
        <f>IF(LEN($AA194)=0,"N",IF(LEN($AA194)&gt;1,"Error -- Availability entered in an incorrect format",IF($AA194='Control Panel'!$F$36,$AA194,IF($AA194='Control Panel'!$F$37,$AA194,IF($AA194='Control Panel'!$F$38,$AA194,IF($AA194='Control Panel'!$F$39,$AA194,IF($AA194='Control Panel'!$F$40,$AA194,IF($AA194='Control Panel'!$F$41,$AA194,"Error -- Availability entered in an incorrect format"))))))))</f>
        <v>N</v>
      </c>
    </row>
    <row r="195" spans="1:28" s="14" customFormat="1" x14ac:dyDescent="0.35">
      <c r="A195" s="7">
        <v>183</v>
      </c>
      <c r="B195" s="266" t="s">
        <v>1731</v>
      </c>
      <c r="C195" s="13" t="s">
        <v>43</v>
      </c>
      <c r="D195" s="220"/>
      <c r="E195" s="261"/>
      <c r="F195" s="204" t="str">
        <f t="shared" si="4"/>
        <v>N/A</v>
      </c>
      <c r="G195" s="6"/>
      <c r="AA195" s="14" t="str">
        <f t="shared" si="5"/>
        <v/>
      </c>
      <c r="AB195" s="14" t="str">
        <f>IF(LEN($AA195)=0,"N",IF(LEN($AA195)&gt;1,"Error -- Availability entered in an incorrect format",IF($AA195='Control Panel'!$F$36,$AA195,IF($AA195='Control Panel'!$F$37,$AA195,IF($AA195='Control Panel'!$F$38,$AA195,IF($AA195='Control Panel'!$F$39,$AA195,IF($AA195='Control Panel'!$F$40,$AA195,IF($AA195='Control Panel'!$F$41,$AA195,"Error -- Availability entered in an incorrect format"))))))))</f>
        <v>N</v>
      </c>
    </row>
    <row r="196" spans="1:28" s="14" customFormat="1" x14ac:dyDescent="0.35">
      <c r="A196" s="7">
        <v>184</v>
      </c>
      <c r="B196" s="266" t="s">
        <v>1732</v>
      </c>
      <c r="C196" s="13" t="s">
        <v>43</v>
      </c>
      <c r="D196" s="220"/>
      <c r="E196" s="261"/>
      <c r="F196" s="204" t="str">
        <f t="shared" si="4"/>
        <v>N/A</v>
      </c>
      <c r="G196" s="6"/>
      <c r="AA196" s="14" t="str">
        <f t="shared" si="5"/>
        <v/>
      </c>
      <c r="AB196" s="14" t="str">
        <f>IF(LEN($AA196)=0,"N",IF(LEN($AA196)&gt;1,"Error -- Availability entered in an incorrect format",IF($AA196='Control Panel'!$F$36,$AA196,IF($AA196='Control Panel'!$F$37,$AA196,IF($AA196='Control Panel'!$F$38,$AA196,IF($AA196='Control Panel'!$F$39,$AA196,IF($AA196='Control Panel'!$F$40,$AA196,IF($AA196='Control Panel'!$F$41,$AA196,"Error -- Availability entered in an incorrect format"))))))))</f>
        <v>N</v>
      </c>
    </row>
    <row r="197" spans="1:28" s="14" customFormat="1" ht="29" x14ac:dyDescent="0.35">
      <c r="A197" s="7">
        <v>185</v>
      </c>
      <c r="B197" s="204" t="s">
        <v>1733</v>
      </c>
      <c r="C197" s="13" t="s">
        <v>37</v>
      </c>
      <c r="D197" s="220"/>
      <c r="E197" s="261"/>
      <c r="F197" s="204" t="str">
        <f t="shared" si="4"/>
        <v>N/A</v>
      </c>
      <c r="G197" s="6"/>
      <c r="AA197" s="14" t="str">
        <f t="shared" si="5"/>
        <v/>
      </c>
      <c r="AB197" s="14" t="str">
        <f>IF(LEN($AA197)=0,"N",IF(LEN($AA197)&gt;1,"Error -- Availability entered in an incorrect format",IF($AA197='Control Panel'!$F$36,$AA197,IF($AA197='Control Panel'!$F$37,$AA197,IF($AA197='Control Panel'!$F$38,$AA197,IF($AA197='Control Panel'!$F$39,$AA197,IF($AA197='Control Panel'!$F$40,$AA197,IF($AA197='Control Panel'!$F$41,$AA197,"Error -- Availability entered in an incorrect format"))))))))</f>
        <v>N</v>
      </c>
    </row>
    <row r="198" spans="1:28" s="14" customFormat="1" ht="29" x14ac:dyDescent="0.35">
      <c r="A198" s="7">
        <v>186</v>
      </c>
      <c r="B198" s="9" t="s">
        <v>1734</v>
      </c>
      <c r="C198" s="13" t="s">
        <v>37</v>
      </c>
      <c r="D198" s="220"/>
      <c r="E198" s="261"/>
      <c r="F198" s="204" t="str">
        <f t="shared" si="4"/>
        <v>N/A</v>
      </c>
      <c r="G198" s="6"/>
      <c r="AA198" s="14" t="str">
        <f t="shared" si="5"/>
        <v/>
      </c>
      <c r="AB198" s="14" t="str">
        <f>IF(LEN($AA198)=0,"N",IF(LEN($AA198)&gt;1,"Error -- Availability entered in an incorrect format",IF($AA198='Control Panel'!$F$36,$AA198,IF($AA198='Control Panel'!$F$37,$AA198,IF($AA198='Control Panel'!$F$38,$AA198,IF($AA198='Control Panel'!$F$39,$AA198,IF($AA198='Control Panel'!$F$40,$AA198,IF($AA198='Control Panel'!$F$41,$AA198,"Error -- Availability entered in an incorrect format"))))))))</f>
        <v>N</v>
      </c>
    </row>
    <row r="199" spans="1:28" s="14" customFormat="1" ht="29" x14ac:dyDescent="0.35">
      <c r="A199" s="7">
        <v>187</v>
      </c>
      <c r="B199" s="9" t="s">
        <v>1735</v>
      </c>
      <c r="C199" s="13" t="s">
        <v>37</v>
      </c>
      <c r="D199" s="220"/>
      <c r="E199" s="261"/>
      <c r="F199" s="204" t="str">
        <f t="shared" si="4"/>
        <v>N/A</v>
      </c>
      <c r="G199" s="6"/>
      <c r="AA199" s="14" t="str">
        <f t="shared" si="5"/>
        <v/>
      </c>
      <c r="AB199" s="14" t="str">
        <f>IF(LEN($AA199)=0,"N",IF(LEN($AA199)&gt;1,"Error -- Availability entered in an incorrect format",IF($AA199='Control Panel'!$F$36,$AA199,IF($AA199='Control Panel'!$F$37,$AA199,IF($AA199='Control Panel'!$F$38,$AA199,IF($AA199='Control Panel'!$F$39,$AA199,IF($AA199='Control Panel'!$F$40,$AA199,IF($AA199='Control Panel'!$F$41,$AA199,"Error -- Availability entered in an incorrect format"))))))))</f>
        <v>N</v>
      </c>
    </row>
    <row r="200" spans="1:28" s="14" customFormat="1" ht="29" x14ac:dyDescent="0.35">
      <c r="A200" s="7">
        <v>188</v>
      </c>
      <c r="B200" s="204" t="s">
        <v>1736</v>
      </c>
      <c r="C200" s="13" t="s">
        <v>37</v>
      </c>
      <c r="D200" s="220"/>
      <c r="E200" s="261"/>
      <c r="F200" s="204" t="str">
        <f t="shared" si="4"/>
        <v>N/A</v>
      </c>
      <c r="G200" s="6"/>
      <c r="AA200" s="14" t="str">
        <f t="shared" si="5"/>
        <v/>
      </c>
      <c r="AB200" s="14" t="str">
        <f>IF(LEN($AA200)=0,"N",IF(LEN($AA200)&gt;1,"Error -- Availability entered in an incorrect format",IF($AA200='Control Panel'!$F$36,$AA200,IF($AA200='Control Panel'!$F$37,$AA200,IF($AA200='Control Panel'!$F$38,$AA200,IF($AA200='Control Panel'!$F$39,$AA200,IF($AA200='Control Panel'!$F$40,$AA200,IF($AA200='Control Panel'!$F$41,$AA200,"Error -- Availability entered in an incorrect format"))))))))</f>
        <v>N</v>
      </c>
    </row>
    <row r="201" spans="1:28" s="14" customFormat="1" ht="29" x14ac:dyDescent="0.35">
      <c r="A201" s="7">
        <v>189</v>
      </c>
      <c r="B201" s="204" t="s">
        <v>1737</v>
      </c>
      <c r="C201" s="13" t="s">
        <v>37</v>
      </c>
      <c r="D201" s="220"/>
      <c r="E201" s="261"/>
      <c r="F201" s="204" t="str">
        <f t="shared" si="4"/>
        <v>N/A</v>
      </c>
      <c r="G201" s="6"/>
      <c r="AA201" s="14" t="str">
        <f t="shared" si="5"/>
        <v/>
      </c>
      <c r="AB201" s="14" t="str">
        <f>IF(LEN($AA201)=0,"N",IF(LEN($AA201)&gt;1,"Error -- Availability entered in an incorrect format",IF($AA201='Control Panel'!$F$36,$AA201,IF($AA201='Control Panel'!$F$37,$AA201,IF($AA201='Control Panel'!$F$38,$AA201,IF($AA201='Control Panel'!$F$39,$AA201,IF($AA201='Control Panel'!$F$40,$AA201,IF($AA201='Control Panel'!$F$41,$AA201,"Error -- Availability entered in an incorrect format"))))))))</f>
        <v>N</v>
      </c>
    </row>
    <row r="202" spans="1:28" s="14" customFormat="1" ht="29" x14ac:dyDescent="0.35">
      <c r="A202" s="7">
        <v>190</v>
      </c>
      <c r="B202" s="204" t="s">
        <v>1738</v>
      </c>
      <c r="C202" s="13" t="s">
        <v>37</v>
      </c>
      <c r="D202" s="220"/>
      <c r="E202" s="261"/>
      <c r="F202" s="204" t="str">
        <f t="shared" si="4"/>
        <v>N/A</v>
      </c>
      <c r="G202" s="6"/>
      <c r="AA202" s="14" t="str">
        <f t="shared" si="5"/>
        <v/>
      </c>
      <c r="AB202" s="14" t="str">
        <f>IF(LEN($AA202)=0,"N",IF(LEN($AA202)&gt;1,"Error -- Availability entered in an incorrect format",IF($AA202='Control Panel'!$F$36,$AA202,IF($AA202='Control Panel'!$F$37,$AA202,IF($AA202='Control Panel'!$F$38,$AA202,IF($AA202='Control Panel'!$F$39,$AA202,IF($AA202='Control Panel'!$F$40,$AA202,IF($AA202='Control Panel'!$F$41,$AA202,"Error -- Availability entered in an incorrect format"))))))))</f>
        <v>N</v>
      </c>
    </row>
    <row r="203" spans="1:28" s="14" customFormat="1" ht="29" x14ac:dyDescent="0.35">
      <c r="A203" s="7">
        <v>191</v>
      </c>
      <c r="B203" s="204" t="s">
        <v>1739</v>
      </c>
      <c r="C203" s="13" t="s">
        <v>37</v>
      </c>
      <c r="D203" s="220"/>
      <c r="E203" s="261"/>
      <c r="F203" s="204" t="str">
        <f t="shared" si="4"/>
        <v>N/A</v>
      </c>
      <c r="G203" s="6"/>
      <c r="AA203" s="14" t="str">
        <f t="shared" si="5"/>
        <v/>
      </c>
      <c r="AB203" s="14" t="str">
        <f>IF(LEN($AA203)=0,"N",IF(LEN($AA203)&gt;1,"Error -- Availability entered in an incorrect format",IF($AA203='Control Panel'!$F$36,$AA203,IF($AA203='Control Panel'!$F$37,$AA203,IF($AA203='Control Panel'!$F$38,$AA203,IF($AA203='Control Panel'!$F$39,$AA203,IF($AA203='Control Panel'!$F$40,$AA203,IF($AA203='Control Panel'!$F$41,$AA203,"Error -- Availability entered in an incorrect format"))))))))</f>
        <v>N</v>
      </c>
    </row>
    <row r="204" spans="1:28" s="14" customFormat="1" ht="29" x14ac:dyDescent="0.35">
      <c r="A204" s="7">
        <v>192</v>
      </c>
      <c r="B204" s="204" t="s">
        <v>1740</v>
      </c>
      <c r="C204" s="13" t="s">
        <v>37</v>
      </c>
      <c r="D204" s="220"/>
      <c r="E204" s="261"/>
      <c r="F204" s="204" t="str">
        <f t="shared" si="4"/>
        <v>N/A</v>
      </c>
      <c r="G204" s="6"/>
      <c r="AA204" s="14" t="str">
        <f t="shared" si="5"/>
        <v/>
      </c>
      <c r="AB204" s="14" t="str">
        <f>IF(LEN($AA204)=0,"N",IF(LEN($AA204)&gt;1,"Error -- Availability entered in an incorrect format",IF($AA204='Control Panel'!$F$36,$AA204,IF($AA204='Control Panel'!$F$37,$AA204,IF($AA204='Control Panel'!$F$38,$AA204,IF($AA204='Control Panel'!$F$39,$AA204,IF($AA204='Control Panel'!$F$40,$AA204,IF($AA204='Control Panel'!$F$41,$AA204,"Error -- Availability entered in an incorrect format"))))))))</f>
        <v>N</v>
      </c>
    </row>
    <row r="205" spans="1:28" s="14" customFormat="1" ht="29" x14ac:dyDescent="0.35">
      <c r="A205" s="7">
        <v>193</v>
      </c>
      <c r="B205" s="204" t="s">
        <v>1741</v>
      </c>
      <c r="C205" s="13" t="s">
        <v>37</v>
      </c>
      <c r="D205" s="220"/>
      <c r="E205" s="261"/>
      <c r="F205" s="204" t="str">
        <f t="shared" si="4"/>
        <v>N/A</v>
      </c>
      <c r="G205" s="6"/>
      <c r="AA205" s="14" t="str">
        <f t="shared" si="5"/>
        <v/>
      </c>
      <c r="AB205" s="14" t="str">
        <f>IF(LEN($AA205)=0,"N",IF(LEN($AA205)&gt;1,"Error -- Availability entered in an incorrect format",IF($AA205='Control Panel'!$F$36,$AA205,IF($AA205='Control Panel'!$F$37,$AA205,IF($AA205='Control Panel'!$F$38,$AA205,IF($AA205='Control Panel'!$F$39,$AA205,IF($AA205='Control Panel'!$F$40,$AA205,IF($AA205='Control Panel'!$F$41,$AA205,"Error -- Availability entered in an incorrect format"))))))))</f>
        <v>N</v>
      </c>
    </row>
    <row r="206" spans="1:28" s="14" customFormat="1" ht="29" x14ac:dyDescent="0.35">
      <c r="A206" s="7">
        <v>194</v>
      </c>
      <c r="B206" s="9" t="s">
        <v>1742</v>
      </c>
      <c r="C206" s="13" t="s">
        <v>37</v>
      </c>
      <c r="D206" s="220"/>
      <c r="E206" s="261"/>
      <c r="F206" s="204" t="str">
        <f t="shared" ref="F206:F269" si="6">IF($D$10=$A$9,"N/A",$D$10)</f>
        <v>N/A</v>
      </c>
      <c r="G206" s="6"/>
      <c r="AA206" s="14" t="str">
        <f t="shared" ref="AA206:AA269" si="7">TRIM($D206)</f>
        <v/>
      </c>
      <c r="AB206" s="14" t="str">
        <f>IF(LEN($AA206)=0,"N",IF(LEN($AA206)&gt;1,"Error -- Availability entered in an incorrect format",IF($AA206='Control Panel'!$F$36,$AA206,IF($AA206='Control Panel'!$F$37,$AA206,IF($AA206='Control Panel'!$F$38,$AA206,IF($AA206='Control Panel'!$F$39,$AA206,IF($AA206='Control Panel'!$F$40,$AA206,IF($AA206='Control Panel'!$F$41,$AA206,"Error -- Availability entered in an incorrect format"))))))))</f>
        <v>N</v>
      </c>
    </row>
    <row r="207" spans="1:28" s="14" customFormat="1" ht="29" x14ac:dyDescent="0.35">
      <c r="A207" s="7">
        <v>195</v>
      </c>
      <c r="B207" s="9" t="s">
        <v>1743</v>
      </c>
      <c r="C207" s="13" t="s">
        <v>37</v>
      </c>
      <c r="D207" s="220"/>
      <c r="E207" s="261"/>
      <c r="F207" s="204" t="str">
        <f t="shared" si="6"/>
        <v>N/A</v>
      </c>
      <c r="G207" s="6"/>
      <c r="AA207" s="14" t="str">
        <f t="shared" si="7"/>
        <v/>
      </c>
      <c r="AB207" s="14" t="str">
        <f>IF(LEN($AA207)=0,"N",IF(LEN($AA207)&gt;1,"Error -- Availability entered in an incorrect format",IF($AA207='Control Panel'!$F$36,$AA207,IF($AA207='Control Panel'!$F$37,$AA207,IF($AA207='Control Panel'!$F$38,$AA207,IF($AA207='Control Panel'!$F$39,$AA207,IF($AA207='Control Panel'!$F$40,$AA207,IF($AA207='Control Panel'!$F$41,$AA207,"Error -- Availability entered in an incorrect format"))))))))</f>
        <v>N</v>
      </c>
    </row>
    <row r="208" spans="1:28" s="14" customFormat="1" ht="29" x14ac:dyDescent="0.35">
      <c r="A208" s="7">
        <v>196</v>
      </c>
      <c r="B208" s="9" t="s">
        <v>1744</v>
      </c>
      <c r="C208" s="13" t="s">
        <v>37</v>
      </c>
      <c r="D208" s="220"/>
      <c r="E208" s="261"/>
      <c r="F208" s="204" t="str">
        <f t="shared" si="6"/>
        <v>N/A</v>
      </c>
      <c r="G208" s="6"/>
      <c r="AA208" s="14" t="str">
        <f t="shared" si="7"/>
        <v/>
      </c>
      <c r="AB208" s="14" t="str">
        <f>IF(LEN($AA208)=0,"N",IF(LEN($AA208)&gt;1,"Error -- Availability entered in an incorrect format",IF($AA208='Control Panel'!$F$36,$AA208,IF($AA208='Control Panel'!$F$37,$AA208,IF($AA208='Control Panel'!$F$38,$AA208,IF($AA208='Control Panel'!$F$39,$AA208,IF($AA208='Control Panel'!$F$40,$AA208,IF($AA208='Control Panel'!$F$41,$AA208,"Error -- Availability entered in an incorrect format"))))))))</f>
        <v>N</v>
      </c>
    </row>
    <row r="209" spans="1:28" s="14" customFormat="1" ht="43.5" x14ac:dyDescent="0.35">
      <c r="A209" s="7">
        <v>197</v>
      </c>
      <c r="B209" s="9" t="s">
        <v>1745</v>
      </c>
      <c r="C209" s="13" t="s">
        <v>37</v>
      </c>
      <c r="D209" s="220"/>
      <c r="E209" s="261"/>
      <c r="F209" s="204" t="str">
        <f t="shared" si="6"/>
        <v>N/A</v>
      </c>
      <c r="G209" s="6"/>
      <c r="AA209" s="14" t="str">
        <f t="shared" si="7"/>
        <v/>
      </c>
      <c r="AB209" s="14" t="str">
        <f>IF(LEN($AA209)=0,"N",IF(LEN($AA209)&gt;1,"Error -- Availability entered in an incorrect format",IF($AA209='Control Panel'!$F$36,$AA209,IF($AA209='Control Panel'!$F$37,$AA209,IF($AA209='Control Panel'!$F$38,$AA209,IF($AA209='Control Panel'!$F$39,$AA209,IF($AA209='Control Panel'!$F$40,$AA209,IF($AA209='Control Panel'!$F$41,$AA209,"Error -- Availability entered in an incorrect format"))))))))</f>
        <v>N</v>
      </c>
    </row>
    <row r="210" spans="1:28" s="14" customFormat="1" ht="29" x14ac:dyDescent="0.35">
      <c r="A210" s="7">
        <v>198</v>
      </c>
      <c r="B210" s="9" t="s">
        <v>1746</v>
      </c>
      <c r="C210" s="13" t="s">
        <v>37</v>
      </c>
      <c r="D210" s="220"/>
      <c r="E210" s="261"/>
      <c r="F210" s="204" t="str">
        <f t="shared" si="6"/>
        <v>N/A</v>
      </c>
      <c r="G210" s="6"/>
      <c r="AA210" s="14" t="str">
        <f t="shared" si="7"/>
        <v/>
      </c>
      <c r="AB210" s="14" t="str">
        <f>IF(LEN($AA210)=0,"N",IF(LEN($AA210)&gt;1,"Error -- Availability entered in an incorrect format",IF($AA210='Control Panel'!$F$36,$AA210,IF($AA210='Control Panel'!$F$37,$AA210,IF($AA210='Control Panel'!$F$38,$AA210,IF($AA210='Control Panel'!$F$39,$AA210,IF($AA210='Control Panel'!$F$40,$AA210,IF($AA210='Control Panel'!$F$41,$AA210,"Error -- Availability entered in an incorrect format"))))))))</f>
        <v>N</v>
      </c>
    </row>
    <row r="211" spans="1:28" s="14" customFormat="1" ht="29" x14ac:dyDescent="0.35">
      <c r="A211" s="7">
        <v>199</v>
      </c>
      <c r="B211" s="9" t="s">
        <v>1747</v>
      </c>
      <c r="C211" s="13" t="s">
        <v>37</v>
      </c>
      <c r="D211" s="220"/>
      <c r="E211" s="261"/>
      <c r="F211" s="204" t="str">
        <f t="shared" si="6"/>
        <v>N/A</v>
      </c>
      <c r="G211" s="6"/>
      <c r="AA211" s="14" t="str">
        <f t="shared" si="7"/>
        <v/>
      </c>
      <c r="AB211" s="14" t="str">
        <f>IF(LEN($AA211)=0,"N",IF(LEN($AA211)&gt;1,"Error -- Availability entered in an incorrect format",IF($AA211='Control Panel'!$F$36,$AA211,IF($AA211='Control Panel'!$F$37,$AA211,IF($AA211='Control Panel'!$F$38,$AA211,IF($AA211='Control Panel'!$F$39,$AA211,IF($AA211='Control Panel'!$F$40,$AA211,IF($AA211='Control Panel'!$F$41,$AA211,"Error -- Availability entered in an incorrect format"))))))))</f>
        <v>N</v>
      </c>
    </row>
    <row r="212" spans="1:28" s="14" customFormat="1" ht="29" x14ac:dyDescent="0.35">
      <c r="A212" s="7">
        <v>200</v>
      </c>
      <c r="B212" s="9" t="s">
        <v>1748</v>
      </c>
      <c r="C212" s="13" t="s">
        <v>37</v>
      </c>
      <c r="D212" s="220"/>
      <c r="E212" s="261"/>
      <c r="F212" s="204" t="str">
        <f t="shared" si="6"/>
        <v>N/A</v>
      </c>
      <c r="G212" s="6"/>
      <c r="AA212" s="14" t="str">
        <f t="shared" si="7"/>
        <v/>
      </c>
      <c r="AB212" s="14" t="str">
        <f>IF(LEN($AA212)=0,"N",IF(LEN($AA212)&gt;1,"Error -- Availability entered in an incorrect format",IF($AA212='Control Panel'!$F$36,$AA212,IF($AA212='Control Panel'!$F$37,$AA212,IF($AA212='Control Panel'!$F$38,$AA212,IF($AA212='Control Panel'!$F$39,$AA212,IF($AA212='Control Panel'!$F$40,$AA212,IF($AA212='Control Panel'!$F$41,$AA212,"Error -- Availability entered in an incorrect format"))))))))</f>
        <v>N</v>
      </c>
    </row>
    <row r="213" spans="1:28" s="14" customFormat="1" ht="29" x14ac:dyDescent="0.35">
      <c r="A213" s="7">
        <v>201</v>
      </c>
      <c r="B213" s="9" t="s">
        <v>1749</v>
      </c>
      <c r="C213" s="13" t="s">
        <v>37</v>
      </c>
      <c r="D213" s="220"/>
      <c r="E213" s="261"/>
      <c r="F213" s="204" t="str">
        <f t="shared" si="6"/>
        <v>N/A</v>
      </c>
      <c r="G213" s="6"/>
      <c r="AA213" s="14" t="str">
        <f t="shared" si="7"/>
        <v/>
      </c>
      <c r="AB213" s="14" t="str">
        <f>IF(LEN($AA213)=0,"N",IF(LEN($AA213)&gt;1,"Error -- Availability entered in an incorrect format",IF($AA213='Control Panel'!$F$36,$AA213,IF($AA213='Control Panel'!$F$37,$AA213,IF($AA213='Control Panel'!$F$38,$AA213,IF($AA213='Control Panel'!$F$39,$AA213,IF($AA213='Control Panel'!$F$40,$AA213,IF($AA213='Control Panel'!$F$41,$AA213,"Error -- Availability entered in an incorrect format"))))))))</f>
        <v>N</v>
      </c>
    </row>
    <row r="214" spans="1:28" s="14" customFormat="1" ht="43.5" x14ac:dyDescent="0.35">
      <c r="A214" s="7">
        <v>202</v>
      </c>
      <c r="B214" s="9" t="s">
        <v>1750</v>
      </c>
      <c r="C214" s="13" t="s">
        <v>37</v>
      </c>
      <c r="D214" s="220"/>
      <c r="E214" s="261"/>
      <c r="F214" s="204" t="str">
        <f t="shared" si="6"/>
        <v>N/A</v>
      </c>
      <c r="G214" s="6"/>
      <c r="AA214" s="14" t="str">
        <f t="shared" si="7"/>
        <v/>
      </c>
      <c r="AB214" s="14" t="str">
        <f>IF(LEN($AA214)=0,"N",IF(LEN($AA214)&gt;1,"Error -- Availability entered in an incorrect format",IF($AA214='Control Panel'!$F$36,$AA214,IF($AA214='Control Panel'!$F$37,$AA214,IF($AA214='Control Panel'!$F$38,$AA214,IF($AA214='Control Panel'!$F$39,$AA214,IF($AA214='Control Panel'!$F$40,$AA214,IF($AA214='Control Panel'!$F$41,$AA214,"Error -- Availability entered in an incorrect format"))))))))</f>
        <v>N</v>
      </c>
    </row>
    <row r="215" spans="1:28" s="14" customFormat="1" ht="43.5" x14ac:dyDescent="0.35">
      <c r="A215" s="7">
        <v>203</v>
      </c>
      <c r="B215" s="9" t="s">
        <v>1751</v>
      </c>
      <c r="C215" s="13" t="s">
        <v>37</v>
      </c>
      <c r="D215" s="220"/>
      <c r="E215" s="261"/>
      <c r="F215" s="204" t="str">
        <f t="shared" si="6"/>
        <v>N/A</v>
      </c>
      <c r="G215" s="6"/>
      <c r="AA215" s="14" t="str">
        <f t="shared" si="7"/>
        <v/>
      </c>
      <c r="AB215" s="14" t="str">
        <f>IF(LEN($AA215)=0,"N",IF(LEN($AA215)&gt;1,"Error -- Availability entered in an incorrect format",IF($AA215='Control Panel'!$F$36,$AA215,IF($AA215='Control Panel'!$F$37,$AA215,IF($AA215='Control Panel'!$F$38,$AA215,IF($AA215='Control Panel'!$F$39,$AA215,IF($AA215='Control Panel'!$F$40,$AA215,IF($AA215='Control Panel'!$F$41,$AA215,"Error -- Availability entered in an incorrect format"))))))))</f>
        <v>N</v>
      </c>
    </row>
    <row r="216" spans="1:28" s="14" customFormat="1" x14ac:dyDescent="0.35">
      <c r="A216" s="7">
        <v>204</v>
      </c>
      <c r="B216" s="9" t="s">
        <v>1752</v>
      </c>
      <c r="C216" s="13"/>
      <c r="D216" s="220"/>
      <c r="E216" s="261"/>
      <c r="F216" s="204" t="str">
        <f t="shared" si="6"/>
        <v>N/A</v>
      </c>
      <c r="G216" s="6"/>
      <c r="AA216" s="14" t="str">
        <f t="shared" si="7"/>
        <v/>
      </c>
      <c r="AB216" s="14" t="str">
        <f>IF(LEN($AA216)=0,"N",IF(LEN($AA216)&gt;1,"Error -- Availability entered in an incorrect format",IF($AA216='Control Panel'!$F$36,$AA216,IF($AA216='Control Panel'!$F$37,$AA216,IF($AA216='Control Panel'!$F$38,$AA216,IF($AA216='Control Panel'!$F$39,$AA216,IF($AA216='Control Panel'!$F$40,$AA216,IF($AA216='Control Panel'!$F$41,$AA216,"Error -- Availability entered in an incorrect format"))))))))</f>
        <v>N</v>
      </c>
    </row>
    <row r="217" spans="1:28" s="14" customFormat="1" x14ac:dyDescent="0.35">
      <c r="A217" s="7">
        <v>205</v>
      </c>
      <c r="B217" s="265" t="s">
        <v>1753</v>
      </c>
      <c r="C217" s="13" t="s">
        <v>37</v>
      </c>
      <c r="D217" s="220"/>
      <c r="E217" s="261"/>
      <c r="F217" s="204" t="str">
        <f t="shared" si="6"/>
        <v>N/A</v>
      </c>
      <c r="G217" s="6"/>
      <c r="AA217" s="14" t="str">
        <f t="shared" si="7"/>
        <v/>
      </c>
      <c r="AB217" s="14" t="str">
        <f>IF(LEN($AA217)=0,"N",IF(LEN($AA217)&gt;1,"Error -- Availability entered in an incorrect format",IF($AA217='Control Panel'!$F$36,$AA217,IF($AA217='Control Panel'!$F$37,$AA217,IF($AA217='Control Panel'!$F$38,$AA217,IF($AA217='Control Panel'!$F$39,$AA217,IF($AA217='Control Panel'!$F$40,$AA217,IF($AA217='Control Panel'!$F$41,$AA217,"Error -- Availability entered in an incorrect format"))))))))</f>
        <v>N</v>
      </c>
    </row>
    <row r="218" spans="1:28" s="14" customFormat="1" x14ac:dyDescent="0.35">
      <c r="A218" s="7">
        <v>206</v>
      </c>
      <c r="B218" s="266" t="s">
        <v>1754</v>
      </c>
      <c r="C218" s="13" t="s">
        <v>43</v>
      </c>
      <c r="D218" s="220"/>
      <c r="E218" s="261"/>
      <c r="F218" s="204" t="str">
        <f t="shared" si="6"/>
        <v>N/A</v>
      </c>
      <c r="G218" s="6"/>
      <c r="AA218" s="14" t="str">
        <f t="shared" si="7"/>
        <v/>
      </c>
      <c r="AB218" s="14" t="str">
        <f>IF(LEN($AA218)=0,"N",IF(LEN($AA218)&gt;1,"Error -- Availability entered in an incorrect format",IF($AA218='Control Panel'!$F$36,$AA218,IF($AA218='Control Panel'!$F$37,$AA218,IF($AA218='Control Panel'!$F$38,$AA218,IF($AA218='Control Panel'!$F$39,$AA218,IF($AA218='Control Panel'!$F$40,$AA218,IF($AA218='Control Panel'!$F$41,$AA218,"Error -- Availability entered in an incorrect format"))))))))</f>
        <v>N</v>
      </c>
    </row>
    <row r="219" spans="1:28" s="14" customFormat="1" x14ac:dyDescent="0.35">
      <c r="A219" s="7">
        <v>207</v>
      </c>
      <c r="B219" s="266" t="s">
        <v>1755</v>
      </c>
      <c r="C219" s="13" t="s">
        <v>43</v>
      </c>
      <c r="D219" s="220"/>
      <c r="E219" s="261"/>
      <c r="F219" s="204" t="str">
        <f t="shared" si="6"/>
        <v>N/A</v>
      </c>
      <c r="G219" s="6"/>
      <c r="AA219" s="14" t="str">
        <f t="shared" si="7"/>
        <v/>
      </c>
      <c r="AB219" s="14" t="str">
        <f>IF(LEN($AA219)=0,"N",IF(LEN($AA219)&gt;1,"Error -- Availability entered in an incorrect format",IF($AA219='Control Panel'!$F$36,$AA219,IF($AA219='Control Panel'!$F$37,$AA219,IF($AA219='Control Panel'!$F$38,$AA219,IF($AA219='Control Panel'!$F$39,$AA219,IF($AA219='Control Panel'!$F$40,$AA219,IF($AA219='Control Panel'!$F$41,$AA219,"Error -- Availability entered in an incorrect format"))))))))</f>
        <v>N</v>
      </c>
    </row>
    <row r="220" spans="1:28" s="14" customFormat="1" x14ac:dyDescent="0.35">
      <c r="A220" s="7">
        <v>208</v>
      </c>
      <c r="B220" s="266" t="s">
        <v>1756</v>
      </c>
      <c r="C220" s="13" t="s">
        <v>43</v>
      </c>
      <c r="D220" s="220"/>
      <c r="E220" s="261"/>
      <c r="F220" s="204" t="str">
        <f t="shared" si="6"/>
        <v>N/A</v>
      </c>
      <c r="G220" s="6"/>
      <c r="AA220" s="14" t="str">
        <f t="shared" si="7"/>
        <v/>
      </c>
      <c r="AB220" s="14" t="str">
        <f>IF(LEN($AA220)=0,"N",IF(LEN($AA220)&gt;1,"Error -- Availability entered in an incorrect format",IF($AA220='Control Panel'!$F$36,$AA220,IF($AA220='Control Panel'!$F$37,$AA220,IF($AA220='Control Panel'!$F$38,$AA220,IF($AA220='Control Panel'!$F$39,$AA220,IF($AA220='Control Panel'!$F$40,$AA220,IF($AA220='Control Panel'!$F$41,$AA220,"Error -- Availability entered in an incorrect format"))))))))</f>
        <v>N</v>
      </c>
    </row>
    <row r="221" spans="1:28" s="14" customFormat="1" x14ac:dyDescent="0.35">
      <c r="A221" s="7">
        <v>209</v>
      </c>
      <c r="B221" s="266" t="s">
        <v>1757</v>
      </c>
      <c r="C221" s="13" t="s">
        <v>43</v>
      </c>
      <c r="D221" s="220"/>
      <c r="E221" s="261"/>
      <c r="F221" s="204" t="str">
        <f t="shared" si="6"/>
        <v>N/A</v>
      </c>
      <c r="G221" s="6"/>
      <c r="AA221" s="14" t="str">
        <f t="shared" si="7"/>
        <v/>
      </c>
      <c r="AB221" s="14" t="str">
        <f>IF(LEN($AA221)=0,"N",IF(LEN($AA221)&gt;1,"Error -- Availability entered in an incorrect format",IF($AA221='Control Panel'!$F$36,$AA221,IF($AA221='Control Panel'!$F$37,$AA221,IF($AA221='Control Panel'!$F$38,$AA221,IF($AA221='Control Panel'!$F$39,$AA221,IF($AA221='Control Panel'!$F$40,$AA221,IF($AA221='Control Panel'!$F$41,$AA221,"Error -- Availability entered in an incorrect format"))))))))</f>
        <v>N</v>
      </c>
    </row>
    <row r="222" spans="1:28" s="14" customFormat="1" x14ac:dyDescent="0.35">
      <c r="A222" s="7">
        <v>210</v>
      </c>
      <c r="B222" s="266" t="s">
        <v>1758</v>
      </c>
      <c r="C222" s="13" t="s">
        <v>43</v>
      </c>
      <c r="D222" s="220"/>
      <c r="E222" s="261"/>
      <c r="F222" s="204" t="str">
        <f t="shared" si="6"/>
        <v>N/A</v>
      </c>
      <c r="G222" s="6"/>
      <c r="AA222" s="14" t="str">
        <f t="shared" si="7"/>
        <v/>
      </c>
      <c r="AB222" s="14" t="str">
        <f>IF(LEN($AA222)=0,"N",IF(LEN($AA222)&gt;1,"Error -- Availability entered in an incorrect format",IF($AA222='Control Panel'!$F$36,$AA222,IF($AA222='Control Panel'!$F$37,$AA222,IF($AA222='Control Panel'!$F$38,$AA222,IF($AA222='Control Panel'!$F$39,$AA222,IF($AA222='Control Panel'!$F$40,$AA222,IF($AA222='Control Panel'!$F$41,$AA222,"Error -- Availability entered in an incorrect format"))))))))</f>
        <v>N</v>
      </c>
    </row>
    <row r="223" spans="1:28" s="14" customFormat="1" x14ac:dyDescent="0.35">
      <c r="A223" s="7">
        <v>211</v>
      </c>
      <c r="B223" s="266" t="s">
        <v>1759</v>
      </c>
      <c r="C223" s="13" t="s">
        <v>43</v>
      </c>
      <c r="D223" s="220"/>
      <c r="E223" s="261"/>
      <c r="F223" s="204" t="str">
        <f t="shared" si="6"/>
        <v>N/A</v>
      </c>
      <c r="G223" s="6"/>
      <c r="AA223" s="14" t="str">
        <f t="shared" si="7"/>
        <v/>
      </c>
      <c r="AB223" s="14" t="str">
        <f>IF(LEN($AA223)=0,"N",IF(LEN($AA223)&gt;1,"Error -- Availability entered in an incorrect format",IF($AA223='Control Panel'!$F$36,$AA223,IF($AA223='Control Panel'!$F$37,$AA223,IF($AA223='Control Panel'!$F$38,$AA223,IF($AA223='Control Panel'!$F$39,$AA223,IF($AA223='Control Panel'!$F$40,$AA223,IF($AA223='Control Panel'!$F$41,$AA223,"Error -- Availability entered in an incorrect format"))))))))</f>
        <v>N</v>
      </c>
    </row>
    <row r="224" spans="1:28" s="14" customFormat="1" x14ac:dyDescent="0.35">
      <c r="A224" s="7">
        <v>212</v>
      </c>
      <c r="B224" s="266" t="s">
        <v>1760</v>
      </c>
      <c r="C224" s="13" t="s">
        <v>43</v>
      </c>
      <c r="D224" s="220"/>
      <c r="E224" s="261"/>
      <c r="F224" s="204" t="str">
        <f t="shared" si="6"/>
        <v>N/A</v>
      </c>
      <c r="G224" s="6"/>
      <c r="AA224" s="14" t="str">
        <f t="shared" si="7"/>
        <v/>
      </c>
      <c r="AB224" s="14" t="str">
        <f>IF(LEN($AA224)=0,"N",IF(LEN($AA224)&gt;1,"Error -- Availability entered in an incorrect format",IF($AA224='Control Panel'!$F$36,$AA224,IF($AA224='Control Panel'!$F$37,$AA224,IF($AA224='Control Panel'!$F$38,$AA224,IF($AA224='Control Panel'!$F$39,$AA224,IF($AA224='Control Panel'!$F$40,$AA224,IF($AA224='Control Panel'!$F$41,$AA224,"Error -- Availability entered in an incorrect format"))))))))</f>
        <v>N</v>
      </c>
    </row>
    <row r="225" spans="1:28" s="14" customFormat="1" ht="29" x14ac:dyDescent="0.35">
      <c r="A225" s="7">
        <v>213</v>
      </c>
      <c r="B225" s="9" t="s">
        <v>1761</v>
      </c>
      <c r="C225" s="13" t="s">
        <v>37</v>
      </c>
      <c r="D225" s="220"/>
      <c r="E225" s="261"/>
      <c r="F225" s="204" t="str">
        <f t="shared" si="6"/>
        <v>N/A</v>
      </c>
      <c r="G225" s="6"/>
      <c r="AA225" s="14" t="str">
        <f t="shared" si="7"/>
        <v/>
      </c>
      <c r="AB225" s="14" t="str">
        <f>IF(LEN($AA225)=0,"N",IF(LEN($AA225)&gt;1,"Error -- Availability entered in an incorrect format",IF($AA225='Control Panel'!$F$36,$AA225,IF($AA225='Control Panel'!$F$37,$AA225,IF($AA225='Control Panel'!$F$38,$AA225,IF($AA225='Control Panel'!$F$39,$AA225,IF($AA225='Control Panel'!$F$40,$AA225,IF($AA225='Control Panel'!$F$41,$AA225,"Error -- Availability entered in an incorrect format"))))))))</f>
        <v>N</v>
      </c>
    </row>
    <row r="226" spans="1:28" s="14" customFormat="1" ht="29" x14ac:dyDescent="0.35">
      <c r="A226" s="7">
        <v>214</v>
      </c>
      <c r="B226" s="9" t="s">
        <v>1762</v>
      </c>
      <c r="C226" s="13" t="s">
        <v>37</v>
      </c>
      <c r="D226" s="220"/>
      <c r="E226" s="261"/>
      <c r="F226" s="204" t="str">
        <f t="shared" si="6"/>
        <v>N/A</v>
      </c>
      <c r="G226" s="6"/>
      <c r="AA226" s="14" t="str">
        <f t="shared" si="7"/>
        <v/>
      </c>
      <c r="AB226" s="14" t="str">
        <f>IF(LEN($AA226)=0,"N",IF(LEN($AA226)&gt;1,"Error -- Availability entered in an incorrect format",IF($AA226='Control Panel'!$F$36,$AA226,IF($AA226='Control Panel'!$F$37,$AA226,IF($AA226='Control Panel'!$F$38,$AA226,IF($AA226='Control Panel'!$F$39,$AA226,IF($AA226='Control Panel'!$F$40,$AA226,IF($AA226='Control Panel'!$F$41,$AA226,"Error -- Availability entered in an incorrect format"))))))))</f>
        <v>N</v>
      </c>
    </row>
    <row r="227" spans="1:28" s="14" customFormat="1" ht="29" x14ac:dyDescent="0.35">
      <c r="A227" s="7">
        <v>215</v>
      </c>
      <c r="B227" s="9" t="s">
        <v>1763</v>
      </c>
      <c r="C227" s="13" t="s">
        <v>37</v>
      </c>
      <c r="D227" s="220"/>
      <c r="E227" s="261"/>
      <c r="F227" s="204" t="str">
        <f t="shared" si="6"/>
        <v>N/A</v>
      </c>
      <c r="G227" s="6"/>
      <c r="AA227" s="14" t="str">
        <f t="shared" si="7"/>
        <v/>
      </c>
      <c r="AB227" s="14" t="str">
        <f>IF(LEN($AA227)=0,"N",IF(LEN($AA227)&gt;1,"Error -- Availability entered in an incorrect format",IF($AA227='Control Panel'!$F$36,$AA227,IF($AA227='Control Panel'!$F$37,$AA227,IF($AA227='Control Panel'!$F$38,$AA227,IF($AA227='Control Panel'!$F$39,$AA227,IF($AA227='Control Panel'!$F$40,$AA227,IF($AA227='Control Panel'!$F$41,$AA227,"Error -- Availability entered in an incorrect format"))))))))</f>
        <v>N</v>
      </c>
    </row>
    <row r="228" spans="1:28" s="14" customFormat="1" ht="29" x14ac:dyDescent="0.35">
      <c r="A228" s="7">
        <v>216</v>
      </c>
      <c r="B228" s="9" t="s">
        <v>1764</v>
      </c>
      <c r="C228" s="13" t="s">
        <v>37</v>
      </c>
      <c r="D228" s="220"/>
      <c r="E228" s="261"/>
      <c r="F228" s="204" t="str">
        <f t="shared" si="6"/>
        <v>N/A</v>
      </c>
      <c r="G228" s="6"/>
      <c r="AA228" s="14" t="str">
        <f t="shared" si="7"/>
        <v/>
      </c>
      <c r="AB228" s="14" t="str">
        <f>IF(LEN($AA228)=0,"N",IF(LEN($AA228)&gt;1,"Error -- Availability entered in an incorrect format",IF($AA228='Control Panel'!$F$36,$AA228,IF($AA228='Control Panel'!$F$37,$AA228,IF($AA228='Control Panel'!$F$38,$AA228,IF($AA228='Control Panel'!$F$39,$AA228,IF($AA228='Control Panel'!$F$40,$AA228,IF($AA228='Control Panel'!$F$41,$AA228,"Error -- Availability entered in an incorrect format"))))))))</f>
        <v>N</v>
      </c>
    </row>
    <row r="229" spans="1:28" s="14" customFormat="1" ht="29" x14ac:dyDescent="0.35">
      <c r="A229" s="7">
        <v>217</v>
      </c>
      <c r="B229" s="9" t="s">
        <v>1765</v>
      </c>
      <c r="C229" s="13" t="s">
        <v>37</v>
      </c>
      <c r="D229" s="220"/>
      <c r="E229" s="261"/>
      <c r="F229" s="204" t="str">
        <f t="shared" si="6"/>
        <v>N/A</v>
      </c>
      <c r="G229" s="6"/>
      <c r="AA229" s="14" t="str">
        <f t="shared" si="7"/>
        <v/>
      </c>
      <c r="AB229" s="14" t="str">
        <f>IF(LEN($AA229)=0,"N",IF(LEN($AA229)&gt;1,"Error -- Availability entered in an incorrect format",IF($AA229='Control Panel'!$F$36,$AA229,IF($AA229='Control Panel'!$F$37,$AA229,IF($AA229='Control Panel'!$F$38,$AA229,IF($AA229='Control Panel'!$F$39,$AA229,IF($AA229='Control Panel'!$F$40,$AA229,IF($AA229='Control Panel'!$F$41,$AA229,"Error -- Availability entered in an incorrect format"))))))))</f>
        <v>N</v>
      </c>
    </row>
    <row r="230" spans="1:28" s="14" customFormat="1" ht="29" x14ac:dyDescent="0.35">
      <c r="A230" s="7">
        <v>218</v>
      </c>
      <c r="B230" s="9" t="s">
        <v>1766</v>
      </c>
      <c r="C230" s="13" t="s">
        <v>37</v>
      </c>
      <c r="D230" s="220"/>
      <c r="E230" s="261"/>
      <c r="F230" s="204" t="str">
        <f t="shared" si="6"/>
        <v>N/A</v>
      </c>
      <c r="G230" s="6"/>
      <c r="AA230" s="14" t="str">
        <f t="shared" si="7"/>
        <v/>
      </c>
      <c r="AB230" s="14" t="str">
        <f>IF(LEN($AA230)=0,"N",IF(LEN($AA230)&gt;1,"Error -- Availability entered in an incorrect format",IF($AA230='Control Panel'!$F$36,$AA230,IF($AA230='Control Panel'!$F$37,$AA230,IF($AA230='Control Panel'!$F$38,$AA230,IF($AA230='Control Panel'!$F$39,$AA230,IF($AA230='Control Panel'!$F$40,$AA230,IF($AA230='Control Panel'!$F$41,$AA230,"Error -- Availability entered in an incorrect format"))))))))</f>
        <v>N</v>
      </c>
    </row>
    <row r="231" spans="1:28" s="14" customFormat="1" x14ac:dyDescent="0.35">
      <c r="A231" s="7">
        <v>219</v>
      </c>
      <c r="B231" s="9" t="s">
        <v>1767</v>
      </c>
      <c r="C231" s="13" t="s">
        <v>37</v>
      </c>
      <c r="D231" s="220"/>
      <c r="E231" s="261"/>
      <c r="F231" s="204" t="str">
        <f t="shared" si="6"/>
        <v>N/A</v>
      </c>
      <c r="G231" s="6"/>
      <c r="AA231" s="14" t="str">
        <f t="shared" si="7"/>
        <v/>
      </c>
      <c r="AB231" s="14" t="str">
        <f>IF(LEN($AA231)=0,"N",IF(LEN($AA231)&gt;1,"Error -- Availability entered in an incorrect format",IF($AA231='Control Panel'!$F$36,$AA231,IF($AA231='Control Panel'!$F$37,$AA231,IF($AA231='Control Panel'!$F$38,$AA231,IF($AA231='Control Panel'!$F$39,$AA231,IF($AA231='Control Panel'!$F$40,$AA231,IF($AA231='Control Panel'!$F$41,$AA231,"Error -- Availability entered in an incorrect format"))))))))</f>
        <v>N</v>
      </c>
    </row>
    <row r="232" spans="1:28" s="14" customFormat="1" x14ac:dyDescent="0.35">
      <c r="A232" s="7">
        <v>220</v>
      </c>
      <c r="B232" s="266" t="s">
        <v>1768</v>
      </c>
      <c r="C232" s="13" t="s">
        <v>43</v>
      </c>
      <c r="D232" s="220"/>
      <c r="E232" s="261"/>
      <c r="F232" s="204" t="str">
        <f t="shared" si="6"/>
        <v>N/A</v>
      </c>
      <c r="G232" s="6"/>
      <c r="AA232" s="14" t="str">
        <f t="shared" si="7"/>
        <v/>
      </c>
      <c r="AB232" s="14" t="str">
        <f>IF(LEN($AA232)=0,"N",IF(LEN($AA232)&gt;1,"Error -- Availability entered in an incorrect format",IF($AA232='Control Panel'!$F$36,$AA232,IF($AA232='Control Panel'!$F$37,$AA232,IF($AA232='Control Panel'!$F$38,$AA232,IF($AA232='Control Panel'!$F$39,$AA232,IF($AA232='Control Panel'!$F$40,$AA232,IF($AA232='Control Panel'!$F$41,$AA232,"Error -- Availability entered in an incorrect format"))))))))</f>
        <v>N</v>
      </c>
    </row>
    <row r="233" spans="1:28" s="14" customFormat="1" x14ac:dyDescent="0.35">
      <c r="A233" s="7">
        <v>221</v>
      </c>
      <c r="B233" s="266" t="s">
        <v>1769</v>
      </c>
      <c r="C233" s="13" t="s">
        <v>43</v>
      </c>
      <c r="D233" s="220"/>
      <c r="E233" s="261"/>
      <c r="F233" s="204" t="str">
        <f t="shared" si="6"/>
        <v>N/A</v>
      </c>
      <c r="G233" s="6"/>
      <c r="AA233" s="14" t="str">
        <f t="shared" si="7"/>
        <v/>
      </c>
      <c r="AB233" s="14" t="str">
        <f>IF(LEN($AA233)=0,"N",IF(LEN($AA233)&gt;1,"Error -- Availability entered in an incorrect format",IF($AA233='Control Panel'!$F$36,$AA233,IF($AA233='Control Panel'!$F$37,$AA233,IF($AA233='Control Panel'!$F$38,$AA233,IF($AA233='Control Panel'!$F$39,$AA233,IF($AA233='Control Panel'!$F$40,$AA233,IF($AA233='Control Panel'!$F$41,$AA233,"Error -- Availability entered in an incorrect format"))))))))</f>
        <v>N</v>
      </c>
    </row>
    <row r="234" spans="1:28" s="14" customFormat="1" x14ac:dyDescent="0.35">
      <c r="A234" s="7">
        <v>222</v>
      </c>
      <c r="B234" s="266" t="s">
        <v>1770</v>
      </c>
      <c r="C234" s="13" t="s">
        <v>43</v>
      </c>
      <c r="D234" s="220"/>
      <c r="E234" s="261"/>
      <c r="F234" s="204" t="str">
        <f t="shared" si="6"/>
        <v>N/A</v>
      </c>
      <c r="G234" s="6"/>
      <c r="AA234" s="14" t="str">
        <f t="shared" si="7"/>
        <v/>
      </c>
      <c r="AB234" s="14" t="str">
        <f>IF(LEN($AA234)=0,"N",IF(LEN($AA234)&gt;1,"Error -- Availability entered in an incorrect format",IF($AA234='Control Panel'!$F$36,$AA234,IF($AA234='Control Panel'!$F$37,$AA234,IF($AA234='Control Panel'!$F$38,$AA234,IF($AA234='Control Panel'!$F$39,$AA234,IF($AA234='Control Panel'!$F$40,$AA234,IF($AA234='Control Panel'!$F$41,$AA234,"Error -- Availability entered in an incorrect format"))))))))</f>
        <v>N</v>
      </c>
    </row>
    <row r="235" spans="1:28" s="14" customFormat="1" x14ac:dyDescent="0.35">
      <c r="A235" s="7">
        <v>223</v>
      </c>
      <c r="B235" s="266" t="s">
        <v>1771</v>
      </c>
      <c r="C235" s="13" t="s">
        <v>43</v>
      </c>
      <c r="D235" s="220"/>
      <c r="E235" s="261"/>
      <c r="F235" s="204" t="str">
        <f t="shared" si="6"/>
        <v>N/A</v>
      </c>
      <c r="G235" s="6"/>
      <c r="AA235" s="14" t="str">
        <f t="shared" si="7"/>
        <v/>
      </c>
      <c r="AB235" s="14" t="str">
        <f>IF(LEN($AA235)=0,"N",IF(LEN($AA235)&gt;1,"Error -- Availability entered in an incorrect format",IF($AA235='Control Panel'!$F$36,$AA235,IF($AA235='Control Panel'!$F$37,$AA235,IF($AA235='Control Panel'!$F$38,$AA235,IF($AA235='Control Panel'!$F$39,$AA235,IF($AA235='Control Panel'!$F$40,$AA235,IF($AA235='Control Panel'!$F$41,$AA235,"Error -- Availability entered in an incorrect format"))))))))</f>
        <v>N</v>
      </c>
    </row>
    <row r="236" spans="1:28" s="14" customFormat="1" x14ac:dyDescent="0.35">
      <c r="A236" s="7">
        <v>224</v>
      </c>
      <c r="B236" s="266" t="s">
        <v>1772</v>
      </c>
      <c r="C236" s="13" t="s">
        <v>43</v>
      </c>
      <c r="D236" s="220"/>
      <c r="E236" s="261"/>
      <c r="F236" s="204" t="str">
        <f t="shared" si="6"/>
        <v>N/A</v>
      </c>
      <c r="G236" s="6"/>
      <c r="AA236" s="14" t="str">
        <f t="shared" si="7"/>
        <v/>
      </c>
      <c r="AB236" s="14" t="str">
        <f>IF(LEN($AA236)=0,"N",IF(LEN($AA236)&gt;1,"Error -- Availability entered in an incorrect format",IF($AA236='Control Panel'!$F$36,$AA236,IF($AA236='Control Panel'!$F$37,$AA236,IF($AA236='Control Panel'!$F$38,$AA236,IF($AA236='Control Panel'!$F$39,$AA236,IF($AA236='Control Panel'!$F$40,$AA236,IF($AA236='Control Panel'!$F$41,$AA236,"Error -- Availability entered in an incorrect format"))))))))</f>
        <v>N</v>
      </c>
    </row>
    <row r="237" spans="1:28" s="14" customFormat="1" x14ac:dyDescent="0.35">
      <c r="A237" s="7">
        <v>225</v>
      </c>
      <c r="B237" s="266" t="s">
        <v>1773</v>
      </c>
      <c r="C237" s="13" t="s">
        <v>43</v>
      </c>
      <c r="D237" s="220"/>
      <c r="E237" s="261"/>
      <c r="F237" s="204" t="str">
        <f t="shared" si="6"/>
        <v>N/A</v>
      </c>
      <c r="G237" s="6"/>
      <c r="AA237" s="14" t="str">
        <f t="shared" si="7"/>
        <v/>
      </c>
      <c r="AB237" s="14" t="str">
        <f>IF(LEN($AA237)=0,"N",IF(LEN($AA237)&gt;1,"Error -- Availability entered in an incorrect format",IF($AA237='Control Panel'!$F$36,$AA237,IF($AA237='Control Panel'!$F$37,$AA237,IF($AA237='Control Panel'!$F$38,$AA237,IF($AA237='Control Panel'!$F$39,$AA237,IF($AA237='Control Panel'!$F$40,$AA237,IF($AA237='Control Panel'!$F$41,$AA237,"Error -- Availability entered in an incorrect format"))))))))</f>
        <v>N</v>
      </c>
    </row>
    <row r="238" spans="1:28" s="14" customFormat="1" x14ac:dyDescent="0.35">
      <c r="A238" s="7">
        <v>226</v>
      </c>
      <c r="B238" s="266" t="s">
        <v>1774</v>
      </c>
      <c r="C238" s="13" t="s">
        <v>43</v>
      </c>
      <c r="D238" s="220"/>
      <c r="E238" s="261"/>
      <c r="F238" s="204" t="str">
        <f t="shared" si="6"/>
        <v>N/A</v>
      </c>
      <c r="G238" s="6"/>
      <c r="AA238" s="14" t="str">
        <f t="shared" si="7"/>
        <v/>
      </c>
      <c r="AB238" s="14" t="str">
        <f>IF(LEN($AA238)=0,"N",IF(LEN($AA238)&gt;1,"Error -- Availability entered in an incorrect format",IF($AA238='Control Panel'!$F$36,$AA238,IF($AA238='Control Panel'!$F$37,$AA238,IF($AA238='Control Panel'!$F$38,$AA238,IF($AA238='Control Panel'!$F$39,$AA238,IF($AA238='Control Panel'!$F$40,$AA238,IF($AA238='Control Panel'!$F$41,$AA238,"Error -- Availability entered in an incorrect format"))))))))</f>
        <v>N</v>
      </c>
    </row>
    <row r="239" spans="1:28" s="14" customFormat="1" x14ac:dyDescent="0.35">
      <c r="A239" s="7">
        <v>227</v>
      </c>
      <c r="B239" s="266" t="s">
        <v>1775</v>
      </c>
      <c r="C239" s="13" t="s">
        <v>43</v>
      </c>
      <c r="D239" s="220"/>
      <c r="E239" s="261"/>
      <c r="F239" s="204" t="str">
        <f t="shared" si="6"/>
        <v>N/A</v>
      </c>
      <c r="G239" s="6"/>
      <c r="AA239" s="14" t="str">
        <f t="shared" si="7"/>
        <v/>
      </c>
      <c r="AB239" s="14" t="str">
        <f>IF(LEN($AA239)=0,"N",IF(LEN($AA239)&gt;1,"Error -- Availability entered in an incorrect format",IF($AA239='Control Panel'!$F$36,$AA239,IF($AA239='Control Panel'!$F$37,$AA239,IF($AA239='Control Panel'!$F$38,$AA239,IF($AA239='Control Panel'!$F$39,$AA239,IF($AA239='Control Panel'!$F$40,$AA239,IF($AA239='Control Panel'!$F$41,$AA239,"Error -- Availability entered in an incorrect format"))))))))</f>
        <v>N</v>
      </c>
    </row>
    <row r="240" spans="1:28" s="14" customFormat="1" x14ac:dyDescent="0.35">
      <c r="A240" s="7">
        <v>228</v>
      </c>
      <c r="B240" s="9" t="s">
        <v>1776</v>
      </c>
      <c r="C240" s="13" t="s">
        <v>37</v>
      </c>
      <c r="D240" s="220"/>
      <c r="E240" s="261"/>
      <c r="F240" s="204" t="str">
        <f t="shared" si="6"/>
        <v>N/A</v>
      </c>
      <c r="G240" s="6"/>
      <c r="AA240" s="14" t="str">
        <f t="shared" si="7"/>
        <v/>
      </c>
      <c r="AB240" s="14" t="str">
        <f>IF(LEN($AA240)=0,"N",IF(LEN($AA240)&gt;1,"Error -- Availability entered in an incorrect format",IF($AA240='Control Panel'!$F$36,$AA240,IF($AA240='Control Panel'!$F$37,$AA240,IF($AA240='Control Panel'!$F$38,$AA240,IF($AA240='Control Panel'!$F$39,$AA240,IF($AA240='Control Panel'!$F$40,$AA240,IF($AA240='Control Panel'!$F$41,$AA240,"Error -- Availability entered in an incorrect format"))))))))</f>
        <v>N</v>
      </c>
    </row>
    <row r="241" spans="1:28" s="14" customFormat="1" x14ac:dyDescent="0.35">
      <c r="A241" s="7">
        <v>229</v>
      </c>
      <c r="B241" s="9" t="s">
        <v>1777</v>
      </c>
      <c r="C241" s="13" t="s">
        <v>37</v>
      </c>
      <c r="D241" s="220"/>
      <c r="E241" s="261"/>
      <c r="F241" s="204" t="str">
        <f t="shared" si="6"/>
        <v>N/A</v>
      </c>
      <c r="G241" s="6"/>
      <c r="AA241" s="14" t="str">
        <f t="shared" si="7"/>
        <v/>
      </c>
      <c r="AB241" s="14" t="str">
        <f>IF(LEN($AA241)=0,"N",IF(LEN($AA241)&gt;1,"Error -- Availability entered in an incorrect format",IF($AA241='Control Panel'!$F$36,$AA241,IF($AA241='Control Panel'!$F$37,$AA241,IF($AA241='Control Panel'!$F$38,$AA241,IF($AA241='Control Panel'!$F$39,$AA241,IF($AA241='Control Panel'!$F$40,$AA241,IF($AA241='Control Panel'!$F$41,$AA241,"Error -- Availability entered in an incorrect format"))))))))</f>
        <v>N</v>
      </c>
    </row>
    <row r="242" spans="1:28" s="14" customFormat="1" x14ac:dyDescent="0.35">
      <c r="A242" s="7">
        <v>230</v>
      </c>
      <c r="B242" s="9" t="s">
        <v>1778</v>
      </c>
      <c r="C242" s="13" t="s">
        <v>37</v>
      </c>
      <c r="D242" s="220"/>
      <c r="E242" s="261"/>
      <c r="F242" s="204" t="str">
        <f t="shared" si="6"/>
        <v>N/A</v>
      </c>
      <c r="G242" s="6"/>
      <c r="AA242" s="14" t="str">
        <f t="shared" si="7"/>
        <v/>
      </c>
      <c r="AB242" s="14" t="str">
        <f>IF(LEN($AA242)=0,"N",IF(LEN($AA242)&gt;1,"Error -- Availability entered in an incorrect format",IF($AA242='Control Panel'!$F$36,$AA242,IF($AA242='Control Panel'!$F$37,$AA242,IF($AA242='Control Panel'!$F$38,$AA242,IF($AA242='Control Panel'!$F$39,$AA242,IF($AA242='Control Panel'!$F$40,$AA242,IF($AA242='Control Panel'!$F$41,$AA242,"Error -- Availability entered in an incorrect format"))))))))</f>
        <v>N</v>
      </c>
    </row>
    <row r="243" spans="1:28" s="14" customFormat="1" x14ac:dyDescent="0.35">
      <c r="A243" s="7">
        <v>231</v>
      </c>
      <c r="B243" s="266" t="s">
        <v>1779</v>
      </c>
      <c r="C243" s="13" t="s">
        <v>43</v>
      </c>
      <c r="D243" s="220"/>
      <c r="E243" s="261"/>
      <c r="F243" s="204" t="str">
        <f t="shared" si="6"/>
        <v>N/A</v>
      </c>
      <c r="G243" s="6"/>
      <c r="AA243" s="14" t="str">
        <f t="shared" si="7"/>
        <v/>
      </c>
      <c r="AB243" s="14" t="str">
        <f>IF(LEN($AA243)=0,"N",IF(LEN($AA243)&gt;1,"Error -- Availability entered in an incorrect format",IF($AA243='Control Panel'!$F$36,$AA243,IF($AA243='Control Panel'!$F$37,$AA243,IF($AA243='Control Panel'!$F$38,$AA243,IF($AA243='Control Panel'!$F$39,$AA243,IF($AA243='Control Panel'!$F$40,$AA243,IF($AA243='Control Panel'!$F$41,$AA243,"Error -- Availability entered in an incorrect format"))))))))</f>
        <v>N</v>
      </c>
    </row>
    <row r="244" spans="1:28" s="14" customFormat="1" x14ac:dyDescent="0.35">
      <c r="A244" s="7">
        <v>232</v>
      </c>
      <c r="B244" s="266" t="s">
        <v>1780</v>
      </c>
      <c r="C244" s="13" t="s">
        <v>43</v>
      </c>
      <c r="D244" s="220"/>
      <c r="E244" s="261"/>
      <c r="F244" s="204" t="str">
        <f t="shared" si="6"/>
        <v>N/A</v>
      </c>
      <c r="G244" s="6"/>
      <c r="AA244" s="14" t="str">
        <f t="shared" si="7"/>
        <v/>
      </c>
      <c r="AB244" s="14" t="str">
        <f>IF(LEN($AA244)=0,"N",IF(LEN($AA244)&gt;1,"Error -- Availability entered in an incorrect format",IF($AA244='Control Panel'!$F$36,$AA244,IF($AA244='Control Panel'!$F$37,$AA244,IF($AA244='Control Panel'!$F$38,$AA244,IF($AA244='Control Panel'!$F$39,$AA244,IF($AA244='Control Panel'!$F$40,$AA244,IF($AA244='Control Panel'!$F$41,$AA244,"Error -- Availability entered in an incorrect format"))))))))</f>
        <v>N</v>
      </c>
    </row>
    <row r="245" spans="1:28" s="14" customFormat="1" x14ac:dyDescent="0.35">
      <c r="A245" s="7">
        <v>233</v>
      </c>
      <c r="B245" s="266" t="s">
        <v>1781</v>
      </c>
      <c r="C245" s="13" t="s">
        <v>43</v>
      </c>
      <c r="D245" s="220"/>
      <c r="E245" s="261"/>
      <c r="F245" s="204" t="str">
        <f t="shared" si="6"/>
        <v>N/A</v>
      </c>
      <c r="G245" s="6"/>
      <c r="AA245" s="14" t="str">
        <f t="shared" si="7"/>
        <v/>
      </c>
      <c r="AB245" s="14" t="str">
        <f>IF(LEN($AA245)=0,"N",IF(LEN($AA245)&gt;1,"Error -- Availability entered in an incorrect format",IF($AA245='Control Panel'!$F$36,$AA245,IF($AA245='Control Panel'!$F$37,$AA245,IF($AA245='Control Panel'!$F$38,$AA245,IF($AA245='Control Panel'!$F$39,$AA245,IF($AA245='Control Panel'!$F$40,$AA245,IF($AA245='Control Panel'!$F$41,$AA245,"Error -- Availability entered in an incorrect format"))))))))</f>
        <v>N</v>
      </c>
    </row>
    <row r="246" spans="1:28" s="14" customFormat="1" x14ac:dyDescent="0.35">
      <c r="A246" s="7">
        <v>234</v>
      </c>
      <c r="B246" s="266" t="s">
        <v>1782</v>
      </c>
      <c r="C246" s="13" t="s">
        <v>43</v>
      </c>
      <c r="D246" s="220"/>
      <c r="E246" s="261"/>
      <c r="F246" s="204" t="str">
        <f t="shared" si="6"/>
        <v>N/A</v>
      </c>
      <c r="G246" s="6"/>
      <c r="AA246" s="14" t="str">
        <f t="shared" si="7"/>
        <v/>
      </c>
      <c r="AB246" s="14" t="str">
        <f>IF(LEN($AA246)=0,"N",IF(LEN($AA246)&gt;1,"Error -- Availability entered in an incorrect format",IF($AA246='Control Panel'!$F$36,$AA246,IF($AA246='Control Panel'!$F$37,$AA246,IF($AA246='Control Panel'!$F$38,$AA246,IF($AA246='Control Panel'!$F$39,$AA246,IF($AA246='Control Panel'!$F$40,$AA246,IF($AA246='Control Panel'!$F$41,$AA246,"Error -- Availability entered in an incorrect format"))))))))</f>
        <v>N</v>
      </c>
    </row>
    <row r="247" spans="1:28" s="14" customFormat="1" ht="29" x14ac:dyDescent="0.35">
      <c r="A247" s="7">
        <v>235</v>
      </c>
      <c r="B247" s="9" t="s">
        <v>1783</v>
      </c>
      <c r="C247" s="13" t="s">
        <v>37</v>
      </c>
      <c r="D247" s="220"/>
      <c r="E247" s="261"/>
      <c r="F247" s="204" t="str">
        <f t="shared" si="6"/>
        <v>N/A</v>
      </c>
      <c r="G247" s="6"/>
      <c r="AA247" s="14" t="str">
        <f t="shared" si="7"/>
        <v/>
      </c>
      <c r="AB247" s="14" t="str">
        <f>IF(LEN($AA247)=0,"N",IF(LEN($AA247)&gt;1,"Error -- Availability entered in an incorrect format",IF($AA247='Control Panel'!$F$36,$AA247,IF($AA247='Control Panel'!$F$37,$AA247,IF($AA247='Control Panel'!$F$38,$AA247,IF($AA247='Control Panel'!$F$39,$AA247,IF($AA247='Control Panel'!$F$40,$AA247,IF($AA247='Control Panel'!$F$41,$AA247,"Error -- Availability entered in an incorrect format"))))))))</f>
        <v>N</v>
      </c>
    </row>
    <row r="248" spans="1:28" s="14" customFormat="1" x14ac:dyDescent="0.35">
      <c r="A248" s="7">
        <v>236</v>
      </c>
      <c r="B248" s="9" t="s">
        <v>1784</v>
      </c>
      <c r="C248" s="13" t="s">
        <v>37</v>
      </c>
      <c r="D248" s="220"/>
      <c r="E248" s="261"/>
      <c r="F248" s="204" t="str">
        <f t="shared" si="6"/>
        <v>N/A</v>
      </c>
      <c r="G248" s="6"/>
      <c r="AA248" s="14" t="str">
        <f t="shared" si="7"/>
        <v/>
      </c>
      <c r="AB248" s="14" t="str">
        <f>IF(LEN($AA248)=0,"N",IF(LEN($AA248)&gt;1,"Error -- Availability entered in an incorrect format",IF($AA248='Control Panel'!$F$36,$AA248,IF($AA248='Control Panel'!$F$37,$AA248,IF($AA248='Control Panel'!$F$38,$AA248,IF($AA248='Control Panel'!$F$39,$AA248,IF($AA248='Control Panel'!$F$40,$AA248,IF($AA248='Control Panel'!$F$41,$AA248,"Error -- Availability entered in an incorrect format"))))))))</f>
        <v>N</v>
      </c>
    </row>
    <row r="249" spans="1:28" s="14" customFormat="1" ht="29" x14ac:dyDescent="0.35">
      <c r="A249" s="7">
        <v>237</v>
      </c>
      <c r="B249" s="9" t="s">
        <v>1785</v>
      </c>
      <c r="C249" s="13" t="s">
        <v>37</v>
      </c>
      <c r="D249" s="220"/>
      <c r="E249" s="261"/>
      <c r="F249" s="204" t="str">
        <f t="shared" si="6"/>
        <v>N/A</v>
      </c>
      <c r="G249" s="6"/>
      <c r="AA249" s="14" t="str">
        <f t="shared" si="7"/>
        <v/>
      </c>
      <c r="AB249" s="14" t="str">
        <f>IF(LEN($AA249)=0,"N",IF(LEN($AA249)&gt;1,"Error -- Availability entered in an incorrect format",IF($AA249='Control Panel'!$F$36,$AA249,IF($AA249='Control Panel'!$F$37,$AA249,IF($AA249='Control Panel'!$F$38,$AA249,IF($AA249='Control Panel'!$F$39,$AA249,IF($AA249='Control Panel'!$F$40,$AA249,IF($AA249='Control Panel'!$F$41,$AA249,"Error -- Availability entered in an incorrect format"))))))))</f>
        <v>N</v>
      </c>
    </row>
    <row r="250" spans="1:28" s="14" customFormat="1" ht="29" x14ac:dyDescent="0.35">
      <c r="A250" s="7">
        <v>238</v>
      </c>
      <c r="B250" s="9" t="s">
        <v>1786</v>
      </c>
      <c r="C250" s="13" t="s">
        <v>37</v>
      </c>
      <c r="D250" s="220"/>
      <c r="E250" s="261"/>
      <c r="F250" s="204" t="str">
        <f t="shared" si="6"/>
        <v>N/A</v>
      </c>
      <c r="G250" s="6"/>
      <c r="AA250" s="14" t="str">
        <f t="shared" si="7"/>
        <v/>
      </c>
      <c r="AB250" s="14" t="str">
        <f>IF(LEN($AA250)=0,"N",IF(LEN($AA250)&gt;1,"Error -- Availability entered in an incorrect format",IF($AA250='Control Panel'!$F$36,$AA250,IF($AA250='Control Panel'!$F$37,$AA250,IF($AA250='Control Panel'!$F$38,$AA250,IF($AA250='Control Panel'!$F$39,$AA250,IF($AA250='Control Panel'!$F$40,$AA250,IF($AA250='Control Panel'!$F$41,$AA250,"Error -- Availability entered in an incorrect format"))))))))</f>
        <v>N</v>
      </c>
    </row>
    <row r="251" spans="1:28" s="14" customFormat="1" ht="29" x14ac:dyDescent="0.35">
      <c r="A251" s="7">
        <v>239</v>
      </c>
      <c r="B251" s="9" t="s">
        <v>1787</v>
      </c>
      <c r="C251" s="13" t="s">
        <v>37</v>
      </c>
      <c r="D251" s="220"/>
      <c r="E251" s="261"/>
      <c r="F251" s="204" t="str">
        <f t="shared" si="6"/>
        <v>N/A</v>
      </c>
      <c r="G251" s="6"/>
      <c r="AA251" s="14" t="str">
        <f t="shared" si="7"/>
        <v/>
      </c>
      <c r="AB251" s="14" t="str">
        <f>IF(LEN($AA251)=0,"N",IF(LEN($AA251)&gt;1,"Error -- Availability entered in an incorrect format",IF($AA251='Control Panel'!$F$36,$AA251,IF($AA251='Control Panel'!$F$37,$AA251,IF($AA251='Control Panel'!$F$38,$AA251,IF($AA251='Control Panel'!$F$39,$AA251,IF($AA251='Control Panel'!$F$40,$AA251,IF($AA251='Control Panel'!$F$41,$AA251,"Error -- Availability entered in an incorrect format"))))))))</f>
        <v>N</v>
      </c>
    </row>
    <row r="252" spans="1:28" s="14" customFormat="1" x14ac:dyDescent="0.35">
      <c r="A252" s="7">
        <v>240</v>
      </c>
      <c r="B252" s="9" t="s">
        <v>1788</v>
      </c>
      <c r="C252" s="13"/>
      <c r="D252" s="220"/>
      <c r="E252" s="261"/>
      <c r="F252" s="204" t="str">
        <f t="shared" si="6"/>
        <v>N/A</v>
      </c>
      <c r="G252" s="6"/>
      <c r="AA252" s="14" t="str">
        <f t="shared" si="7"/>
        <v/>
      </c>
      <c r="AB252" s="14" t="str">
        <f>IF(LEN($AA252)=0,"N",IF(LEN($AA252)&gt;1,"Error -- Availability entered in an incorrect format",IF($AA252='Control Panel'!$F$36,$AA252,IF($AA252='Control Panel'!$F$37,$AA252,IF($AA252='Control Panel'!$F$38,$AA252,IF($AA252='Control Panel'!$F$39,$AA252,IF($AA252='Control Panel'!$F$40,$AA252,IF($AA252='Control Panel'!$F$41,$AA252,"Error -- Availability entered in an incorrect format"))))))))</f>
        <v>N</v>
      </c>
    </row>
    <row r="253" spans="1:28" s="14" customFormat="1" x14ac:dyDescent="0.35">
      <c r="A253" s="7">
        <v>241</v>
      </c>
      <c r="B253" s="9" t="s">
        <v>1789</v>
      </c>
      <c r="C253" s="13" t="s">
        <v>37</v>
      </c>
      <c r="D253" s="220"/>
      <c r="E253" s="261"/>
      <c r="F253" s="204" t="str">
        <f t="shared" si="6"/>
        <v>N/A</v>
      </c>
      <c r="G253" s="6"/>
      <c r="AA253" s="14" t="str">
        <f t="shared" si="7"/>
        <v/>
      </c>
      <c r="AB253" s="14" t="str">
        <f>IF(LEN($AA253)=0,"N",IF(LEN($AA253)&gt;1,"Error -- Availability entered in an incorrect format",IF($AA253='Control Panel'!$F$36,$AA253,IF($AA253='Control Panel'!$F$37,$AA253,IF($AA253='Control Panel'!$F$38,$AA253,IF($AA253='Control Panel'!$F$39,$AA253,IF($AA253='Control Panel'!$F$40,$AA253,IF($AA253='Control Panel'!$F$41,$AA253,"Error -- Availability entered in an incorrect format"))))))))</f>
        <v>N</v>
      </c>
    </row>
    <row r="254" spans="1:28" s="14" customFormat="1" ht="29" x14ac:dyDescent="0.35">
      <c r="A254" s="7">
        <v>242</v>
      </c>
      <c r="B254" s="9" t="s">
        <v>1790</v>
      </c>
      <c r="C254" s="13" t="s">
        <v>37</v>
      </c>
      <c r="D254" s="220"/>
      <c r="E254" s="261"/>
      <c r="F254" s="204" t="str">
        <f t="shared" si="6"/>
        <v>N/A</v>
      </c>
      <c r="G254" s="6"/>
      <c r="AA254" s="14" t="str">
        <f t="shared" si="7"/>
        <v/>
      </c>
      <c r="AB254" s="14" t="str">
        <f>IF(LEN($AA254)=0,"N",IF(LEN($AA254)&gt;1,"Error -- Availability entered in an incorrect format",IF($AA254='Control Panel'!$F$36,$AA254,IF($AA254='Control Panel'!$F$37,$AA254,IF($AA254='Control Panel'!$F$38,$AA254,IF($AA254='Control Panel'!$F$39,$AA254,IF($AA254='Control Panel'!$F$40,$AA254,IF($AA254='Control Panel'!$F$41,$AA254,"Error -- Availability entered in an incorrect format"))))))))</f>
        <v>N</v>
      </c>
    </row>
    <row r="255" spans="1:28" s="14" customFormat="1" ht="29" x14ac:dyDescent="0.35">
      <c r="A255" s="7">
        <v>243</v>
      </c>
      <c r="B255" s="9" t="s">
        <v>1791</v>
      </c>
      <c r="C255" s="13" t="s">
        <v>37</v>
      </c>
      <c r="D255" s="220"/>
      <c r="E255" s="261"/>
      <c r="F255" s="204" t="str">
        <f t="shared" si="6"/>
        <v>N/A</v>
      </c>
      <c r="G255" s="6"/>
      <c r="AA255" s="14" t="str">
        <f t="shared" si="7"/>
        <v/>
      </c>
      <c r="AB255" s="14" t="str">
        <f>IF(LEN($AA255)=0,"N",IF(LEN($AA255)&gt;1,"Error -- Availability entered in an incorrect format",IF($AA255='Control Panel'!$F$36,$AA255,IF($AA255='Control Panel'!$F$37,$AA255,IF($AA255='Control Panel'!$F$38,$AA255,IF($AA255='Control Panel'!$F$39,$AA255,IF($AA255='Control Panel'!$F$40,$AA255,IF($AA255='Control Panel'!$F$41,$AA255,"Error -- Availability entered in an incorrect format"))))))))</f>
        <v>N</v>
      </c>
    </row>
    <row r="256" spans="1:28" s="14" customFormat="1" ht="29" x14ac:dyDescent="0.35">
      <c r="A256" s="7">
        <v>244</v>
      </c>
      <c r="B256" s="9" t="s">
        <v>1792</v>
      </c>
      <c r="C256" s="13" t="s">
        <v>37</v>
      </c>
      <c r="D256" s="220"/>
      <c r="E256" s="261"/>
      <c r="F256" s="204" t="str">
        <f t="shared" si="6"/>
        <v>N/A</v>
      </c>
      <c r="G256" s="6"/>
      <c r="AA256" s="14" t="str">
        <f t="shared" si="7"/>
        <v/>
      </c>
      <c r="AB256" s="14" t="str">
        <f>IF(LEN($AA256)=0,"N",IF(LEN($AA256)&gt;1,"Error -- Availability entered in an incorrect format",IF($AA256='Control Panel'!$F$36,$AA256,IF($AA256='Control Panel'!$F$37,$AA256,IF($AA256='Control Panel'!$F$38,$AA256,IF($AA256='Control Panel'!$F$39,$AA256,IF($AA256='Control Panel'!$F$40,$AA256,IF($AA256='Control Panel'!$F$41,$AA256,"Error -- Availability entered in an incorrect format"))))))))</f>
        <v>N</v>
      </c>
    </row>
    <row r="257" spans="1:28" s="14" customFormat="1" ht="29" x14ac:dyDescent="0.35">
      <c r="A257" s="7">
        <v>245</v>
      </c>
      <c r="B257" s="9" t="s">
        <v>1793</v>
      </c>
      <c r="C257" s="13" t="s">
        <v>37</v>
      </c>
      <c r="D257" s="220"/>
      <c r="E257" s="261"/>
      <c r="F257" s="204" t="str">
        <f t="shared" si="6"/>
        <v>N/A</v>
      </c>
      <c r="G257" s="6"/>
      <c r="AA257" s="14" t="str">
        <f t="shared" si="7"/>
        <v/>
      </c>
      <c r="AB257" s="14" t="str">
        <f>IF(LEN($AA257)=0,"N",IF(LEN($AA257)&gt;1,"Error -- Availability entered in an incorrect format",IF($AA257='Control Panel'!$F$36,$AA257,IF($AA257='Control Panel'!$F$37,$AA257,IF($AA257='Control Panel'!$F$38,$AA257,IF($AA257='Control Panel'!$F$39,$AA257,IF($AA257='Control Panel'!$F$40,$AA257,IF($AA257='Control Panel'!$F$41,$AA257,"Error -- Availability entered in an incorrect format"))))))))</f>
        <v>N</v>
      </c>
    </row>
    <row r="258" spans="1:28" s="14" customFormat="1" x14ac:dyDescent="0.35">
      <c r="A258" s="7">
        <v>246</v>
      </c>
      <c r="B258" s="9" t="s">
        <v>1794</v>
      </c>
      <c r="C258" s="13"/>
      <c r="D258" s="220"/>
      <c r="E258" s="261"/>
      <c r="F258" s="204" t="str">
        <f t="shared" si="6"/>
        <v>N/A</v>
      </c>
      <c r="G258" s="6"/>
      <c r="AA258" s="14" t="str">
        <f t="shared" si="7"/>
        <v/>
      </c>
      <c r="AB258" s="14" t="str">
        <f>IF(LEN($AA258)=0,"N",IF(LEN($AA258)&gt;1,"Error -- Availability entered in an incorrect format",IF($AA258='Control Panel'!$F$36,$AA258,IF($AA258='Control Panel'!$F$37,$AA258,IF($AA258='Control Panel'!$F$38,$AA258,IF($AA258='Control Panel'!$F$39,$AA258,IF($AA258='Control Panel'!$F$40,$AA258,IF($AA258='Control Panel'!$F$41,$AA258,"Error -- Availability entered in an incorrect format"))))))))</f>
        <v>N</v>
      </c>
    </row>
    <row r="259" spans="1:28" s="14" customFormat="1" ht="43.5" x14ac:dyDescent="0.35">
      <c r="A259" s="7">
        <v>247</v>
      </c>
      <c r="B259" s="9" t="s">
        <v>1795</v>
      </c>
      <c r="C259" s="13" t="s">
        <v>37</v>
      </c>
      <c r="D259" s="220"/>
      <c r="E259" s="261"/>
      <c r="F259" s="204" t="str">
        <f t="shared" si="6"/>
        <v>N/A</v>
      </c>
      <c r="G259" s="6"/>
      <c r="AA259" s="14" t="str">
        <f t="shared" si="7"/>
        <v/>
      </c>
      <c r="AB259" s="14" t="str">
        <f>IF(LEN($AA259)=0,"N",IF(LEN($AA259)&gt;1,"Error -- Availability entered in an incorrect format",IF($AA259='Control Panel'!$F$36,$AA259,IF($AA259='Control Panel'!$F$37,$AA259,IF($AA259='Control Panel'!$F$38,$AA259,IF($AA259='Control Panel'!$F$39,$AA259,IF($AA259='Control Panel'!$F$40,$AA259,IF($AA259='Control Panel'!$F$41,$AA259,"Error -- Availability entered in an incorrect format"))))))))</f>
        <v>N</v>
      </c>
    </row>
    <row r="260" spans="1:28" s="14" customFormat="1" ht="29" x14ac:dyDescent="0.35">
      <c r="A260" s="7">
        <v>248</v>
      </c>
      <c r="B260" s="9" t="s">
        <v>1796</v>
      </c>
      <c r="C260" s="13" t="s">
        <v>37</v>
      </c>
      <c r="D260" s="220"/>
      <c r="E260" s="261"/>
      <c r="F260" s="204" t="str">
        <f t="shared" si="6"/>
        <v>N/A</v>
      </c>
      <c r="G260" s="6"/>
      <c r="AA260" s="14" t="str">
        <f t="shared" si="7"/>
        <v/>
      </c>
      <c r="AB260" s="14" t="str">
        <f>IF(LEN($AA260)=0,"N",IF(LEN($AA260)&gt;1,"Error -- Availability entered in an incorrect format",IF($AA260='Control Panel'!$F$36,$AA260,IF($AA260='Control Panel'!$F$37,$AA260,IF($AA260='Control Panel'!$F$38,$AA260,IF($AA260='Control Panel'!$F$39,$AA260,IF($AA260='Control Panel'!$F$40,$AA260,IF($AA260='Control Panel'!$F$41,$AA260,"Error -- Availability entered in an incorrect format"))))))))</f>
        <v>N</v>
      </c>
    </row>
    <row r="261" spans="1:28" s="14" customFormat="1" ht="29" x14ac:dyDescent="0.35">
      <c r="A261" s="7">
        <v>249</v>
      </c>
      <c r="B261" s="9" t="s">
        <v>1797</v>
      </c>
      <c r="C261" s="13" t="s">
        <v>37</v>
      </c>
      <c r="D261" s="220"/>
      <c r="E261" s="261"/>
      <c r="F261" s="204" t="str">
        <f t="shared" si="6"/>
        <v>N/A</v>
      </c>
      <c r="G261" s="6"/>
      <c r="AA261" s="14" t="str">
        <f t="shared" si="7"/>
        <v/>
      </c>
      <c r="AB261" s="14" t="str">
        <f>IF(LEN($AA261)=0,"N",IF(LEN($AA261)&gt;1,"Error -- Availability entered in an incorrect format",IF($AA261='Control Panel'!$F$36,$AA261,IF($AA261='Control Panel'!$F$37,$AA261,IF($AA261='Control Panel'!$F$38,$AA261,IF($AA261='Control Panel'!$F$39,$AA261,IF($AA261='Control Panel'!$F$40,$AA261,IF($AA261='Control Panel'!$F$41,$AA261,"Error -- Availability entered in an incorrect format"))))))))</f>
        <v>N</v>
      </c>
    </row>
    <row r="262" spans="1:28" s="14" customFormat="1" x14ac:dyDescent="0.35">
      <c r="A262" s="7">
        <v>250</v>
      </c>
      <c r="B262" s="9" t="s">
        <v>1798</v>
      </c>
      <c r="C262" s="13" t="s">
        <v>37</v>
      </c>
      <c r="D262" s="220"/>
      <c r="E262" s="261"/>
      <c r="F262" s="204" t="str">
        <f t="shared" si="6"/>
        <v>N/A</v>
      </c>
      <c r="G262" s="6"/>
      <c r="AA262" s="14" t="str">
        <f t="shared" si="7"/>
        <v/>
      </c>
      <c r="AB262" s="14" t="str">
        <f>IF(LEN($AA262)=0,"N",IF(LEN($AA262)&gt;1,"Error -- Availability entered in an incorrect format",IF($AA262='Control Panel'!$F$36,$AA262,IF($AA262='Control Panel'!$F$37,$AA262,IF($AA262='Control Panel'!$F$38,$AA262,IF($AA262='Control Panel'!$F$39,$AA262,IF($AA262='Control Panel'!$F$40,$AA262,IF($AA262='Control Panel'!$F$41,$AA262,"Error -- Availability entered in an incorrect format"))))))))</f>
        <v>N</v>
      </c>
    </row>
    <row r="263" spans="1:28" s="14" customFormat="1" ht="29" x14ac:dyDescent="0.35">
      <c r="A263" s="7">
        <v>251</v>
      </c>
      <c r="B263" s="9" t="s">
        <v>1799</v>
      </c>
      <c r="C263" s="13" t="s">
        <v>37</v>
      </c>
      <c r="D263" s="220"/>
      <c r="E263" s="261"/>
      <c r="F263" s="204" t="str">
        <f t="shared" si="6"/>
        <v>N/A</v>
      </c>
      <c r="G263" s="6"/>
      <c r="AA263" s="14" t="str">
        <f t="shared" si="7"/>
        <v/>
      </c>
      <c r="AB263" s="14" t="str">
        <f>IF(LEN($AA263)=0,"N",IF(LEN($AA263)&gt;1,"Error -- Availability entered in an incorrect format",IF($AA263='Control Panel'!$F$36,$AA263,IF($AA263='Control Panel'!$F$37,$AA263,IF($AA263='Control Panel'!$F$38,$AA263,IF($AA263='Control Panel'!$F$39,$AA263,IF($AA263='Control Panel'!$F$40,$AA263,IF($AA263='Control Panel'!$F$41,$AA263,"Error -- Availability entered in an incorrect format"))))))))</f>
        <v>N</v>
      </c>
    </row>
    <row r="264" spans="1:28" s="14" customFormat="1" x14ac:dyDescent="0.35">
      <c r="A264" s="7">
        <v>252</v>
      </c>
      <c r="B264" s="266" t="s">
        <v>1800</v>
      </c>
      <c r="C264" s="13" t="s">
        <v>43</v>
      </c>
      <c r="D264" s="220"/>
      <c r="E264" s="261"/>
      <c r="F264" s="204" t="str">
        <f t="shared" si="6"/>
        <v>N/A</v>
      </c>
      <c r="G264" s="6"/>
      <c r="AA264" s="14" t="str">
        <f t="shared" si="7"/>
        <v/>
      </c>
      <c r="AB264" s="14" t="str">
        <f>IF(LEN($AA264)=0,"N",IF(LEN($AA264)&gt;1,"Error -- Availability entered in an incorrect format",IF($AA264='Control Panel'!$F$36,$AA264,IF($AA264='Control Panel'!$F$37,$AA264,IF($AA264='Control Panel'!$F$38,$AA264,IF($AA264='Control Panel'!$F$39,$AA264,IF($AA264='Control Panel'!$F$40,$AA264,IF($AA264='Control Panel'!$F$41,$AA264,"Error -- Availability entered in an incorrect format"))))))))</f>
        <v>N</v>
      </c>
    </row>
    <row r="265" spans="1:28" s="14" customFormat="1" x14ac:dyDescent="0.35">
      <c r="A265" s="7">
        <v>253</v>
      </c>
      <c r="B265" s="266" t="s">
        <v>1801</v>
      </c>
      <c r="C265" s="13" t="s">
        <v>43</v>
      </c>
      <c r="D265" s="220"/>
      <c r="E265" s="261"/>
      <c r="F265" s="204" t="str">
        <f t="shared" si="6"/>
        <v>N/A</v>
      </c>
      <c r="G265" s="6"/>
      <c r="AA265" s="14" t="str">
        <f t="shared" si="7"/>
        <v/>
      </c>
      <c r="AB265" s="14" t="str">
        <f>IF(LEN($AA265)=0,"N",IF(LEN($AA265)&gt;1,"Error -- Availability entered in an incorrect format",IF($AA265='Control Panel'!$F$36,$AA265,IF($AA265='Control Panel'!$F$37,$AA265,IF($AA265='Control Panel'!$F$38,$AA265,IF($AA265='Control Panel'!$F$39,$AA265,IF($AA265='Control Panel'!$F$40,$AA265,IF($AA265='Control Panel'!$F$41,$AA265,"Error -- Availability entered in an incorrect format"))))))))</f>
        <v>N</v>
      </c>
    </row>
    <row r="266" spans="1:28" s="14" customFormat="1" x14ac:dyDescent="0.35">
      <c r="A266" s="7">
        <v>254</v>
      </c>
      <c r="B266" s="266" t="s">
        <v>1802</v>
      </c>
      <c r="C266" s="13" t="s">
        <v>43</v>
      </c>
      <c r="D266" s="220"/>
      <c r="E266" s="261"/>
      <c r="F266" s="204" t="str">
        <f t="shared" si="6"/>
        <v>N/A</v>
      </c>
      <c r="G266" s="6"/>
      <c r="AA266" s="14" t="str">
        <f t="shared" si="7"/>
        <v/>
      </c>
      <c r="AB266" s="14" t="str">
        <f>IF(LEN($AA266)=0,"N",IF(LEN($AA266)&gt;1,"Error -- Availability entered in an incorrect format",IF($AA266='Control Panel'!$F$36,$AA266,IF($AA266='Control Panel'!$F$37,$AA266,IF($AA266='Control Panel'!$F$38,$AA266,IF($AA266='Control Panel'!$F$39,$AA266,IF($AA266='Control Panel'!$F$40,$AA266,IF($AA266='Control Panel'!$F$41,$AA266,"Error -- Availability entered in an incorrect format"))))))))</f>
        <v>N</v>
      </c>
    </row>
    <row r="267" spans="1:28" s="14" customFormat="1" x14ac:dyDescent="0.35">
      <c r="A267" s="7">
        <v>255</v>
      </c>
      <c r="B267" s="266" t="s">
        <v>1803</v>
      </c>
      <c r="C267" s="13" t="s">
        <v>43</v>
      </c>
      <c r="D267" s="220"/>
      <c r="E267" s="261"/>
      <c r="F267" s="204" t="str">
        <f t="shared" si="6"/>
        <v>N/A</v>
      </c>
      <c r="G267" s="6"/>
      <c r="AA267" s="14" t="str">
        <f t="shared" si="7"/>
        <v/>
      </c>
      <c r="AB267" s="14" t="str">
        <f>IF(LEN($AA267)=0,"N",IF(LEN($AA267)&gt;1,"Error -- Availability entered in an incorrect format",IF($AA267='Control Panel'!$F$36,$AA267,IF($AA267='Control Panel'!$F$37,$AA267,IF($AA267='Control Panel'!$F$38,$AA267,IF($AA267='Control Panel'!$F$39,$AA267,IF($AA267='Control Panel'!$F$40,$AA267,IF($AA267='Control Panel'!$F$41,$AA267,"Error -- Availability entered in an incorrect format"))))))))</f>
        <v>N</v>
      </c>
    </row>
    <row r="268" spans="1:28" s="14" customFormat="1" x14ac:dyDescent="0.35">
      <c r="A268" s="7">
        <v>256</v>
      </c>
      <c r="B268" s="266" t="s">
        <v>374</v>
      </c>
      <c r="C268" s="13" t="s">
        <v>43</v>
      </c>
      <c r="D268" s="220"/>
      <c r="E268" s="261"/>
      <c r="F268" s="204" t="str">
        <f t="shared" si="6"/>
        <v>N/A</v>
      </c>
      <c r="G268" s="6"/>
      <c r="AA268" s="14" t="str">
        <f t="shared" si="7"/>
        <v/>
      </c>
      <c r="AB268" s="14" t="str">
        <f>IF(LEN($AA268)=0,"N",IF(LEN($AA268)&gt;1,"Error -- Availability entered in an incorrect format",IF($AA268='Control Panel'!$F$36,$AA268,IF($AA268='Control Panel'!$F$37,$AA268,IF($AA268='Control Panel'!$F$38,$AA268,IF($AA268='Control Panel'!$F$39,$AA268,IF($AA268='Control Panel'!$F$40,$AA268,IF($AA268='Control Panel'!$F$41,$AA268,"Error -- Availability entered in an incorrect format"))))))))</f>
        <v>N</v>
      </c>
    </row>
    <row r="269" spans="1:28" s="14" customFormat="1" x14ac:dyDescent="0.35">
      <c r="A269" s="7">
        <v>257</v>
      </c>
      <c r="B269" s="266" t="s">
        <v>1804</v>
      </c>
      <c r="C269" s="13" t="s">
        <v>43</v>
      </c>
      <c r="D269" s="220"/>
      <c r="E269" s="261"/>
      <c r="F269" s="204" t="str">
        <f t="shared" si="6"/>
        <v>N/A</v>
      </c>
      <c r="G269" s="6"/>
      <c r="AA269" s="14" t="str">
        <f t="shared" si="7"/>
        <v/>
      </c>
      <c r="AB269" s="14" t="str">
        <f>IF(LEN($AA269)=0,"N",IF(LEN($AA269)&gt;1,"Error -- Availability entered in an incorrect format",IF($AA269='Control Panel'!$F$36,$AA269,IF($AA269='Control Panel'!$F$37,$AA269,IF($AA269='Control Panel'!$F$38,$AA269,IF($AA269='Control Panel'!$F$39,$AA269,IF($AA269='Control Panel'!$F$40,$AA269,IF($AA269='Control Panel'!$F$41,$AA269,"Error -- Availability entered in an incorrect format"))))))))</f>
        <v>N</v>
      </c>
    </row>
    <row r="270" spans="1:28" s="14" customFormat="1" x14ac:dyDescent="0.35">
      <c r="A270" s="7">
        <v>258</v>
      </c>
      <c r="B270" s="266" t="s">
        <v>1805</v>
      </c>
      <c r="C270" s="13" t="s">
        <v>43</v>
      </c>
      <c r="D270" s="220"/>
      <c r="E270" s="261"/>
      <c r="F270" s="204" t="str">
        <f t="shared" ref="F270:F296" si="8">IF($D$10=$A$9,"N/A",$D$10)</f>
        <v>N/A</v>
      </c>
      <c r="G270" s="6"/>
      <c r="AA270" s="14" t="str">
        <f t="shared" ref="AA270:AA296" si="9">TRIM($D270)</f>
        <v/>
      </c>
      <c r="AB270" s="14" t="str">
        <f>IF(LEN($AA270)=0,"N",IF(LEN($AA270)&gt;1,"Error -- Availability entered in an incorrect format",IF($AA270='Control Panel'!$F$36,$AA270,IF($AA270='Control Panel'!$F$37,$AA270,IF($AA270='Control Panel'!$F$38,$AA270,IF($AA270='Control Panel'!$F$39,$AA270,IF($AA270='Control Panel'!$F$40,$AA270,IF($AA270='Control Panel'!$F$41,$AA270,"Error -- Availability entered in an incorrect format"))))))))</f>
        <v>N</v>
      </c>
    </row>
    <row r="271" spans="1:28" s="14" customFormat="1" x14ac:dyDescent="0.35">
      <c r="A271" s="7">
        <v>259</v>
      </c>
      <c r="B271" s="266" t="s">
        <v>1806</v>
      </c>
      <c r="C271" s="13" t="s">
        <v>43</v>
      </c>
      <c r="D271" s="220"/>
      <c r="E271" s="261"/>
      <c r="F271" s="204" t="str">
        <f t="shared" si="8"/>
        <v>N/A</v>
      </c>
      <c r="G271" s="6"/>
      <c r="AA271" s="14" t="str">
        <f t="shared" si="9"/>
        <v/>
      </c>
      <c r="AB271" s="14" t="str">
        <f>IF(LEN($AA271)=0,"N",IF(LEN($AA271)&gt;1,"Error -- Availability entered in an incorrect format",IF($AA271='Control Panel'!$F$36,$AA271,IF($AA271='Control Panel'!$F$37,$AA271,IF($AA271='Control Panel'!$F$38,$AA271,IF($AA271='Control Panel'!$F$39,$AA271,IF($AA271='Control Panel'!$F$40,$AA271,IF($AA271='Control Panel'!$F$41,$AA271,"Error -- Availability entered in an incorrect format"))))))))</f>
        <v>N</v>
      </c>
    </row>
    <row r="272" spans="1:28" s="14" customFormat="1" x14ac:dyDescent="0.35">
      <c r="A272" s="7">
        <v>260</v>
      </c>
      <c r="B272" s="9" t="s">
        <v>437</v>
      </c>
      <c r="C272" s="13"/>
      <c r="D272" s="220"/>
      <c r="E272" s="261"/>
      <c r="F272" s="204" t="str">
        <f t="shared" si="8"/>
        <v>N/A</v>
      </c>
      <c r="G272" s="6"/>
      <c r="AA272" s="14" t="str">
        <f t="shared" si="9"/>
        <v/>
      </c>
      <c r="AB272" s="14" t="str">
        <f>IF(LEN($AA272)=0,"N",IF(LEN($AA272)&gt;1,"Error -- Availability entered in an incorrect format",IF($AA272='Control Panel'!$F$36,$AA272,IF($AA272='Control Panel'!$F$37,$AA272,IF($AA272='Control Panel'!$F$38,$AA272,IF($AA272='Control Panel'!$F$39,$AA272,IF($AA272='Control Panel'!$F$40,$AA272,IF($AA272='Control Panel'!$F$41,$AA272,"Error -- Availability entered in an incorrect format"))))))))</f>
        <v>N</v>
      </c>
    </row>
    <row r="273" spans="1:28" s="14" customFormat="1" ht="29" x14ac:dyDescent="0.35">
      <c r="A273" s="7">
        <v>261</v>
      </c>
      <c r="B273" s="9" t="s">
        <v>1807</v>
      </c>
      <c r="C273" s="13" t="s">
        <v>37</v>
      </c>
      <c r="D273" s="220"/>
      <c r="E273" s="261"/>
      <c r="F273" s="204" t="str">
        <f t="shared" si="8"/>
        <v>N/A</v>
      </c>
      <c r="G273" s="6"/>
      <c r="AA273" s="14" t="str">
        <f t="shared" si="9"/>
        <v/>
      </c>
      <c r="AB273" s="14" t="str">
        <f>IF(LEN($AA273)=0,"N",IF(LEN($AA273)&gt;1,"Error -- Availability entered in an incorrect format",IF($AA273='Control Panel'!$F$36,$AA273,IF($AA273='Control Panel'!$F$37,$AA273,IF($AA273='Control Panel'!$F$38,$AA273,IF($AA273='Control Panel'!$F$39,$AA273,IF($AA273='Control Panel'!$F$40,$AA273,IF($AA273='Control Panel'!$F$41,$AA273,"Error -- Availability entered in an incorrect format"))))))))</f>
        <v>N</v>
      </c>
    </row>
    <row r="274" spans="1:28" s="14" customFormat="1" x14ac:dyDescent="0.35">
      <c r="A274" s="7">
        <v>262</v>
      </c>
      <c r="B274" s="9" t="s">
        <v>1808</v>
      </c>
      <c r="C274" s="276" t="s">
        <v>43</v>
      </c>
      <c r="D274" s="220"/>
      <c r="E274" s="261"/>
      <c r="F274" s="204" t="str">
        <f t="shared" si="8"/>
        <v>N/A</v>
      </c>
      <c r="G274" s="6"/>
      <c r="AA274" s="14" t="str">
        <f t="shared" si="9"/>
        <v/>
      </c>
      <c r="AB274" s="14" t="str">
        <f>IF(LEN($AA274)=0,"N",IF(LEN($AA274)&gt;1,"Error -- Availability entered in an incorrect format",IF($AA274='Control Panel'!$F$36,$AA274,IF($AA274='Control Panel'!$F$37,$AA274,IF($AA274='Control Panel'!$F$38,$AA274,IF($AA274='Control Panel'!$F$39,$AA274,IF($AA274='Control Panel'!$F$40,$AA274,IF($AA274='Control Panel'!$F$41,$AA274,"Error -- Availability entered in an incorrect format"))))))))</f>
        <v>N</v>
      </c>
    </row>
    <row r="275" spans="1:28" s="14" customFormat="1" x14ac:dyDescent="0.35">
      <c r="A275" s="7">
        <v>263</v>
      </c>
      <c r="B275" s="267" t="s">
        <v>1809</v>
      </c>
      <c r="C275" s="13" t="s">
        <v>40</v>
      </c>
      <c r="D275" s="220"/>
      <c r="E275" s="261"/>
      <c r="F275" s="204" t="str">
        <f t="shared" si="8"/>
        <v>N/A</v>
      </c>
      <c r="G275" s="6"/>
      <c r="AA275" s="14" t="str">
        <f t="shared" si="9"/>
        <v/>
      </c>
      <c r="AB275" s="14" t="str">
        <f>IF(LEN($AA275)=0,"N",IF(LEN($AA275)&gt;1,"Error -- Availability entered in an incorrect format",IF($AA275='Control Panel'!$F$36,$AA275,IF($AA275='Control Panel'!$F$37,$AA275,IF($AA275='Control Panel'!$F$38,$AA275,IF($AA275='Control Panel'!$F$39,$AA275,IF($AA275='Control Panel'!$F$40,$AA275,IF($AA275='Control Panel'!$F$41,$AA275,"Error -- Availability entered in an incorrect format"))))))))</f>
        <v>N</v>
      </c>
    </row>
    <row r="276" spans="1:28" s="14" customFormat="1" ht="43.5" x14ac:dyDescent="0.35">
      <c r="A276" s="7">
        <v>264</v>
      </c>
      <c r="B276" s="267" t="s">
        <v>1810</v>
      </c>
      <c r="C276" s="13" t="s">
        <v>37</v>
      </c>
      <c r="D276" s="220"/>
      <c r="E276" s="261"/>
      <c r="F276" s="204" t="str">
        <f t="shared" si="8"/>
        <v>N/A</v>
      </c>
      <c r="G276" s="6"/>
      <c r="AA276" s="14" t="str">
        <f t="shared" si="9"/>
        <v/>
      </c>
      <c r="AB276" s="14" t="str">
        <f>IF(LEN($AA276)=0,"N",IF(LEN($AA276)&gt;1,"Error -- Availability entered in an incorrect format",IF($AA276='Control Panel'!$F$36,$AA276,IF($AA276='Control Panel'!$F$37,$AA276,IF($AA276='Control Panel'!$F$38,$AA276,IF($AA276='Control Panel'!$F$39,$AA276,IF($AA276='Control Panel'!$F$40,$AA276,IF($AA276='Control Panel'!$F$41,$AA276,"Error -- Availability entered in an incorrect format"))))))))</f>
        <v>N</v>
      </c>
    </row>
    <row r="277" spans="1:28" s="14" customFormat="1" x14ac:dyDescent="0.35">
      <c r="A277" s="7">
        <v>265</v>
      </c>
      <c r="B277" s="267" t="s">
        <v>1811</v>
      </c>
      <c r="C277" s="13" t="s">
        <v>37</v>
      </c>
      <c r="D277" s="220"/>
      <c r="E277" s="261"/>
      <c r="F277" s="204" t="str">
        <f t="shared" si="8"/>
        <v>N/A</v>
      </c>
      <c r="G277" s="6"/>
      <c r="AA277" s="14" t="str">
        <f t="shared" si="9"/>
        <v/>
      </c>
      <c r="AB277" s="14" t="str">
        <f>IF(LEN($AA277)=0,"N",IF(LEN($AA277)&gt;1,"Error -- Availability entered in an incorrect format",IF($AA277='Control Panel'!$F$36,$AA277,IF($AA277='Control Panel'!$F$37,$AA277,IF($AA277='Control Panel'!$F$38,$AA277,IF($AA277='Control Panel'!$F$39,$AA277,IF($AA277='Control Panel'!$F$40,$AA277,IF($AA277='Control Panel'!$F$41,$AA277,"Error -- Availability entered in an incorrect format"))))))))</f>
        <v>N</v>
      </c>
    </row>
    <row r="278" spans="1:28" s="14" customFormat="1" x14ac:dyDescent="0.35">
      <c r="A278" s="7">
        <v>266</v>
      </c>
      <c r="B278" s="267" t="s">
        <v>1812</v>
      </c>
      <c r="C278" s="13" t="s">
        <v>37</v>
      </c>
      <c r="D278" s="220"/>
      <c r="E278" s="261"/>
      <c r="F278" s="204" t="str">
        <f t="shared" si="8"/>
        <v>N/A</v>
      </c>
      <c r="G278" s="6"/>
      <c r="AA278" s="14" t="str">
        <f t="shared" si="9"/>
        <v/>
      </c>
      <c r="AB278" s="14" t="str">
        <f>IF(LEN($AA278)=0,"N",IF(LEN($AA278)&gt;1,"Error -- Availability entered in an incorrect format",IF($AA278='Control Panel'!$F$36,$AA278,IF($AA278='Control Panel'!$F$37,$AA278,IF($AA278='Control Panel'!$F$38,$AA278,IF($AA278='Control Panel'!$F$39,$AA278,IF($AA278='Control Panel'!$F$40,$AA278,IF($AA278='Control Panel'!$F$41,$AA278,"Error -- Availability entered in an incorrect format"))))))))</f>
        <v>N</v>
      </c>
    </row>
    <row r="279" spans="1:28" s="14" customFormat="1" x14ac:dyDescent="0.35">
      <c r="A279" s="7">
        <v>267</v>
      </c>
      <c r="B279" s="267" t="s">
        <v>1813</v>
      </c>
      <c r="C279" s="13" t="s">
        <v>37</v>
      </c>
      <c r="D279" s="220"/>
      <c r="E279" s="261"/>
      <c r="F279" s="204" t="str">
        <f t="shared" si="8"/>
        <v>N/A</v>
      </c>
      <c r="G279" s="6"/>
      <c r="AA279" s="14" t="str">
        <f t="shared" si="9"/>
        <v/>
      </c>
      <c r="AB279" s="14" t="str">
        <f>IF(LEN($AA279)=0,"N",IF(LEN($AA279)&gt;1,"Error -- Availability entered in an incorrect format",IF($AA279='Control Panel'!$F$36,$AA279,IF($AA279='Control Panel'!$F$37,$AA279,IF($AA279='Control Panel'!$F$38,$AA279,IF($AA279='Control Panel'!$F$39,$AA279,IF($AA279='Control Panel'!$F$40,$AA279,IF($AA279='Control Panel'!$F$41,$AA279,"Error -- Availability entered in an incorrect format"))))))))</f>
        <v>N</v>
      </c>
    </row>
    <row r="280" spans="1:28" s="14" customFormat="1" x14ac:dyDescent="0.35">
      <c r="A280" s="7">
        <v>268</v>
      </c>
      <c r="B280" s="267" t="s">
        <v>1814</v>
      </c>
      <c r="C280" s="13" t="s">
        <v>37</v>
      </c>
      <c r="D280" s="220"/>
      <c r="E280" s="261"/>
      <c r="F280" s="204" t="str">
        <f t="shared" si="8"/>
        <v>N/A</v>
      </c>
      <c r="G280" s="6"/>
      <c r="AA280" s="14" t="str">
        <f t="shared" si="9"/>
        <v/>
      </c>
      <c r="AB280" s="14" t="str">
        <f>IF(LEN($AA280)=0,"N",IF(LEN($AA280)&gt;1,"Error -- Availability entered in an incorrect format",IF($AA280='Control Panel'!$F$36,$AA280,IF($AA280='Control Panel'!$F$37,$AA280,IF($AA280='Control Panel'!$F$38,$AA280,IF($AA280='Control Panel'!$F$39,$AA280,IF($AA280='Control Panel'!$F$40,$AA280,IF($AA280='Control Panel'!$F$41,$AA280,"Error -- Availability entered in an incorrect format"))))))))</f>
        <v>N</v>
      </c>
    </row>
    <row r="281" spans="1:28" s="14" customFormat="1" x14ac:dyDescent="0.35">
      <c r="A281" s="7">
        <v>269</v>
      </c>
      <c r="B281" s="267" t="s">
        <v>1815</v>
      </c>
      <c r="C281" s="13" t="s">
        <v>37</v>
      </c>
      <c r="D281" s="220"/>
      <c r="E281" s="261"/>
      <c r="F281" s="204" t="str">
        <f t="shared" si="8"/>
        <v>N/A</v>
      </c>
      <c r="G281" s="6"/>
      <c r="AA281" s="14" t="str">
        <f t="shared" si="9"/>
        <v/>
      </c>
      <c r="AB281" s="14" t="str">
        <f>IF(LEN($AA281)=0,"N",IF(LEN($AA281)&gt;1,"Error -- Availability entered in an incorrect format",IF($AA281='Control Panel'!$F$36,$AA281,IF($AA281='Control Panel'!$F$37,$AA281,IF($AA281='Control Panel'!$F$38,$AA281,IF($AA281='Control Panel'!$F$39,$AA281,IF($AA281='Control Panel'!$F$40,$AA281,IF($AA281='Control Panel'!$F$41,$AA281,"Error -- Availability entered in an incorrect format"))))))))</f>
        <v>N</v>
      </c>
    </row>
    <row r="282" spans="1:28" s="14" customFormat="1" x14ac:dyDescent="0.35">
      <c r="A282" s="7">
        <v>270</v>
      </c>
      <c r="B282" s="267" t="s">
        <v>1816</v>
      </c>
      <c r="C282" s="13" t="s">
        <v>37</v>
      </c>
      <c r="D282" s="220"/>
      <c r="E282" s="261"/>
      <c r="F282" s="204" t="str">
        <f t="shared" si="8"/>
        <v>N/A</v>
      </c>
      <c r="G282" s="6"/>
      <c r="AA282" s="14" t="str">
        <f t="shared" si="9"/>
        <v/>
      </c>
      <c r="AB282" s="14" t="str">
        <f>IF(LEN($AA282)=0,"N",IF(LEN($AA282)&gt;1,"Error -- Availability entered in an incorrect format",IF($AA282='Control Panel'!$F$36,$AA282,IF($AA282='Control Panel'!$F$37,$AA282,IF($AA282='Control Panel'!$F$38,$AA282,IF($AA282='Control Panel'!$F$39,$AA282,IF($AA282='Control Panel'!$F$40,$AA282,IF($AA282='Control Panel'!$F$41,$AA282,"Error -- Availability entered in an incorrect format"))))))))</f>
        <v>N</v>
      </c>
    </row>
    <row r="283" spans="1:28" s="14" customFormat="1" x14ac:dyDescent="0.35">
      <c r="A283" s="7">
        <v>271</v>
      </c>
      <c r="B283" s="267" t="s">
        <v>1817</v>
      </c>
      <c r="C283" s="13" t="s">
        <v>37</v>
      </c>
      <c r="D283" s="220"/>
      <c r="E283" s="261"/>
      <c r="F283" s="204" t="str">
        <f t="shared" si="8"/>
        <v>N/A</v>
      </c>
      <c r="G283" s="6"/>
      <c r="AA283" s="14" t="str">
        <f t="shared" si="9"/>
        <v/>
      </c>
      <c r="AB283" s="14" t="str">
        <f>IF(LEN($AA283)=0,"N",IF(LEN($AA283)&gt;1,"Error -- Availability entered in an incorrect format",IF($AA283='Control Panel'!$F$36,$AA283,IF($AA283='Control Panel'!$F$37,$AA283,IF($AA283='Control Panel'!$F$38,$AA283,IF($AA283='Control Panel'!$F$39,$AA283,IF($AA283='Control Panel'!$F$40,$AA283,IF($AA283='Control Panel'!$F$41,$AA283,"Error -- Availability entered in an incorrect format"))))))))</f>
        <v>N</v>
      </c>
    </row>
    <row r="284" spans="1:28" s="14" customFormat="1" x14ac:dyDescent="0.35">
      <c r="A284" s="7">
        <v>272</v>
      </c>
      <c r="B284" s="267" t="s">
        <v>1818</v>
      </c>
      <c r="C284" s="13" t="s">
        <v>37</v>
      </c>
      <c r="D284" s="220"/>
      <c r="E284" s="261"/>
      <c r="F284" s="204" t="str">
        <f t="shared" si="8"/>
        <v>N/A</v>
      </c>
      <c r="G284" s="6"/>
      <c r="AA284" s="14" t="str">
        <f t="shared" si="9"/>
        <v/>
      </c>
      <c r="AB284" s="14" t="str">
        <f>IF(LEN($AA284)=0,"N",IF(LEN($AA284)&gt;1,"Error -- Availability entered in an incorrect format",IF($AA284='Control Panel'!$F$36,$AA284,IF($AA284='Control Panel'!$F$37,$AA284,IF($AA284='Control Panel'!$F$38,$AA284,IF($AA284='Control Panel'!$F$39,$AA284,IF($AA284='Control Panel'!$F$40,$AA284,IF($AA284='Control Panel'!$F$41,$AA284,"Error -- Availability entered in an incorrect format"))))))))</f>
        <v>N</v>
      </c>
    </row>
    <row r="285" spans="1:28" s="14" customFormat="1" x14ac:dyDescent="0.35">
      <c r="A285" s="7">
        <v>273</v>
      </c>
      <c r="B285" s="267" t="s">
        <v>1819</v>
      </c>
      <c r="C285" s="13" t="s">
        <v>37</v>
      </c>
      <c r="D285" s="220"/>
      <c r="E285" s="261"/>
      <c r="F285" s="204" t="str">
        <f t="shared" si="8"/>
        <v>N/A</v>
      </c>
      <c r="G285" s="6"/>
      <c r="AA285" s="14" t="str">
        <f t="shared" si="9"/>
        <v/>
      </c>
      <c r="AB285" s="14" t="str">
        <f>IF(LEN($AA285)=0,"N",IF(LEN($AA285)&gt;1,"Error -- Availability entered in an incorrect format",IF($AA285='Control Panel'!$F$36,$AA285,IF($AA285='Control Panel'!$F$37,$AA285,IF($AA285='Control Panel'!$F$38,$AA285,IF($AA285='Control Panel'!$F$39,$AA285,IF($AA285='Control Panel'!$F$40,$AA285,IF($AA285='Control Panel'!$F$41,$AA285,"Error -- Availability entered in an incorrect format"))))))))</f>
        <v>N</v>
      </c>
    </row>
    <row r="286" spans="1:28" s="14" customFormat="1" x14ac:dyDescent="0.35">
      <c r="A286" s="7">
        <v>274</v>
      </c>
      <c r="B286" s="267" t="s">
        <v>1820</v>
      </c>
      <c r="C286" s="13" t="s">
        <v>37</v>
      </c>
      <c r="D286" s="220"/>
      <c r="E286" s="261"/>
      <c r="F286" s="204" t="str">
        <f t="shared" si="8"/>
        <v>N/A</v>
      </c>
      <c r="G286" s="6"/>
      <c r="AA286" s="14" t="str">
        <f t="shared" si="9"/>
        <v/>
      </c>
      <c r="AB286" s="14" t="str">
        <f>IF(LEN($AA286)=0,"N",IF(LEN($AA286)&gt;1,"Error -- Availability entered in an incorrect format",IF($AA286='Control Panel'!$F$36,$AA286,IF($AA286='Control Panel'!$F$37,$AA286,IF($AA286='Control Panel'!$F$38,$AA286,IF($AA286='Control Panel'!$F$39,$AA286,IF($AA286='Control Panel'!$F$40,$AA286,IF($AA286='Control Panel'!$F$41,$AA286,"Error -- Availability entered in an incorrect format"))))))))</f>
        <v>N</v>
      </c>
    </row>
    <row r="287" spans="1:28" s="14" customFormat="1" x14ac:dyDescent="0.35">
      <c r="A287" s="7">
        <v>275</v>
      </c>
      <c r="B287" s="267" t="s">
        <v>1821</v>
      </c>
      <c r="C287" s="13" t="s">
        <v>37</v>
      </c>
      <c r="D287" s="220"/>
      <c r="E287" s="261"/>
      <c r="F287" s="204" t="str">
        <f t="shared" si="8"/>
        <v>N/A</v>
      </c>
      <c r="G287" s="6"/>
      <c r="AA287" s="14" t="str">
        <f t="shared" si="9"/>
        <v/>
      </c>
      <c r="AB287" s="14" t="str">
        <f>IF(LEN($AA287)=0,"N",IF(LEN($AA287)&gt;1,"Error -- Availability entered in an incorrect format",IF($AA287='Control Panel'!$F$36,$AA287,IF($AA287='Control Panel'!$F$37,$AA287,IF($AA287='Control Panel'!$F$38,$AA287,IF($AA287='Control Panel'!$F$39,$AA287,IF($AA287='Control Panel'!$F$40,$AA287,IF($AA287='Control Panel'!$F$41,$AA287,"Error -- Availability entered in an incorrect format"))))))))</f>
        <v>N</v>
      </c>
    </row>
    <row r="288" spans="1:28" s="14" customFormat="1" x14ac:dyDescent="0.35">
      <c r="A288" s="7">
        <v>276</v>
      </c>
      <c r="B288" s="267" t="s">
        <v>1822</v>
      </c>
      <c r="C288" s="13" t="s">
        <v>37</v>
      </c>
      <c r="D288" s="220"/>
      <c r="E288" s="261"/>
      <c r="F288" s="204" t="str">
        <f t="shared" si="8"/>
        <v>N/A</v>
      </c>
      <c r="G288" s="6"/>
      <c r="AA288" s="14" t="str">
        <f t="shared" si="9"/>
        <v/>
      </c>
      <c r="AB288" s="14" t="str">
        <f>IF(LEN($AA288)=0,"N",IF(LEN($AA288)&gt;1,"Error -- Availability entered in an incorrect format",IF($AA288='Control Panel'!$F$36,$AA288,IF($AA288='Control Panel'!$F$37,$AA288,IF($AA288='Control Panel'!$F$38,$AA288,IF($AA288='Control Panel'!$F$39,$AA288,IF($AA288='Control Panel'!$F$40,$AA288,IF($AA288='Control Panel'!$F$41,$AA288,"Error -- Availability entered in an incorrect format"))))))))</f>
        <v>N</v>
      </c>
    </row>
    <row r="289" spans="1:28" s="14" customFormat="1" x14ac:dyDescent="0.35">
      <c r="A289" s="7">
        <v>277</v>
      </c>
      <c r="B289" s="267" t="s">
        <v>1823</v>
      </c>
      <c r="C289" s="13" t="s">
        <v>37</v>
      </c>
      <c r="D289" s="220"/>
      <c r="E289" s="261"/>
      <c r="F289" s="204" t="str">
        <f t="shared" si="8"/>
        <v>N/A</v>
      </c>
      <c r="G289" s="6"/>
      <c r="AA289" s="14" t="str">
        <f t="shared" si="9"/>
        <v/>
      </c>
      <c r="AB289" s="14" t="str">
        <f>IF(LEN($AA289)=0,"N",IF(LEN($AA289)&gt;1,"Error -- Availability entered in an incorrect format",IF($AA289='Control Panel'!$F$36,$AA289,IF($AA289='Control Panel'!$F$37,$AA289,IF($AA289='Control Panel'!$F$38,$AA289,IF($AA289='Control Panel'!$F$39,$AA289,IF($AA289='Control Panel'!$F$40,$AA289,IF($AA289='Control Panel'!$F$41,$AA289,"Error -- Availability entered in an incorrect format"))))))))</f>
        <v>N</v>
      </c>
    </row>
    <row r="290" spans="1:28" s="14" customFormat="1" x14ac:dyDescent="0.35">
      <c r="A290" s="7">
        <v>278</v>
      </c>
      <c r="B290" s="267" t="s">
        <v>1824</v>
      </c>
      <c r="C290" s="13" t="s">
        <v>37</v>
      </c>
      <c r="D290" s="220"/>
      <c r="E290" s="261"/>
      <c r="F290" s="204" t="str">
        <f t="shared" si="8"/>
        <v>N/A</v>
      </c>
      <c r="G290" s="6"/>
      <c r="AA290" s="14" t="str">
        <f t="shared" si="9"/>
        <v/>
      </c>
      <c r="AB290" s="14" t="str">
        <f>IF(LEN($AA290)=0,"N",IF(LEN($AA290)&gt;1,"Error -- Availability entered in an incorrect format",IF($AA290='Control Panel'!$F$36,$AA290,IF($AA290='Control Panel'!$F$37,$AA290,IF($AA290='Control Panel'!$F$38,$AA290,IF($AA290='Control Panel'!$F$39,$AA290,IF($AA290='Control Panel'!$F$40,$AA290,IF($AA290='Control Panel'!$F$41,$AA290,"Error -- Availability entered in an incorrect format"))))))))</f>
        <v>N</v>
      </c>
    </row>
    <row r="291" spans="1:28" s="14" customFormat="1" x14ac:dyDescent="0.35">
      <c r="A291" s="7">
        <v>279</v>
      </c>
      <c r="B291" s="267" t="s">
        <v>1825</v>
      </c>
      <c r="C291" s="13" t="s">
        <v>37</v>
      </c>
      <c r="D291" s="220"/>
      <c r="E291" s="261"/>
      <c r="F291" s="204" t="str">
        <f t="shared" si="8"/>
        <v>N/A</v>
      </c>
      <c r="G291" s="6"/>
      <c r="AA291" s="14" t="str">
        <f t="shared" si="9"/>
        <v/>
      </c>
      <c r="AB291" s="14" t="str">
        <f>IF(LEN($AA291)=0,"N",IF(LEN($AA291)&gt;1,"Error -- Availability entered in an incorrect format",IF($AA291='Control Panel'!$F$36,$AA291,IF($AA291='Control Panel'!$F$37,$AA291,IF($AA291='Control Panel'!$F$38,$AA291,IF($AA291='Control Panel'!$F$39,$AA291,IF($AA291='Control Panel'!$F$40,$AA291,IF($AA291='Control Panel'!$F$41,$AA291,"Error -- Availability entered in an incorrect format"))))))))</f>
        <v>N</v>
      </c>
    </row>
    <row r="292" spans="1:28" s="14" customFormat="1" x14ac:dyDescent="0.35">
      <c r="A292" s="7">
        <v>280</v>
      </c>
      <c r="B292" s="267" t="s">
        <v>1826</v>
      </c>
      <c r="C292" s="13" t="s">
        <v>37</v>
      </c>
      <c r="D292" s="220"/>
      <c r="E292" s="261"/>
      <c r="F292" s="204" t="str">
        <f t="shared" si="8"/>
        <v>N/A</v>
      </c>
      <c r="G292" s="6"/>
      <c r="AA292" s="14" t="str">
        <f t="shared" si="9"/>
        <v/>
      </c>
      <c r="AB292" s="14" t="str">
        <f>IF(LEN($AA292)=0,"N",IF(LEN($AA292)&gt;1,"Error -- Availability entered in an incorrect format",IF($AA292='Control Panel'!$F$36,$AA292,IF($AA292='Control Panel'!$F$37,$AA292,IF($AA292='Control Panel'!$F$38,$AA292,IF($AA292='Control Panel'!$F$39,$AA292,IF($AA292='Control Panel'!$F$40,$AA292,IF($AA292='Control Panel'!$F$41,$AA292,"Error -- Availability entered in an incorrect format"))))))))</f>
        <v>N</v>
      </c>
    </row>
    <row r="293" spans="1:28" s="14" customFormat="1" ht="29" x14ac:dyDescent="0.35">
      <c r="A293" s="7">
        <v>281</v>
      </c>
      <c r="B293" s="267" t="s">
        <v>1827</v>
      </c>
      <c r="C293" s="13" t="s">
        <v>37</v>
      </c>
      <c r="D293" s="220"/>
      <c r="E293" s="261"/>
      <c r="F293" s="204" t="str">
        <f t="shared" si="8"/>
        <v>N/A</v>
      </c>
      <c r="G293" s="6"/>
      <c r="AA293" s="14" t="str">
        <f t="shared" si="9"/>
        <v/>
      </c>
      <c r="AB293" s="14" t="str">
        <f>IF(LEN($AA293)=0,"N",IF(LEN($AA293)&gt;1,"Error -- Availability entered in an incorrect format",IF($AA293='Control Panel'!$F$36,$AA293,IF($AA293='Control Panel'!$F$37,$AA293,IF($AA293='Control Panel'!$F$38,$AA293,IF($AA293='Control Panel'!$F$39,$AA293,IF($AA293='Control Panel'!$F$40,$AA293,IF($AA293='Control Panel'!$F$41,$AA293,"Error -- Availability entered in an incorrect format"))))))))</f>
        <v>N</v>
      </c>
    </row>
    <row r="294" spans="1:28" s="14" customFormat="1" x14ac:dyDescent="0.35">
      <c r="A294" s="7">
        <v>282</v>
      </c>
      <c r="B294" s="267" t="s">
        <v>1828</v>
      </c>
      <c r="C294" s="13" t="s">
        <v>37</v>
      </c>
      <c r="D294" s="220"/>
      <c r="E294" s="261"/>
      <c r="F294" s="204" t="str">
        <f t="shared" si="8"/>
        <v>N/A</v>
      </c>
      <c r="G294" s="6"/>
      <c r="AA294" s="14" t="str">
        <f t="shared" si="9"/>
        <v/>
      </c>
      <c r="AB294" s="14" t="str">
        <f>IF(LEN($AA294)=0,"N",IF(LEN($AA294)&gt;1,"Error -- Availability entered in an incorrect format",IF($AA294='Control Panel'!$F$36,$AA294,IF($AA294='Control Panel'!$F$37,$AA294,IF($AA294='Control Panel'!$F$38,$AA294,IF($AA294='Control Panel'!$F$39,$AA294,IF($AA294='Control Panel'!$F$40,$AA294,IF($AA294='Control Panel'!$F$41,$AA294,"Error -- Availability entered in an incorrect format"))))))))</f>
        <v>N</v>
      </c>
    </row>
    <row r="295" spans="1:28" s="14" customFormat="1" x14ac:dyDescent="0.35">
      <c r="A295" s="7">
        <v>283</v>
      </c>
      <c r="B295" s="267" t="s">
        <v>2036</v>
      </c>
      <c r="C295" s="13" t="s">
        <v>37</v>
      </c>
      <c r="D295" s="220"/>
      <c r="E295" s="261"/>
      <c r="F295" s="204" t="str">
        <f t="shared" si="8"/>
        <v>N/A</v>
      </c>
      <c r="G295" s="6"/>
      <c r="AA295" s="14" t="str">
        <f t="shared" si="9"/>
        <v/>
      </c>
      <c r="AB295" s="14" t="str">
        <f>IF(LEN($AA295)=0,"N",IF(LEN($AA295)&gt;1,"Error -- Availability entered in an incorrect format",IF($AA295='Control Panel'!$F$36,$AA295,IF($AA295='Control Panel'!$F$37,$AA295,IF($AA295='Control Panel'!$F$38,$AA295,IF($AA295='Control Panel'!$F$39,$AA295,IF($AA295='Control Panel'!$F$40,$AA295,IF($AA295='Control Panel'!$F$41,$AA295,"Error -- Availability entered in an incorrect format"))))))))</f>
        <v>N</v>
      </c>
    </row>
    <row r="296" spans="1:28" s="14" customFormat="1" x14ac:dyDescent="0.35">
      <c r="A296" s="7">
        <v>284</v>
      </c>
      <c r="B296" s="267" t="s">
        <v>1829</v>
      </c>
      <c r="C296" s="13" t="s">
        <v>37</v>
      </c>
      <c r="D296" s="220"/>
      <c r="E296" s="261"/>
      <c r="F296" s="204" t="str">
        <f t="shared" si="8"/>
        <v>N/A</v>
      </c>
      <c r="G296" s="6"/>
      <c r="AA296" s="14" t="str">
        <f t="shared" si="9"/>
        <v/>
      </c>
      <c r="AB296" s="14" t="str">
        <f>IF(LEN($AA296)=0,"N",IF(LEN($AA296)&gt;1,"Error -- Availability entered in an incorrect format",IF($AA296='Control Panel'!$F$36,$AA296,IF($AA296='Control Panel'!$F$37,$AA296,IF($AA296='Control Panel'!$F$38,$AA296,IF($AA296='Control Panel'!$F$39,$AA296,IF($AA296='Control Panel'!$F$40,$AA296,IF($AA296='Control Panel'!$F$41,$AA296,"Error -- Availability entered in an incorrect format"))))))))</f>
        <v>N</v>
      </c>
    </row>
  </sheetData>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3:A296 C13:E296 G13:G296">
    <cfRule type="expression" dxfId="83" priority="5">
      <formula>$C13=""</formula>
    </cfRule>
  </conditionalFormatting>
  <conditionalFormatting sqref="B13:B296">
    <cfRule type="expression" dxfId="82" priority="4">
      <formula>$C13=""</formula>
    </cfRule>
  </conditionalFormatting>
  <conditionalFormatting sqref="F13:F296">
    <cfRule type="expression" dxfId="81" priority="3">
      <formula>$C13=""</formula>
    </cfRule>
  </conditionalFormatting>
  <conditionalFormatting sqref="A1:G1">
    <cfRule type="cellIs" dxfId="80" priority="1" operator="equal">
      <formula>"Replace this text with vendor name in the first module."</formula>
    </cfRule>
  </conditionalFormatting>
  <dataValidations count="1">
    <dataValidation type="decimal" allowBlank="1" showInputMessage="1" showErrorMessage="1" errorTitle="Invalid Response" error="Please enter number only and inlcude text in comments column." promptTitle="Cost" prompt="Please enter any related cost for specification compliance." sqref="E13:E296" xr:uid="{969A74D7-AEA8-429F-BF31-F28ABF56CE38}">
      <formula1>0</formula1>
      <formula2>1000000</formula2>
    </dataValidation>
  </dataValidations>
  <printOptions horizontalCentered="1"/>
  <pageMargins left="0.25" right="0.25" top="0.75" bottom="0.75" header="0.3" footer="0.3"/>
  <pageSetup scale="75" fitToHeight="0" orientation="landscape" r:id="rId1"/>
  <headerFooter>
    <oddHeader>&amp;LAppendix B - Application Specifications&amp;C&amp;"Calibri,Bold"&amp;12Albuquerque Public Schools - ERP Software Selection RFP
&amp;R&amp;"-,Bold"&amp;KFF0000&amp;A</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09" r:id="rId4" name="Button 1">
              <controlPr defaultSize="0" print="0" autoFill="0" autoPict="0" macro="[0]!FormatSpecs">
                <anchor moveWithCells="1" sizeWithCells="1">
                  <from>
                    <xdr:col>28</xdr:col>
                    <xdr:colOff>190500</xdr:colOff>
                    <xdr:row>12</xdr:row>
                    <xdr:rowOff>127000</xdr:rowOff>
                  </from>
                  <to>
                    <xdr:col>28</xdr:col>
                    <xdr:colOff>469900</xdr:colOff>
                    <xdr:row>18</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8D3F896B-F437-4E9D-A1BE-AB89989B053C}">
            <xm:f>D10='Control Panel'!$I$25</xm:f>
            <x14:dxf>
              <font>
                <color rgb="FFFFFF00"/>
              </font>
              <fill>
                <patternFill>
                  <fgColor indexed="64"/>
                  <bgColor rgb="FFBF311A"/>
                </patternFill>
              </fill>
            </x14:dxf>
          </x14:cfRule>
          <xm:sqref>D10:G10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Invalid Response" error="Please enter appropriate availability response." promptTitle="Please enter availability:" prompt="_x000a_  Y - Yes_x000a_  R - Reporting_x000a_  T - Third Party_x000a_  M - Modification_x000a_  F - Future_x000a_  N - Not Available_x000a__x000a__x000a_*Paste values permitted." xr:uid="{1C4948FF-F7B8-4BE5-B883-9AEBB6FDF8BD}">
          <x14:formula1>
            <xm:f>'Control Panel'!$F$36:$F$41</xm:f>
          </x14:formula1>
          <xm:sqref>D13:D296</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AI123"/>
  <sheetViews>
    <sheetView workbookViewId="0">
      <pane ySplit="12" topLeftCell="A33" activePane="bottomLeft" state="frozen"/>
      <selection activeCell="B14" sqref="B14"/>
      <selection pane="bottomLeft" activeCell="B14" sqref="B14"/>
    </sheetView>
  </sheetViews>
  <sheetFormatPr defaultColWidth="9.1796875" defaultRowHeight="14.5" x14ac:dyDescent="0.35"/>
  <cols>
    <col min="1" max="1" width="8.7265625" style="207" customWidth="1"/>
    <col min="2" max="2" width="65.7265625" style="208" customWidth="1"/>
    <col min="3" max="3" width="12.7265625" style="209" customWidth="1"/>
    <col min="4" max="4" width="12.7265625" style="210" customWidth="1"/>
    <col min="5" max="5" width="12.7265625" style="209" customWidth="1"/>
    <col min="6" max="6" width="27.7265625" style="211" customWidth="1"/>
    <col min="7" max="7" width="35.7265625" style="208" customWidth="1"/>
    <col min="8" max="8" width="3.7265625" style="2" customWidth="1"/>
    <col min="9" max="33" width="9.1796875" style="2"/>
    <col min="34" max="34" width="9.1796875" style="2" customWidth="1"/>
    <col min="35" max="35" width="4.1796875" style="2" customWidth="1"/>
    <col min="36" max="16384" width="9.1796875" style="2"/>
  </cols>
  <sheetData>
    <row r="1" spans="1:35" ht="15" customHeight="1" x14ac:dyDescent="0.35">
      <c r="A1" s="422" t="str">
        <f>'General Technical'!A1</f>
        <v>Replace this text with vendor name in the first module.</v>
      </c>
      <c r="B1" s="422"/>
      <c r="C1" s="422"/>
      <c r="D1" s="422"/>
      <c r="E1" s="422"/>
      <c r="F1" s="422"/>
      <c r="G1" s="422"/>
    </row>
    <row r="2" spans="1:35" x14ac:dyDescent="0.35">
      <c r="A2" s="200" t="s">
        <v>33</v>
      </c>
      <c r="B2" s="421" t="s">
        <v>221</v>
      </c>
      <c r="C2" s="421"/>
      <c r="D2" s="421"/>
      <c r="E2" s="421"/>
      <c r="F2" s="421"/>
      <c r="G2" s="421"/>
      <c r="AB2" s="2" t="s">
        <v>222</v>
      </c>
      <c r="AC2" s="2">
        <f>SUBTOTAL(3,A13:A123)</f>
        <v>111</v>
      </c>
    </row>
    <row r="3" spans="1:35" ht="45" customHeight="1" x14ac:dyDescent="0.35">
      <c r="A3" s="221" t="str">
        <f>'Control Panel'!F36</f>
        <v>Y</v>
      </c>
      <c r="B3" s="426"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26"/>
      <c r="D3" s="426"/>
      <c r="E3" s="426"/>
      <c r="F3" s="426"/>
      <c r="G3" s="426"/>
    </row>
    <row r="4" spans="1:35" x14ac:dyDescent="0.35">
      <c r="A4" s="222" t="str">
        <f>'Control Panel'!F37</f>
        <v>R</v>
      </c>
      <c r="B4" s="427" t="str">
        <f>'Control Panel'!H37</f>
        <v>Functionality is provided through reports generated using proposed Reporting Tools.</v>
      </c>
      <c r="C4" s="427"/>
      <c r="D4" s="427"/>
      <c r="E4" s="427"/>
      <c r="F4" s="427"/>
      <c r="G4" s="427"/>
    </row>
    <row r="5" spans="1:35" ht="30" customHeight="1" x14ac:dyDescent="0.35">
      <c r="A5" s="221" t="str">
        <f>'Control Panel'!F38</f>
        <v>T</v>
      </c>
      <c r="B5" s="426"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26"/>
      <c r="D5" s="426"/>
      <c r="E5" s="426"/>
      <c r="F5" s="426"/>
      <c r="G5" s="426"/>
    </row>
    <row r="6" spans="1:35" x14ac:dyDescent="0.35">
      <c r="A6" s="222" t="str">
        <f>'Control Panel'!F39</f>
        <v>M</v>
      </c>
      <c r="B6" s="427" t="str">
        <f>'Control Panel'!H39</f>
        <v>Functionality is provided through customization to the application, including creation of a new workflow or development of a custom interface, that may have an impact on future upgradability.</v>
      </c>
      <c r="C6" s="427"/>
      <c r="D6" s="427"/>
      <c r="E6" s="427"/>
      <c r="F6" s="427"/>
      <c r="G6" s="427"/>
    </row>
    <row r="7" spans="1:35" ht="16.5" customHeight="1" x14ac:dyDescent="0.35">
      <c r="A7" s="221" t="str">
        <f>'Control Panel'!F40</f>
        <v>F</v>
      </c>
      <c r="B7" s="426" t="str">
        <f>'Control Panel'!H40</f>
        <v>Functionality is provided through a future general availability (GA) release that is scheduled to occur within 1 year of the proposal response.</v>
      </c>
      <c r="C7" s="426"/>
      <c r="D7" s="426"/>
      <c r="E7" s="426"/>
      <c r="F7" s="426"/>
      <c r="G7" s="426"/>
    </row>
    <row r="8" spans="1:35" x14ac:dyDescent="0.35">
      <c r="A8" s="222" t="str">
        <f>'Control Panel'!F41</f>
        <v>N</v>
      </c>
      <c r="B8" s="427" t="str">
        <f>'Control Panel'!H41</f>
        <v>Functionality is not provided.</v>
      </c>
      <c r="C8" s="427"/>
      <c r="D8" s="427"/>
      <c r="E8" s="427"/>
      <c r="F8" s="427"/>
      <c r="G8" s="427"/>
    </row>
    <row r="9" spans="1:35" x14ac:dyDescent="0.35">
      <c r="A9" s="428" t="str">
        <f>'Control Panel'!I25</f>
        <v>Replace this text with the primary product name(s) which satisfy requirements.</v>
      </c>
      <c r="B9" s="429"/>
      <c r="C9" s="429"/>
      <c r="D9" s="429"/>
      <c r="E9" s="429"/>
      <c r="F9" s="429"/>
      <c r="G9" s="430"/>
    </row>
    <row r="10" spans="1:35" ht="15" customHeight="1" x14ac:dyDescent="0.35">
      <c r="A10" s="424" t="str">
        <f>'Control Panel'!F62&amp;" - "&amp;'Control Panel'!E62</f>
        <v>4.17 - Benefits</v>
      </c>
      <c r="B10" s="424"/>
      <c r="C10" s="424"/>
      <c r="D10" s="425" t="str">
        <f>A9</f>
        <v>Replace this text with the primary product name(s) which satisfy requirements.</v>
      </c>
      <c r="E10" s="425"/>
      <c r="F10" s="425"/>
      <c r="G10" s="425"/>
    </row>
    <row r="11" spans="1:35" x14ac:dyDescent="0.35">
      <c r="A11" s="423" t="s">
        <v>223</v>
      </c>
      <c r="B11" s="423"/>
      <c r="C11" s="423"/>
      <c r="D11" s="423"/>
      <c r="E11" s="423"/>
      <c r="F11" s="423"/>
      <c r="G11" s="423"/>
      <c r="AA11" s="2" t="s">
        <v>224</v>
      </c>
      <c r="AI11" s="3"/>
    </row>
    <row r="12" spans="1:35" ht="15" customHeight="1" x14ac:dyDescent="0.35">
      <c r="A12" s="262" t="str">
        <f>'General Technical'!A12</f>
        <v>Number</v>
      </c>
      <c r="B12" s="263" t="str">
        <f>'General Technical'!B12</f>
        <v>Application Requirements</v>
      </c>
      <c r="C12" s="264" t="str">
        <f>'General Technical'!C12</f>
        <v>Priority</v>
      </c>
      <c r="D12" s="262" t="str">
        <f>'General Technical'!D12</f>
        <v>Availability</v>
      </c>
      <c r="E12" s="264" t="str">
        <f>'General Technical'!E12</f>
        <v>Cost</v>
      </c>
      <c r="F12" s="263" t="str">
        <f>'General Technical'!F12</f>
        <v>Required Product(s)</v>
      </c>
      <c r="G12" s="263" t="str">
        <f>'General Technical'!G12</f>
        <v>Comments</v>
      </c>
      <c r="AA12" s="4" t="s">
        <v>229</v>
      </c>
      <c r="AC12" s="5">
        <f>COUNTIF(AB:AB,"Error -- Availability entered in an incorrect format")</f>
        <v>0</v>
      </c>
    </row>
    <row r="13" spans="1:35" s="14" customFormat="1" x14ac:dyDescent="0.35">
      <c r="A13" s="7">
        <v>1</v>
      </c>
      <c r="B13" s="204" t="s">
        <v>248</v>
      </c>
      <c r="C13" s="13"/>
      <c r="D13" s="7"/>
      <c r="E13" s="260"/>
      <c r="F13" s="204" t="str">
        <f>IF($D$10=$A$9,"N/A",$D$10)</f>
        <v>N/A</v>
      </c>
      <c r="G13" s="9"/>
      <c r="AA13" s="14" t="str">
        <f>TRIM($D13)</f>
        <v/>
      </c>
      <c r="AB13" s="14" t="str">
        <f>IF(LEN($AA13)=0,"N",IF(LEN($AA13)&gt;1,"Error -- Availability entered in an incorrect format",IF($AA13='Control Panel'!$F$36,$AA13,IF($AA13='Control Panel'!$F$37,$AA13,IF($AA13='Control Panel'!$F$38,$AA13,IF($AA13='Control Panel'!$F$39,$AA13,IF($AA13='Control Panel'!$F$40,$AA13,IF($AA13='Control Panel'!$F$41,$AA13,"Error -- Availability entered in an incorrect format"))))))))</f>
        <v>N</v>
      </c>
    </row>
    <row r="14" spans="1:35" s="14" customFormat="1" x14ac:dyDescent="0.35">
      <c r="A14" s="7">
        <v>2</v>
      </c>
      <c r="B14" s="284" t="s">
        <v>1830</v>
      </c>
      <c r="C14" s="276" t="s">
        <v>43</v>
      </c>
      <c r="D14" s="7"/>
      <c r="E14" s="260"/>
      <c r="F14" s="204" t="str">
        <f t="shared" ref="F14:F77" si="0">IF($D$10=$A$9,"N/A",$D$10)</f>
        <v>N/A</v>
      </c>
      <c r="G14" s="9"/>
      <c r="AA14" s="14" t="str">
        <f t="shared" ref="AA14:AA77" si="1">TRIM($D14)</f>
        <v/>
      </c>
      <c r="AB14" s="14" t="str">
        <f>IF(LEN($AA14)=0,"N",IF(LEN($AA14)&gt;1,"Error -- Availability entered in an incorrect format",IF($AA14='Control Panel'!$F$36,$AA14,IF($AA14='Control Panel'!$F$37,$AA14,IF($AA14='Control Panel'!$F$38,$AA14,IF($AA14='Control Panel'!$F$39,$AA14,IF($AA14='Control Panel'!$F$40,$AA14,IF($AA14='Control Panel'!$F$41,$AA14,"Error -- Availability entered in an incorrect format"))))))))</f>
        <v>N</v>
      </c>
    </row>
    <row r="15" spans="1:35" s="12" customFormat="1" x14ac:dyDescent="0.35">
      <c r="A15" s="7">
        <v>3</v>
      </c>
      <c r="B15" s="267" t="s">
        <v>1831</v>
      </c>
      <c r="C15" s="13" t="s">
        <v>37</v>
      </c>
      <c r="D15" s="7"/>
      <c r="E15" s="260"/>
      <c r="F15" s="204" t="str">
        <f t="shared" si="0"/>
        <v>N/A</v>
      </c>
      <c r="G15" s="9"/>
      <c r="AA15" s="12" t="str">
        <f t="shared" si="1"/>
        <v/>
      </c>
      <c r="AB15" s="12" t="str">
        <f>IF(LEN($AA15)=0,"N",IF(LEN($AA15)&gt;1,"Error -- Availability entered in an incorrect format",IF($AA15='Control Panel'!$F$36,$AA15,IF($AA15='Control Panel'!$F$37,$AA15,IF($AA15='Control Panel'!$F$38,$AA15,IF($AA15='Control Panel'!$F$39,$AA15,IF($AA15='Control Panel'!$F$40,$AA15,IF($AA15='Control Panel'!$F$41,$AA15,"Error -- Availability entered in an incorrect format"))))))))</f>
        <v>N</v>
      </c>
    </row>
    <row r="16" spans="1:35" s="12" customFormat="1" x14ac:dyDescent="0.35">
      <c r="A16" s="7">
        <v>4</v>
      </c>
      <c r="B16" s="267" t="s">
        <v>1832</v>
      </c>
      <c r="C16" s="13" t="s">
        <v>37</v>
      </c>
      <c r="D16" s="7"/>
      <c r="E16" s="260"/>
      <c r="F16" s="204" t="str">
        <f t="shared" si="0"/>
        <v>N/A</v>
      </c>
      <c r="G16" s="9"/>
      <c r="AA16" s="12" t="str">
        <f t="shared" si="1"/>
        <v/>
      </c>
      <c r="AB16" s="12" t="str">
        <f>IF(LEN($AA16)=0,"N",IF(LEN($AA16)&gt;1,"Error -- Availability entered in an incorrect format",IF($AA16='Control Panel'!$F$36,$AA16,IF($AA16='Control Panel'!$F$37,$AA16,IF($AA16='Control Panel'!$F$38,$AA16,IF($AA16='Control Panel'!$F$39,$AA16,IF($AA16='Control Panel'!$F$40,$AA16,IF($AA16='Control Panel'!$F$41,$AA16,"Error -- Availability entered in an incorrect format"))))))))</f>
        <v>N</v>
      </c>
    </row>
    <row r="17" spans="1:28" s="12" customFormat="1" x14ac:dyDescent="0.35">
      <c r="A17" s="7">
        <v>5</v>
      </c>
      <c r="B17" s="267" t="s">
        <v>1833</v>
      </c>
      <c r="C17" s="13" t="s">
        <v>37</v>
      </c>
      <c r="D17" s="7"/>
      <c r="E17" s="260"/>
      <c r="F17" s="204" t="str">
        <f t="shared" si="0"/>
        <v>N/A</v>
      </c>
      <c r="G17" s="9"/>
      <c r="AA17" s="12" t="str">
        <f t="shared" si="1"/>
        <v/>
      </c>
      <c r="AB17" s="12" t="str">
        <f>IF(LEN($AA17)=0,"N",IF(LEN($AA17)&gt;1,"Error -- Availability entered in an incorrect format",IF($AA17='Control Panel'!$F$36,$AA17,IF($AA17='Control Panel'!$F$37,$AA17,IF($AA17='Control Panel'!$F$38,$AA17,IF($AA17='Control Panel'!$F$39,$AA17,IF($AA17='Control Panel'!$F$40,$AA17,IF($AA17='Control Panel'!$F$41,$AA17,"Error -- Availability entered in an incorrect format"))))))))</f>
        <v>N</v>
      </c>
    </row>
    <row r="18" spans="1:28" s="12" customFormat="1" ht="29" x14ac:dyDescent="0.35">
      <c r="A18" s="7">
        <v>6</v>
      </c>
      <c r="B18" s="267" t="s">
        <v>1834</v>
      </c>
      <c r="C18" s="13" t="s">
        <v>37</v>
      </c>
      <c r="D18" s="7"/>
      <c r="E18" s="260"/>
      <c r="F18" s="204" t="str">
        <f t="shared" si="0"/>
        <v>N/A</v>
      </c>
      <c r="G18" s="9"/>
      <c r="AA18" s="12" t="str">
        <f t="shared" si="1"/>
        <v/>
      </c>
      <c r="AB18" s="12" t="str">
        <f>IF(LEN($AA18)=0,"N",IF(LEN($AA18)&gt;1,"Error -- Availability entered in an incorrect format",IF($AA18='Control Panel'!$F$36,$AA18,IF($AA18='Control Panel'!$F$37,$AA18,IF($AA18='Control Panel'!$F$38,$AA18,IF($AA18='Control Panel'!$F$39,$AA18,IF($AA18='Control Panel'!$F$40,$AA18,IF($AA18='Control Panel'!$F$41,$AA18,"Error -- Availability entered in an incorrect format"))))))))</f>
        <v>N</v>
      </c>
    </row>
    <row r="19" spans="1:28" s="12" customFormat="1" ht="29" x14ac:dyDescent="0.35">
      <c r="A19" s="7">
        <v>7</v>
      </c>
      <c r="B19" s="267" t="s">
        <v>1835</v>
      </c>
      <c r="C19" s="13" t="s">
        <v>37</v>
      </c>
      <c r="D19" s="7"/>
      <c r="E19" s="260"/>
      <c r="F19" s="204" t="str">
        <f t="shared" si="0"/>
        <v>N/A</v>
      </c>
      <c r="G19" s="9"/>
      <c r="AA19" s="12" t="str">
        <f t="shared" si="1"/>
        <v/>
      </c>
      <c r="AB19" s="12" t="str">
        <f>IF(LEN($AA19)=0,"N",IF(LEN($AA19)&gt;1,"Error -- Availability entered in an incorrect format",IF($AA19='Control Panel'!$F$36,$AA19,IF($AA19='Control Panel'!$F$37,$AA19,IF($AA19='Control Panel'!$F$38,$AA19,IF($AA19='Control Panel'!$F$39,$AA19,IF($AA19='Control Panel'!$F$40,$AA19,IF($AA19='Control Panel'!$F$41,$AA19,"Error -- Availability entered in an incorrect format"))))))))</f>
        <v>N</v>
      </c>
    </row>
    <row r="20" spans="1:28" s="12" customFormat="1" ht="43.5" x14ac:dyDescent="0.35">
      <c r="A20" s="7">
        <v>8</v>
      </c>
      <c r="B20" s="204" t="s">
        <v>1836</v>
      </c>
      <c r="C20" s="13" t="s">
        <v>37</v>
      </c>
      <c r="D20" s="7"/>
      <c r="E20" s="260"/>
      <c r="F20" s="204" t="str">
        <f t="shared" si="0"/>
        <v>N/A</v>
      </c>
      <c r="G20" s="9"/>
      <c r="AA20" s="12" t="str">
        <f t="shared" si="1"/>
        <v/>
      </c>
      <c r="AB20" s="12" t="str">
        <f>IF(LEN($AA20)=0,"N",IF(LEN($AA20)&gt;1,"Error -- Availability entered in an incorrect format",IF($AA20='Control Panel'!$F$36,$AA20,IF($AA20='Control Panel'!$F$37,$AA20,IF($AA20='Control Panel'!$F$38,$AA20,IF($AA20='Control Panel'!$F$39,$AA20,IF($AA20='Control Panel'!$F$40,$AA20,IF($AA20='Control Panel'!$F$41,$AA20,"Error -- Availability entered in an incorrect format"))))))))</f>
        <v>N</v>
      </c>
    </row>
    <row r="21" spans="1:28" s="12" customFormat="1" ht="29" x14ac:dyDescent="0.35">
      <c r="A21" s="7">
        <v>9</v>
      </c>
      <c r="B21" s="204" t="s">
        <v>1837</v>
      </c>
      <c r="C21" s="13" t="s">
        <v>37</v>
      </c>
      <c r="D21" s="7"/>
      <c r="E21" s="260"/>
      <c r="F21" s="204" t="str">
        <f t="shared" si="0"/>
        <v>N/A</v>
      </c>
      <c r="G21" s="9"/>
      <c r="AA21" s="12" t="str">
        <f t="shared" si="1"/>
        <v/>
      </c>
      <c r="AB21" s="12" t="str">
        <f>IF(LEN($AA21)=0,"N",IF(LEN($AA21)&gt;1,"Error -- Availability entered in an incorrect format",IF($AA21='Control Panel'!$F$36,$AA21,IF($AA21='Control Panel'!$F$37,$AA21,IF($AA21='Control Panel'!$F$38,$AA21,IF($AA21='Control Panel'!$F$39,$AA21,IF($AA21='Control Panel'!$F$40,$AA21,IF($AA21='Control Panel'!$F$41,$AA21,"Error -- Availability entered in an incorrect format"))))))))</f>
        <v>N</v>
      </c>
    </row>
    <row r="22" spans="1:28" s="12" customFormat="1" ht="29" x14ac:dyDescent="0.35">
      <c r="A22" s="7">
        <v>10</v>
      </c>
      <c r="B22" s="204" t="s">
        <v>1838</v>
      </c>
      <c r="C22" s="13" t="s">
        <v>37</v>
      </c>
      <c r="D22" s="7"/>
      <c r="E22" s="260"/>
      <c r="F22" s="204" t="str">
        <f t="shared" si="0"/>
        <v>N/A</v>
      </c>
      <c r="G22" s="9"/>
      <c r="AA22" s="12" t="str">
        <f t="shared" si="1"/>
        <v/>
      </c>
      <c r="AB22" s="12" t="str">
        <f>IF(LEN($AA22)=0,"N",IF(LEN($AA22)&gt;1,"Error -- Availability entered in an incorrect format",IF($AA22='Control Panel'!$F$36,$AA22,IF($AA22='Control Panel'!$F$37,$AA22,IF($AA22='Control Panel'!$F$38,$AA22,IF($AA22='Control Panel'!$F$39,$AA22,IF($AA22='Control Panel'!$F$40,$AA22,IF($AA22='Control Panel'!$F$41,$AA22,"Error -- Availability entered in an incorrect format"))))))))</f>
        <v>N</v>
      </c>
    </row>
    <row r="23" spans="1:28" s="12" customFormat="1" ht="29" x14ac:dyDescent="0.35">
      <c r="A23" s="7">
        <v>11</v>
      </c>
      <c r="B23" s="204" t="s">
        <v>1839</v>
      </c>
      <c r="C23" s="13" t="s">
        <v>37</v>
      </c>
      <c r="D23" s="7"/>
      <c r="E23" s="260"/>
      <c r="F23" s="204" t="str">
        <f t="shared" si="0"/>
        <v>N/A</v>
      </c>
      <c r="G23" s="9"/>
      <c r="AA23" s="12" t="str">
        <f t="shared" si="1"/>
        <v/>
      </c>
      <c r="AB23" s="12" t="str">
        <f>IF(LEN($AA23)=0,"N",IF(LEN($AA23)&gt;1,"Error -- Availability entered in an incorrect format",IF($AA23='Control Panel'!$F$36,$AA23,IF($AA23='Control Panel'!$F$37,$AA23,IF($AA23='Control Panel'!$F$38,$AA23,IF($AA23='Control Panel'!$F$39,$AA23,IF($AA23='Control Panel'!$F$40,$AA23,IF($AA23='Control Panel'!$F$41,$AA23,"Error -- Availability entered in an incorrect format"))))))))</f>
        <v>N</v>
      </c>
    </row>
    <row r="24" spans="1:28" s="12" customFormat="1" x14ac:dyDescent="0.35">
      <c r="A24" s="7">
        <v>12</v>
      </c>
      <c r="B24" s="204" t="s">
        <v>1840</v>
      </c>
      <c r="C24" s="13"/>
      <c r="D24" s="7"/>
      <c r="E24" s="260"/>
      <c r="F24" s="204" t="str">
        <f t="shared" si="0"/>
        <v>N/A</v>
      </c>
      <c r="G24" s="9"/>
      <c r="AA24" s="12" t="str">
        <f t="shared" si="1"/>
        <v/>
      </c>
      <c r="AB24" s="12" t="str">
        <f>IF(LEN($AA24)=0,"N",IF(LEN($AA24)&gt;1,"Error -- Availability entered in an incorrect format",IF($AA24='Control Panel'!$F$36,$AA24,IF($AA24='Control Panel'!$F$37,$AA24,IF($AA24='Control Panel'!$F$38,$AA24,IF($AA24='Control Panel'!$F$39,$AA24,IF($AA24='Control Panel'!$F$40,$AA24,IF($AA24='Control Panel'!$F$41,$AA24,"Error -- Availability entered in an incorrect format"))))))))</f>
        <v>N</v>
      </c>
    </row>
    <row r="25" spans="1:28" s="14" customFormat="1" x14ac:dyDescent="0.35">
      <c r="A25" s="7">
        <v>13</v>
      </c>
      <c r="B25" s="204" t="s">
        <v>1841</v>
      </c>
      <c r="C25" s="13" t="s">
        <v>37</v>
      </c>
      <c r="D25" s="11"/>
      <c r="E25" s="261"/>
      <c r="F25" s="204" t="str">
        <f t="shared" si="0"/>
        <v>N/A</v>
      </c>
      <c r="G25" s="6"/>
      <c r="AA25" s="14" t="str">
        <f t="shared" si="1"/>
        <v/>
      </c>
      <c r="AB25" s="14" t="str">
        <f>IF(LEN($AA25)=0,"N",IF(LEN($AA25)&gt;1,"Error -- Availability entered in an incorrect format",IF($AA25='Control Panel'!$F$36,$AA25,IF($AA25='Control Panel'!$F$37,$AA25,IF($AA25='Control Panel'!$F$38,$AA25,IF($AA25='Control Panel'!$F$39,$AA25,IF($AA25='Control Panel'!$F$40,$AA25,IF($AA25='Control Panel'!$F$41,$AA25,"Error -- Availability entered in an incorrect format"))))))))</f>
        <v>N</v>
      </c>
    </row>
    <row r="26" spans="1:28" s="14" customFormat="1" ht="29" x14ac:dyDescent="0.35">
      <c r="A26" s="7">
        <v>14</v>
      </c>
      <c r="B26" s="204" t="s">
        <v>1842</v>
      </c>
      <c r="C26" s="13" t="s">
        <v>37</v>
      </c>
      <c r="D26" s="11"/>
      <c r="E26" s="261"/>
      <c r="F26" s="204" t="str">
        <f t="shared" si="0"/>
        <v>N/A</v>
      </c>
      <c r="G26" s="6"/>
      <c r="AA26" s="14" t="str">
        <f t="shared" si="1"/>
        <v/>
      </c>
      <c r="AB26" s="14" t="str">
        <f>IF(LEN($AA26)=0,"N",IF(LEN($AA26)&gt;1,"Error -- Availability entered in an incorrect format",IF($AA26='Control Panel'!$F$36,$AA26,IF($AA26='Control Panel'!$F$37,$AA26,IF($AA26='Control Panel'!$F$38,$AA26,IF($AA26='Control Panel'!$F$39,$AA26,IF($AA26='Control Panel'!$F$40,$AA26,IF($AA26='Control Panel'!$F$41,$AA26,"Error -- Availability entered in an incorrect format"))))))))</f>
        <v>N</v>
      </c>
    </row>
    <row r="27" spans="1:28" s="14" customFormat="1" x14ac:dyDescent="0.35">
      <c r="A27" s="7">
        <v>15</v>
      </c>
      <c r="B27" s="204" t="s">
        <v>1843</v>
      </c>
      <c r="C27" s="13" t="s">
        <v>37</v>
      </c>
      <c r="D27" s="11"/>
      <c r="E27" s="261"/>
      <c r="F27" s="204" t="str">
        <f t="shared" si="0"/>
        <v>N/A</v>
      </c>
      <c r="G27" s="6"/>
      <c r="AA27" s="14" t="str">
        <f t="shared" si="1"/>
        <v/>
      </c>
      <c r="AB27" s="14" t="str">
        <f>IF(LEN($AA27)=0,"N",IF(LEN($AA27)&gt;1,"Error -- Availability entered in an incorrect format",IF($AA27='Control Panel'!$F$36,$AA27,IF($AA27='Control Panel'!$F$37,$AA27,IF($AA27='Control Panel'!$F$38,$AA27,IF($AA27='Control Panel'!$F$39,$AA27,IF($AA27='Control Panel'!$F$40,$AA27,IF($AA27='Control Panel'!$F$41,$AA27,"Error -- Availability entered in an incorrect format"))))))))</f>
        <v>N</v>
      </c>
    </row>
    <row r="28" spans="1:28" s="14" customFormat="1" x14ac:dyDescent="0.35">
      <c r="A28" s="7">
        <v>16</v>
      </c>
      <c r="B28" s="267" t="s">
        <v>1844</v>
      </c>
      <c r="C28" s="13" t="s">
        <v>43</v>
      </c>
      <c r="D28" s="11"/>
      <c r="E28" s="261"/>
      <c r="F28" s="204" t="str">
        <f t="shared" si="0"/>
        <v>N/A</v>
      </c>
      <c r="G28" s="6"/>
      <c r="AA28" s="14" t="str">
        <f t="shared" si="1"/>
        <v/>
      </c>
      <c r="AB28" s="14" t="str">
        <f>IF(LEN($AA28)=0,"N",IF(LEN($AA28)&gt;1,"Error -- Availability entered in an incorrect format",IF($AA28='Control Panel'!$F$36,$AA28,IF($AA28='Control Panel'!$F$37,$AA28,IF($AA28='Control Panel'!$F$38,$AA28,IF($AA28='Control Panel'!$F$39,$AA28,IF($AA28='Control Panel'!$F$40,$AA28,IF($AA28='Control Panel'!$F$41,$AA28,"Error -- Availability entered in an incorrect format"))))))))</f>
        <v>N</v>
      </c>
    </row>
    <row r="29" spans="1:28" s="14" customFormat="1" x14ac:dyDescent="0.35">
      <c r="A29" s="7">
        <v>17</v>
      </c>
      <c r="B29" s="267" t="s">
        <v>1845</v>
      </c>
      <c r="C29" s="13" t="s">
        <v>43</v>
      </c>
      <c r="D29" s="11"/>
      <c r="E29" s="261"/>
      <c r="F29" s="204" t="str">
        <f t="shared" si="0"/>
        <v>N/A</v>
      </c>
      <c r="G29" s="6"/>
      <c r="AA29" s="14" t="str">
        <f t="shared" si="1"/>
        <v/>
      </c>
      <c r="AB29" s="14" t="str">
        <f>IF(LEN($AA29)=0,"N",IF(LEN($AA29)&gt;1,"Error -- Availability entered in an incorrect format",IF($AA29='Control Panel'!$F$36,$AA29,IF($AA29='Control Panel'!$F$37,$AA29,IF($AA29='Control Panel'!$F$38,$AA29,IF($AA29='Control Panel'!$F$39,$AA29,IF($AA29='Control Panel'!$F$40,$AA29,IF($AA29='Control Panel'!$F$41,$AA29,"Error -- Availability entered in an incorrect format"))))))))</f>
        <v>N</v>
      </c>
    </row>
    <row r="30" spans="1:28" s="14" customFormat="1" x14ac:dyDescent="0.35">
      <c r="A30" s="7">
        <v>18</v>
      </c>
      <c r="B30" s="267" t="s">
        <v>1846</v>
      </c>
      <c r="C30" s="276" t="s">
        <v>43</v>
      </c>
      <c r="D30" s="11"/>
      <c r="E30" s="261"/>
      <c r="F30" s="204" t="str">
        <f t="shared" si="0"/>
        <v>N/A</v>
      </c>
      <c r="G30" s="6"/>
      <c r="AA30" s="14" t="str">
        <f t="shared" si="1"/>
        <v/>
      </c>
      <c r="AB30" s="14" t="str">
        <f>IF(LEN($AA30)=0,"N",IF(LEN($AA30)&gt;1,"Error -- Availability entered in an incorrect format",IF($AA30='Control Panel'!$F$36,$AA30,IF($AA30='Control Panel'!$F$37,$AA30,IF($AA30='Control Panel'!$F$38,$AA30,IF($AA30='Control Panel'!$F$39,$AA30,IF($AA30='Control Panel'!$F$40,$AA30,IF($AA30='Control Panel'!$F$41,$AA30,"Error -- Availability entered in an incorrect format"))))))))</f>
        <v>N</v>
      </c>
    </row>
    <row r="31" spans="1:28" s="14" customFormat="1" x14ac:dyDescent="0.35">
      <c r="A31" s="7">
        <v>19</v>
      </c>
      <c r="B31" s="267" t="s">
        <v>1847</v>
      </c>
      <c r="C31" s="276" t="s">
        <v>43</v>
      </c>
      <c r="D31" s="220"/>
      <c r="E31" s="261"/>
      <c r="F31" s="204" t="str">
        <f t="shared" si="0"/>
        <v>N/A</v>
      </c>
      <c r="G31" s="6"/>
      <c r="AA31" s="14" t="str">
        <f t="shared" si="1"/>
        <v/>
      </c>
      <c r="AB31" s="14" t="str">
        <f>IF(LEN($AA31)=0,"N",IF(LEN($AA31)&gt;1,"Error -- Availability entered in an incorrect format",IF($AA31='Control Panel'!$F$36,$AA31,IF($AA31='Control Panel'!$F$37,$AA31,IF($AA31='Control Panel'!$F$38,$AA31,IF($AA31='Control Panel'!$F$39,$AA31,IF($AA31='Control Panel'!$F$40,$AA31,IF($AA31='Control Panel'!$F$41,$AA31,"Error -- Availability entered in an incorrect format"))))))))</f>
        <v>N</v>
      </c>
    </row>
    <row r="32" spans="1:28" s="14" customFormat="1" x14ac:dyDescent="0.35">
      <c r="A32" s="7">
        <v>20</v>
      </c>
      <c r="B32" s="267" t="s">
        <v>1848</v>
      </c>
      <c r="C32" s="276"/>
      <c r="D32" s="220"/>
      <c r="E32" s="261"/>
      <c r="F32" s="204" t="str">
        <f t="shared" si="0"/>
        <v>N/A</v>
      </c>
      <c r="G32" s="6"/>
      <c r="AA32" s="14" t="str">
        <f t="shared" si="1"/>
        <v/>
      </c>
      <c r="AB32" s="14" t="str">
        <f>IF(LEN($AA32)=0,"N",IF(LEN($AA32)&gt;1,"Error -- Availability entered in an incorrect format",IF($AA32='Control Panel'!$F$36,$AA32,IF($AA32='Control Panel'!$F$37,$AA32,IF($AA32='Control Panel'!$F$38,$AA32,IF($AA32='Control Panel'!$F$39,$AA32,IF($AA32='Control Panel'!$F$40,$AA32,IF($AA32='Control Panel'!$F$41,$AA32,"Error -- Availability entered in an incorrect format"))))))))</f>
        <v>N</v>
      </c>
    </row>
    <row r="33" spans="1:28" s="14" customFormat="1" x14ac:dyDescent="0.35">
      <c r="A33" s="7">
        <v>21</v>
      </c>
      <c r="B33" s="267" t="s">
        <v>1849</v>
      </c>
      <c r="C33" s="276" t="s">
        <v>43</v>
      </c>
      <c r="D33" s="220"/>
      <c r="E33" s="261"/>
      <c r="F33" s="204" t="str">
        <f t="shared" si="0"/>
        <v>N/A</v>
      </c>
      <c r="G33" s="6"/>
      <c r="AA33" s="14" t="str">
        <f t="shared" si="1"/>
        <v/>
      </c>
      <c r="AB33" s="14" t="str">
        <f>IF(LEN($AA33)=0,"N",IF(LEN($AA33)&gt;1,"Error -- Availability entered in an incorrect format",IF($AA33='Control Panel'!$F$36,$AA33,IF($AA33='Control Panel'!$F$37,$AA33,IF($AA33='Control Panel'!$F$38,$AA33,IF($AA33='Control Panel'!$F$39,$AA33,IF($AA33='Control Panel'!$F$40,$AA33,IF($AA33='Control Panel'!$F$41,$AA33,"Error -- Availability entered in an incorrect format"))))))))</f>
        <v>N</v>
      </c>
    </row>
    <row r="34" spans="1:28" s="14" customFormat="1" x14ac:dyDescent="0.35">
      <c r="A34" s="7">
        <v>22</v>
      </c>
      <c r="B34" s="267" t="s">
        <v>1850</v>
      </c>
      <c r="C34" s="276" t="s">
        <v>43</v>
      </c>
      <c r="D34" s="220"/>
      <c r="E34" s="261"/>
      <c r="F34" s="204" t="str">
        <f t="shared" si="0"/>
        <v>N/A</v>
      </c>
      <c r="G34" s="6"/>
      <c r="AA34" s="14" t="str">
        <f t="shared" si="1"/>
        <v/>
      </c>
      <c r="AB34" s="14" t="str">
        <f>IF(LEN($AA34)=0,"N",IF(LEN($AA34)&gt;1,"Error -- Availability entered in an incorrect format",IF($AA34='Control Panel'!$F$36,$AA34,IF($AA34='Control Panel'!$F$37,$AA34,IF($AA34='Control Panel'!$F$38,$AA34,IF($AA34='Control Panel'!$F$39,$AA34,IF($AA34='Control Panel'!$F$40,$AA34,IF($AA34='Control Panel'!$F$41,$AA34,"Error -- Availability entered in an incorrect format"))))))))</f>
        <v>N</v>
      </c>
    </row>
    <row r="35" spans="1:28" s="14" customFormat="1" x14ac:dyDescent="0.35">
      <c r="A35" s="7">
        <v>23</v>
      </c>
      <c r="B35" s="267" t="s">
        <v>1851</v>
      </c>
      <c r="C35" s="276" t="s">
        <v>43</v>
      </c>
      <c r="D35" s="220"/>
      <c r="E35" s="261"/>
      <c r="F35" s="204" t="str">
        <f t="shared" si="0"/>
        <v>N/A</v>
      </c>
      <c r="G35" s="6"/>
      <c r="AA35" s="14" t="str">
        <f t="shared" si="1"/>
        <v/>
      </c>
      <c r="AB35" s="14" t="str">
        <f>IF(LEN($AA35)=0,"N",IF(LEN($AA35)&gt;1,"Error -- Availability entered in an incorrect format",IF($AA35='Control Panel'!$F$36,$AA35,IF($AA35='Control Panel'!$F$37,$AA35,IF($AA35='Control Panel'!$F$38,$AA35,IF($AA35='Control Panel'!$F$39,$AA35,IF($AA35='Control Panel'!$F$40,$AA35,IF($AA35='Control Panel'!$F$41,$AA35,"Error -- Availability entered in an incorrect format"))))))))</f>
        <v>N</v>
      </c>
    </row>
    <row r="36" spans="1:28" s="14" customFormat="1" x14ac:dyDescent="0.35">
      <c r="A36" s="7">
        <v>24</v>
      </c>
      <c r="B36" s="267" t="s">
        <v>1852</v>
      </c>
      <c r="C36" s="276" t="s">
        <v>43</v>
      </c>
      <c r="D36" s="220"/>
      <c r="E36" s="261"/>
      <c r="F36" s="204" t="str">
        <f t="shared" si="0"/>
        <v>N/A</v>
      </c>
      <c r="G36" s="6"/>
      <c r="AA36" s="14" t="str">
        <f t="shared" si="1"/>
        <v/>
      </c>
      <c r="AB36" s="14" t="str">
        <f>IF(LEN($AA36)=0,"N",IF(LEN($AA36)&gt;1,"Error -- Availability entered in an incorrect format",IF($AA36='Control Panel'!$F$36,$AA36,IF($AA36='Control Panel'!$F$37,$AA36,IF($AA36='Control Panel'!$F$38,$AA36,IF($AA36='Control Panel'!$F$39,$AA36,IF($AA36='Control Panel'!$F$40,$AA36,IF($AA36='Control Panel'!$F$41,$AA36,"Error -- Availability entered in an incorrect format"))))))))</f>
        <v>N</v>
      </c>
    </row>
    <row r="37" spans="1:28" s="14" customFormat="1" x14ac:dyDescent="0.35">
      <c r="A37" s="7">
        <v>25</v>
      </c>
      <c r="B37" s="267" t="s">
        <v>1853</v>
      </c>
      <c r="C37" s="276" t="s">
        <v>43</v>
      </c>
      <c r="D37" s="220"/>
      <c r="E37" s="261"/>
      <c r="F37" s="204" t="str">
        <f t="shared" si="0"/>
        <v>N/A</v>
      </c>
      <c r="G37" s="6"/>
      <c r="AA37" s="14" t="str">
        <f t="shared" si="1"/>
        <v/>
      </c>
      <c r="AB37" s="14" t="str">
        <f>IF(LEN($AA37)=0,"N",IF(LEN($AA37)&gt;1,"Error -- Availability entered in an incorrect format",IF($AA37='Control Panel'!$F$36,$AA37,IF($AA37='Control Panel'!$F$37,$AA37,IF($AA37='Control Panel'!$F$38,$AA37,IF($AA37='Control Panel'!$F$39,$AA37,IF($AA37='Control Panel'!$F$40,$AA37,IF($AA37='Control Panel'!$F$41,$AA37,"Error -- Availability entered in an incorrect format"))))))))</f>
        <v>N</v>
      </c>
    </row>
    <row r="38" spans="1:28" s="14" customFormat="1" x14ac:dyDescent="0.35">
      <c r="A38" s="7">
        <v>26</v>
      </c>
      <c r="B38" s="267" t="s">
        <v>1854</v>
      </c>
      <c r="C38" s="276" t="s">
        <v>43</v>
      </c>
      <c r="D38" s="220"/>
      <c r="E38" s="261"/>
      <c r="F38" s="204" t="str">
        <f t="shared" si="0"/>
        <v>N/A</v>
      </c>
      <c r="G38" s="6"/>
      <c r="AA38" s="14" t="str">
        <f t="shared" si="1"/>
        <v/>
      </c>
      <c r="AB38" s="14" t="str">
        <f>IF(LEN($AA38)=0,"N",IF(LEN($AA38)&gt;1,"Error -- Availability entered in an incorrect format",IF($AA38='Control Panel'!$F$36,$AA38,IF($AA38='Control Panel'!$F$37,$AA38,IF($AA38='Control Panel'!$F$38,$AA38,IF($AA38='Control Panel'!$F$39,$AA38,IF($AA38='Control Panel'!$F$40,$AA38,IF($AA38='Control Panel'!$F$41,$AA38,"Error -- Availability entered in an incorrect format"))))))))</f>
        <v>N</v>
      </c>
    </row>
    <row r="39" spans="1:28" s="14" customFormat="1" x14ac:dyDescent="0.35">
      <c r="A39" s="7">
        <v>27</v>
      </c>
      <c r="B39" s="267" t="s">
        <v>1855</v>
      </c>
      <c r="C39" s="276" t="s">
        <v>43</v>
      </c>
      <c r="D39" s="220"/>
      <c r="E39" s="261"/>
      <c r="F39" s="204" t="str">
        <f t="shared" si="0"/>
        <v>N/A</v>
      </c>
      <c r="G39" s="6"/>
      <c r="AA39" s="14" t="str">
        <f t="shared" si="1"/>
        <v/>
      </c>
      <c r="AB39" s="14" t="str">
        <f>IF(LEN($AA39)=0,"N",IF(LEN($AA39)&gt;1,"Error -- Availability entered in an incorrect format",IF($AA39='Control Panel'!$F$36,$AA39,IF($AA39='Control Panel'!$F$37,$AA39,IF($AA39='Control Panel'!$F$38,$AA39,IF($AA39='Control Panel'!$F$39,$AA39,IF($AA39='Control Panel'!$F$40,$AA39,IF($AA39='Control Panel'!$F$41,$AA39,"Error -- Availability entered in an incorrect format"))))))))</f>
        <v>N</v>
      </c>
    </row>
    <row r="40" spans="1:28" s="14" customFormat="1" ht="29" x14ac:dyDescent="0.35">
      <c r="A40" s="7">
        <v>28</v>
      </c>
      <c r="B40" s="9" t="s">
        <v>1856</v>
      </c>
      <c r="C40" s="13" t="s">
        <v>37</v>
      </c>
      <c r="D40" s="220"/>
      <c r="E40" s="261"/>
      <c r="F40" s="204" t="str">
        <f t="shared" si="0"/>
        <v>N/A</v>
      </c>
      <c r="G40" s="6"/>
      <c r="AA40" s="14" t="str">
        <f t="shared" si="1"/>
        <v/>
      </c>
      <c r="AB40" s="14" t="str">
        <f>IF(LEN($AA40)=0,"N",IF(LEN($AA40)&gt;1,"Error -- Availability entered in an incorrect format",IF($AA40='Control Panel'!$F$36,$AA40,IF($AA40='Control Panel'!$F$37,$AA40,IF($AA40='Control Panel'!$F$38,$AA40,IF($AA40='Control Panel'!$F$39,$AA40,IF($AA40='Control Panel'!$F$40,$AA40,IF($AA40='Control Panel'!$F$41,$AA40,"Error -- Availability entered in an incorrect format"))))))))</f>
        <v>N</v>
      </c>
    </row>
    <row r="41" spans="1:28" s="14" customFormat="1" ht="29" x14ac:dyDescent="0.35">
      <c r="A41" s="7">
        <v>29</v>
      </c>
      <c r="B41" s="204" t="s">
        <v>1857</v>
      </c>
      <c r="C41" s="13" t="s">
        <v>37</v>
      </c>
      <c r="D41" s="220"/>
      <c r="E41" s="261"/>
      <c r="F41" s="204" t="str">
        <f t="shared" si="0"/>
        <v>N/A</v>
      </c>
      <c r="G41" s="6"/>
      <c r="AA41" s="14" t="str">
        <f t="shared" si="1"/>
        <v/>
      </c>
      <c r="AB41" s="14" t="str">
        <f>IF(LEN($AA41)=0,"N",IF(LEN($AA41)&gt;1,"Error -- Availability entered in an incorrect format",IF($AA41='Control Panel'!$F$36,$AA41,IF($AA41='Control Panel'!$F$37,$AA41,IF($AA41='Control Panel'!$F$38,$AA41,IF($AA41='Control Panel'!$F$39,$AA41,IF($AA41='Control Panel'!$F$40,$AA41,IF($AA41='Control Panel'!$F$41,$AA41,"Error -- Availability entered in an incorrect format"))))))))</f>
        <v>N</v>
      </c>
    </row>
    <row r="42" spans="1:28" s="14" customFormat="1" ht="43.5" x14ac:dyDescent="0.35">
      <c r="A42" s="7">
        <v>30</v>
      </c>
      <c r="B42" s="9" t="s">
        <v>2035</v>
      </c>
      <c r="C42" s="13" t="s">
        <v>37</v>
      </c>
      <c r="D42" s="220"/>
      <c r="E42" s="261"/>
      <c r="F42" s="204" t="str">
        <f t="shared" si="0"/>
        <v>N/A</v>
      </c>
      <c r="G42" s="6"/>
      <c r="AA42" s="14" t="str">
        <f t="shared" si="1"/>
        <v/>
      </c>
      <c r="AB42" s="14" t="str">
        <f>IF(LEN($AA42)=0,"N",IF(LEN($AA42)&gt;1,"Error -- Availability entered in an incorrect format",IF($AA42='Control Panel'!$F$36,$AA42,IF($AA42='Control Panel'!$F$37,$AA42,IF($AA42='Control Panel'!$F$38,$AA42,IF($AA42='Control Panel'!$F$39,$AA42,IF($AA42='Control Panel'!$F$40,$AA42,IF($AA42='Control Panel'!$F$41,$AA42,"Error -- Availability entered in an incorrect format"))))))))</f>
        <v>N</v>
      </c>
    </row>
    <row r="43" spans="1:28" s="14" customFormat="1" ht="43.5" x14ac:dyDescent="0.35">
      <c r="A43" s="7">
        <v>31</v>
      </c>
      <c r="B43" s="9" t="s">
        <v>1858</v>
      </c>
      <c r="C43" s="13" t="s">
        <v>37</v>
      </c>
      <c r="D43" s="220"/>
      <c r="E43" s="261"/>
      <c r="F43" s="204" t="str">
        <f t="shared" si="0"/>
        <v>N/A</v>
      </c>
      <c r="G43" s="6"/>
      <c r="AA43" s="14" t="str">
        <f t="shared" si="1"/>
        <v/>
      </c>
      <c r="AB43" s="14" t="str">
        <f>IF(LEN($AA43)=0,"N",IF(LEN($AA43)&gt;1,"Error -- Availability entered in an incorrect format",IF($AA43='Control Panel'!$F$36,$AA43,IF($AA43='Control Panel'!$F$37,$AA43,IF($AA43='Control Panel'!$F$38,$AA43,IF($AA43='Control Panel'!$F$39,$AA43,IF($AA43='Control Panel'!$F$40,$AA43,IF($AA43='Control Panel'!$F$41,$AA43,"Error -- Availability entered in an incorrect format"))))))))</f>
        <v>N</v>
      </c>
    </row>
    <row r="44" spans="1:28" s="14" customFormat="1" ht="58" x14ac:dyDescent="0.35">
      <c r="A44" s="7">
        <v>32</v>
      </c>
      <c r="B44" s="9" t="s">
        <v>1859</v>
      </c>
      <c r="C44" s="13" t="s">
        <v>40</v>
      </c>
      <c r="D44" s="220"/>
      <c r="E44" s="261"/>
      <c r="F44" s="204" t="str">
        <f t="shared" si="0"/>
        <v>N/A</v>
      </c>
      <c r="G44" s="6"/>
      <c r="AA44" s="14" t="str">
        <f t="shared" si="1"/>
        <v/>
      </c>
      <c r="AB44" s="14" t="str">
        <f>IF(LEN($AA44)=0,"N",IF(LEN($AA44)&gt;1,"Error -- Availability entered in an incorrect format",IF($AA44='Control Panel'!$F$36,$AA44,IF($AA44='Control Panel'!$F$37,$AA44,IF($AA44='Control Panel'!$F$38,$AA44,IF($AA44='Control Panel'!$F$39,$AA44,IF($AA44='Control Panel'!$F$40,$AA44,IF($AA44='Control Panel'!$F$41,$AA44,"Error -- Availability entered in an incorrect format"))))))))</f>
        <v>N</v>
      </c>
    </row>
    <row r="45" spans="1:28" s="14" customFormat="1" ht="29" x14ac:dyDescent="0.35">
      <c r="A45" s="7">
        <v>33</v>
      </c>
      <c r="B45" s="9" t="s">
        <v>1860</v>
      </c>
      <c r="C45" s="13" t="s">
        <v>37</v>
      </c>
      <c r="D45" s="220"/>
      <c r="E45" s="261"/>
      <c r="F45" s="204" t="str">
        <f t="shared" si="0"/>
        <v>N/A</v>
      </c>
      <c r="G45" s="6"/>
      <c r="AA45" s="14" t="str">
        <f t="shared" si="1"/>
        <v/>
      </c>
      <c r="AB45" s="14" t="str">
        <f>IF(LEN($AA45)=0,"N",IF(LEN($AA45)&gt;1,"Error -- Availability entered in an incorrect format",IF($AA45='Control Panel'!$F$36,$AA45,IF($AA45='Control Panel'!$F$37,$AA45,IF($AA45='Control Panel'!$F$38,$AA45,IF($AA45='Control Panel'!$F$39,$AA45,IF($AA45='Control Panel'!$F$40,$AA45,IF($AA45='Control Panel'!$F$41,$AA45,"Error -- Availability entered in an incorrect format"))))))))</f>
        <v>N</v>
      </c>
    </row>
    <row r="46" spans="1:28" s="14" customFormat="1" x14ac:dyDescent="0.35">
      <c r="A46" s="7">
        <v>34</v>
      </c>
      <c r="B46" s="9" t="s">
        <v>1861</v>
      </c>
      <c r="C46" s="13" t="s">
        <v>37</v>
      </c>
      <c r="D46" s="220"/>
      <c r="E46" s="261"/>
      <c r="F46" s="204" t="str">
        <f t="shared" si="0"/>
        <v>N/A</v>
      </c>
      <c r="G46" s="6"/>
      <c r="AA46" s="14" t="str">
        <f t="shared" si="1"/>
        <v/>
      </c>
      <c r="AB46" s="14" t="str">
        <f>IF(LEN($AA46)=0,"N",IF(LEN($AA46)&gt;1,"Error -- Availability entered in an incorrect format",IF($AA46='Control Panel'!$F$36,$AA46,IF($AA46='Control Panel'!$F$37,$AA46,IF($AA46='Control Panel'!$F$38,$AA46,IF($AA46='Control Panel'!$F$39,$AA46,IF($AA46='Control Panel'!$F$40,$AA46,IF($AA46='Control Panel'!$F$41,$AA46,"Error -- Availability entered in an incorrect format"))))))))</f>
        <v>N</v>
      </c>
    </row>
    <row r="47" spans="1:28" s="14" customFormat="1" ht="43.5" x14ac:dyDescent="0.35">
      <c r="A47" s="7">
        <v>35</v>
      </c>
      <c r="B47" s="9" t="s">
        <v>1862</v>
      </c>
      <c r="C47" s="13" t="s">
        <v>37</v>
      </c>
      <c r="D47" s="220"/>
      <c r="E47" s="261"/>
      <c r="F47" s="204" t="str">
        <f t="shared" si="0"/>
        <v>N/A</v>
      </c>
      <c r="G47" s="6"/>
      <c r="AA47" s="14" t="str">
        <f t="shared" si="1"/>
        <v/>
      </c>
      <c r="AB47" s="14" t="str">
        <f>IF(LEN($AA47)=0,"N",IF(LEN($AA47)&gt;1,"Error -- Availability entered in an incorrect format",IF($AA47='Control Panel'!$F$36,$AA47,IF($AA47='Control Panel'!$F$37,$AA47,IF($AA47='Control Panel'!$F$38,$AA47,IF($AA47='Control Panel'!$F$39,$AA47,IF($AA47='Control Panel'!$F$40,$AA47,IF($AA47='Control Panel'!$F$41,$AA47,"Error -- Availability entered in an incorrect format"))))))))</f>
        <v>N</v>
      </c>
    </row>
    <row r="48" spans="1:28" s="14" customFormat="1" ht="29" x14ac:dyDescent="0.35">
      <c r="A48" s="7">
        <v>36</v>
      </c>
      <c r="B48" s="9" t="s">
        <v>1863</v>
      </c>
      <c r="C48" s="13" t="s">
        <v>37</v>
      </c>
      <c r="D48" s="220"/>
      <c r="E48" s="261"/>
      <c r="F48" s="204" t="str">
        <f t="shared" si="0"/>
        <v>N/A</v>
      </c>
      <c r="G48" s="6"/>
      <c r="AA48" s="14" t="str">
        <f t="shared" si="1"/>
        <v/>
      </c>
      <c r="AB48" s="14" t="str">
        <f>IF(LEN($AA48)=0,"N",IF(LEN($AA48)&gt;1,"Error -- Availability entered in an incorrect format",IF($AA48='Control Panel'!$F$36,$AA48,IF($AA48='Control Panel'!$F$37,$AA48,IF($AA48='Control Panel'!$F$38,$AA48,IF($AA48='Control Panel'!$F$39,$AA48,IF($AA48='Control Panel'!$F$40,$AA48,IF($AA48='Control Panel'!$F$41,$AA48,"Error -- Availability entered in an incorrect format"))))))))</f>
        <v>N</v>
      </c>
    </row>
    <row r="49" spans="1:28" s="14" customFormat="1" ht="29" x14ac:dyDescent="0.35">
      <c r="A49" s="7">
        <v>37</v>
      </c>
      <c r="B49" s="9" t="s">
        <v>1864</v>
      </c>
      <c r="C49" s="13" t="s">
        <v>40</v>
      </c>
      <c r="D49" s="220"/>
      <c r="E49" s="261"/>
      <c r="F49" s="204" t="str">
        <f t="shared" si="0"/>
        <v>N/A</v>
      </c>
      <c r="G49" s="6"/>
      <c r="AA49" s="14" t="str">
        <f t="shared" si="1"/>
        <v/>
      </c>
      <c r="AB49" s="14" t="str">
        <f>IF(LEN($AA49)=0,"N",IF(LEN($AA49)&gt;1,"Error -- Availability entered in an incorrect format",IF($AA49='Control Panel'!$F$36,$AA49,IF($AA49='Control Panel'!$F$37,$AA49,IF($AA49='Control Panel'!$F$38,$AA49,IF($AA49='Control Panel'!$F$39,$AA49,IF($AA49='Control Panel'!$F$40,$AA49,IF($AA49='Control Panel'!$F$41,$AA49,"Error -- Availability entered in an incorrect format"))))))))</f>
        <v>N</v>
      </c>
    </row>
    <row r="50" spans="1:28" s="14" customFormat="1" ht="29" x14ac:dyDescent="0.35">
      <c r="A50" s="7">
        <v>38</v>
      </c>
      <c r="B50" s="9" t="s">
        <v>1865</v>
      </c>
      <c r="C50" s="13" t="s">
        <v>40</v>
      </c>
      <c r="D50" s="220"/>
      <c r="E50" s="261"/>
      <c r="F50" s="204" t="str">
        <f t="shared" si="0"/>
        <v>N/A</v>
      </c>
      <c r="G50" s="6"/>
      <c r="AA50" s="14" t="str">
        <f t="shared" si="1"/>
        <v/>
      </c>
      <c r="AB50" s="14" t="str">
        <f>IF(LEN($AA50)=0,"N",IF(LEN($AA50)&gt;1,"Error -- Availability entered in an incorrect format",IF($AA50='Control Panel'!$F$36,$AA50,IF($AA50='Control Panel'!$F$37,$AA50,IF($AA50='Control Panel'!$F$38,$AA50,IF($AA50='Control Panel'!$F$39,$AA50,IF($AA50='Control Panel'!$F$40,$AA50,IF($AA50='Control Panel'!$F$41,$AA50,"Error -- Availability entered in an incorrect format"))))))))</f>
        <v>N</v>
      </c>
    </row>
    <row r="51" spans="1:28" s="14" customFormat="1" ht="29" x14ac:dyDescent="0.35">
      <c r="A51" s="7">
        <v>39</v>
      </c>
      <c r="B51" s="9" t="s">
        <v>1866</v>
      </c>
      <c r="C51" s="13" t="s">
        <v>40</v>
      </c>
      <c r="D51" s="220"/>
      <c r="E51" s="261"/>
      <c r="F51" s="204" t="str">
        <f t="shared" si="0"/>
        <v>N/A</v>
      </c>
      <c r="G51" s="6"/>
      <c r="AA51" s="14" t="str">
        <f t="shared" si="1"/>
        <v/>
      </c>
      <c r="AB51" s="14" t="str">
        <f>IF(LEN($AA51)=0,"N",IF(LEN($AA51)&gt;1,"Error -- Availability entered in an incorrect format",IF($AA51='Control Panel'!$F$36,$AA51,IF($AA51='Control Panel'!$F$37,$AA51,IF($AA51='Control Panel'!$F$38,$AA51,IF($AA51='Control Panel'!$F$39,$AA51,IF($AA51='Control Panel'!$F$40,$AA51,IF($AA51='Control Panel'!$F$41,$AA51,"Error -- Availability entered in an incorrect format"))))))))</f>
        <v>N</v>
      </c>
    </row>
    <row r="52" spans="1:28" s="14" customFormat="1" x14ac:dyDescent="0.35">
      <c r="A52" s="7">
        <v>40</v>
      </c>
      <c r="B52" s="204" t="s">
        <v>1867</v>
      </c>
      <c r="C52" s="13" t="s">
        <v>37</v>
      </c>
      <c r="D52" s="220"/>
      <c r="E52" s="261"/>
      <c r="F52" s="204" t="str">
        <f t="shared" si="0"/>
        <v>N/A</v>
      </c>
      <c r="G52" s="6"/>
      <c r="AA52" s="14" t="str">
        <f t="shared" si="1"/>
        <v/>
      </c>
      <c r="AB52" s="14" t="str">
        <f>IF(LEN($AA52)=0,"N",IF(LEN($AA52)&gt;1,"Error -- Availability entered in an incorrect format",IF($AA52='Control Panel'!$F$36,$AA52,IF($AA52='Control Panel'!$F$37,$AA52,IF($AA52='Control Panel'!$F$38,$AA52,IF($AA52='Control Panel'!$F$39,$AA52,IF($AA52='Control Panel'!$F$40,$AA52,IF($AA52='Control Panel'!$F$41,$AA52,"Error -- Availability entered in an incorrect format"))))))))</f>
        <v>N</v>
      </c>
    </row>
    <row r="53" spans="1:28" s="14" customFormat="1" x14ac:dyDescent="0.35">
      <c r="A53" s="7">
        <v>41</v>
      </c>
      <c r="B53" s="204" t="s">
        <v>1868</v>
      </c>
      <c r="C53" s="13" t="s">
        <v>37</v>
      </c>
      <c r="D53" s="220"/>
      <c r="E53" s="261"/>
      <c r="F53" s="204" t="str">
        <f t="shared" si="0"/>
        <v>N/A</v>
      </c>
      <c r="G53" s="6"/>
      <c r="AA53" s="14" t="str">
        <f t="shared" si="1"/>
        <v/>
      </c>
      <c r="AB53" s="14" t="str">
        <f>IF(LEN($AA53)=0,"N",IF(LEN($AA53)&gt;1,"Error -- Availability entered in an incorrect format",IF($AA53='Control Panel'!$F$36,$AA53,IF($AA53='Control Panel'!$F$37,$AA53,IF($AA53='Control Panel'!$F$38,$AA53,IF($AA53='Control Panel'!$F$39,$AA53,IF($AA53='Control Panel'!$F$40,$AA53,IF($AA53='Control Panel'!$F$41,$AA53,"Error -- Availability entered in an incorrect format"))))))))</f>
        <v>N</v>
      </c>
    </row>
    <row r="54" spans="1:28" s="14" customFormat="1" ht="29" x14ac:dyDescent="0.35">
      <c r="A54" s="7">
        <v>42</v>
      </c>
      <c r="B54" s="204" t="s">
        <v>1869</v>
      </c>
      <c r="C54" s="13" t="s">
        <v>37</v>
      </c>
      <c r="D54" s="220"/>
      <c r="E54" s="261"/>
      <c r="F54" s="204" t="str">
        <f t="shared" si="0"/>
        <v>N/A</v>
      </c>
      <c r="G54" s="6"/>
      <c r="AA54" s="14" t="str">
        <f t="shared" si="1"/>
        <v/>
      </c>
      <c r="AB54" s="14" t="str">
        <f>IF(LEN($AA54)=0,"N",IF(LEN($AA54)&gt;1,"Error -- Availability entered in an incorrect format",IF($AA54='Control Panel'!$F$36,$AA54,IF($AA54='Control Panel'!$F$37,$AA54,IF($AA54='Control Panel'!$F$38,$AA54,IF($AA54='Control Panel'!$F$39,$AA54,IF($AA54='Control Panel'!$F$40,$AA54,IF($AA54='Control Panel'!$F$41,$AA54,"Error -- Availability entered in an incorrect format"))))))))</f>
        <v>N</v>
      </c>
    </row>
    <row r="55" spans="1:28" s="14" customFormat="1" x14ac:dyDescent="0.35">
      <c r="A55" s="7">
        <v>43</v>
      </c>
      <c r="B55" s="204" t="s">
        <v>1870</v>
      </c>
      <c r="C55" s="13" t="s">
        <v>37</v>
      </c>
      <c r="D55" s="220"/>
      <c r="E55" s="261"/>
      <c r="F55" s="204" t="str">
        <f t="shared" si="0"/>
        <v>N/A</v>
      </c>
      <c r="G55" s="6"/>
      <c r="AA55" s="14" t="str">
        <f t="shared" si="1"/>
        <v/>
      </c>
      <c r="AB55" s="14" t="str">
        <f>IF(LEN($AA55)=0,"N",IF(LEN($AA55)&gt;1,"Error -- Availability entered in an incorrect format",IF($AA55='Control Panel'!$F$36,$AA55,IF($AA55='Control Panel'!$F$37,$AA55,IF($AA55='Control Panel'!$F$38,$AA55,IF($AA55='Control Panel'!$F$39,$AA55,IF($AA55='Control Panel'!$F$40,$AA55,IF($AA55='Control Panel'!$F$41,$AA55,"Error -- Availability entered in an incorrect format"))))))))</f>
        <v>N</v>
      </c>
    </row>
    <row r="56" spans="1:28" s="14" customFormat="1" ht="29" x14ac:dyDescent="0.35">
      <c r="A56" s="7">
        <v>44</v>
      </c>
      <c r="B56" s="204" t="s">
        <v>1871</v>
      </c>
      <c r="C56" s="13" t="s">
        <v>37</v>
      </c>
      <c r="D56" s="220"/>
      <c r="E56" s="261"/>
      <c r="F56" s="204" t="str">
        <f t="shared" si="0"/>
        <v>N/A</v>
      </c>
      <c r="G56" s="6"/>
      <c r="AA56" s="14" t="str">
        <f t="shared" si="1"/>
        <v/>
      </c>
      <c r="AB56" s="14" t="str">
        <f>IF(LEN($AA56)=0,"N",IF(LEN($AA56)&gt;1,"Error -- Availability entered in an incorrect format",IF($AA56='Control Panel'!$F$36,$AA56,IF($AA56='Control Panel'!$F$37,$AA56,IF($AA56='Control Panel'!$F$38,$AA56,IF($AA56='Control Panel'!$F$39,$AA56,IF($AA56='Control Panel'!$F$40,$AA56,IF($AA56='Control Panel'!$F$41,$AA56,"Error -- Availability entered in an incorrect format"))))))))</f>
        <v>N</v>
      </c>
    </row>
    <row r="57" spans="1:28" s="14" customFormat="1" ht="29" x14ac:dyDescent="0.35">
      <c r="A57" s="7">
        <v>45</v>
      </c>
      <c r="B57" s="204" t="s">
        <v>1872</v>
      </c>
      <c r="C57" s="13" t="s">
        <v>37</v>
      </c>
      <c r="D57" s="220"/>
      <c r="E57" s="261"/>
      <c r="F57" s="204" t="str">
        <f t="shared" si="0"/>
        <v>N/A</v>
      </c>
      <c r="G57" s="6"/>
      <c r="AA57" s="14" t="str">
        <f t="shared" si="1"/>
        <v/>
      </c>
      <c r="AB57" s="14" t="str">
        <f>IF(LEN($AA57)=0,"N",IF(LEN($AA57)&gt;1,"Error -- Availability entered in an incorrect format",IF($AA57='Control Panel'!$F$36,$AA57,IF($AA57='Control Panel'!$F$37,$AA57,IF($AA57='Control Panel'!$F$38,$AA57,IF($AA57='Control Panel'!$F$39,$AA57,IF($AA57='Control Panel'!$F$40,$AA57,IF($AA57='Control Panel'!$F$41,$AA57,"Error -- Availability entered in an incorrect format"))))))))</f>
        <v>N</v>
      </c>
    </row>
    <row r="58" spans="1:28" s="14" customFormat="1" x14ac:dyDescent="0.35">
      <c r="A58" s="7">
        <v>46</v>
      </c>
      <c r="B58" s="204" t="s">
        <v>1873</v>
      </c>
      <c r="C58" s="13" t="s">
        <v>37</v>
      </c>
      <c r="D58" s="220"/>
      <c r="E58" s="261"/>
      <c r="F58" s="204" t="str">
        <f t="shared" si="0"/>
        <v>N/A</v>
      </c>
      <c r="G58" s="6"/>
      <c r="AA58" s="14" t="str">
        <f t="shared" si="1"/>
        <v/>
      </c>
      <c r="AB58" s="14" t="str">
        <f>IF(LEN($AA58)=0,"N",IF(LEN($AA58)&gt;1,"Error -- Availability entered in an incorrect format",IF($AA58='Control Panel'!$F$36,$AA58,IF($AA58='Control Panel'!$F$37,$AA58,IF($AA58='Control Panel'!$F$38,$AA58,IF($AA58='Control Panel'!$F$39,$AA58,IF($AA58='Control Panel'!$F$40,$AA58,IF($AA58='Control Panel'!$F$41,$AA58,"Error -- Availability entered in an incorrect format"))))))))</f>
        <v>N</v>
      </c>
    </row>
    <row r="59" spans="1:28" s="14" customFormat="1" ht="29" x14ac:dyDescent="0.35">
      <c r="A59" s="7">
        <v>47</v>
      </c>
      <c r="B59" s="204" t="s">
        <v>1874</v>
      </c>
      <c r="C59" s="13" t="s">
        <v>37</v>
      </c>
      <c r="D59" s="220"/>
      <c r="E59" s="261"/>
      <c r="F59" s="204" t="str">
        <f t="shared" si="0"/>
        <v>N/A</v>
      </c>
      <c r="G59" s="6"/>
      <c r="AA59" s="14" t="str">
        <f t="shared" si="1"/>
        <v/>
      </c>
      <c r="AB59" s="14" t="str">
        <f>IF(LEN($AA59)=0,"N",IF(LEN($AA59)&gt;1,"Error -- Availability entered in an incorrect format",IF($AA59='Control Panel'!$F$36,$AA59,IF($AA59='Control Panel'!$F$37,$AA59,IF($AA59='Control Panel'!$F$38,$AA59,IF($AA59='Control Panel'!$F$39,$AA59,IF($AA59='Control Panel'!$F$40,$AA59,IF($AA59='Control Panel'!$F$41,$AA59,"Error -- Availability entered in an incorrect format"))))))))</f>
        <v>N</v>
      </c>
    </row>
    <row r="60" spans="1:28" s="14" customFormat="1" ht="29" x14ac:dyDescent="0.35">
      <c r="A60" s="7">
        <v>48</v>
      </c>
      <c r="B60" s="204" t="s">
        <v>1875</v>
      </c>
      <c r="C60" s="13" t="s">
        <v>37</v>
      </c>
      <c r="D60" s="220"/>
      <c r="E60" s="261"/>
      <c r="F60" s="204" t="str">
        <f t="shared" si="0"/>
        <v>N/A</v>
      </c>
      <c r="G60" s="6"/>
      <c r="AA60" s="14" t="str">
        <f t="shared" si="1"/>
        <v/>
      </c>
      <c r="AB60" s="14" t="str">
        <f>IF(LEN($AA60)=0,"N",IF(LEN($AA60)&gt;1,"Error -- Availability entered in an incorrect format",IF($AA60='Control Panel'!$F$36,$AA60,IF($AA60='Control Panel'!$F$37,$AA60,IF($AA60='Control Panel'!$F$38,$AA60,IF($AA60='Control Panel'!$F$39,$AA60,IF($AA60='Control Panel'!$F$40,$AA60,IF($AA60='Control Panel'!$F$41,$AA60,"Error -- Availability entered in an incorrect format"))))))))</f>
        <v>N</v>
      </c>
    </row>
    <row r="61" spans="1:28" s="14" customFormat="1" x14ac:dyDescent="0.35">
      <c r="A61" s="7">
        <v>49</v>
      </c>
      <c r="B61" s="204" t="s">
        <v>1876</v>
      </c>
      <c r="C61" s="13"/>
      <c r="D61" s="220"/>
      <c r="E61" s="261"/>
      <c r="F61" s="204" t="str">
        <f t="shared" si="0"/>
        <v>N/A</v>
      </c>
      <c r="G61" s="6"/>
      <c r="AA61" s="14" t="str">
        <f t="shared" si="1"/>
        <v/>
      </c>
      <c r="AB61" s="14" t="str">
        <f>IF(LEN($AA61)=0,"N",IF(LEN($AA61)&gt;1,"Error -- Availability entered in an incorrect format",IF($AA61='Control Panel'!$F$36,$AA61,IF($AA61='Control Panel'!$F$37,$AA61,IF($AA61='Control Panel'!$F$38,$AA61,IF($AA61='Control Panel'!$F$39,$AA61,IF($AA61='Control Panel'!$F$40,$AA61,IF($AA61='Control Panel'!$F$41,$AA61,"Error -- Availability entered in an incorrect format"))))))))</f>
        <v>N</v>
      </c>
    </row>
    <row r="62" spans="1:28" s="14" customFormat="1" ht="29" x14ac:dyDescent="0.35">
      <c r="A62" s="7">
        <v>50</v>
      </c>
      <c r="B62" s="204" t="s">
        <v>1877</v>
      </c>
      <c r="C62" s="13" t="s">
        <v>37</v>
      </c>
      <c r="D62" s="220"/>
      <c r="E62" s="261"/>
      <c r="F62" s="204" t="str">
        <f t="shared" si="0"/>
        <v>N/A</v>
      </c>
      <c r="G62" s="6"/>
      <c r="AA62" s="14" t="str">
        <f t="shared" si="1"/>
        <v/>
      </c>
      <c r="AB62" s="14" t="str">
        <f>IF(LEN($AA62)=0,"N",IF(LEN($AA62)&gt;1,"Error -- Availability entered in an incorrect format",IF($AA62='Control Panel'!$F$36,$AA62,IF($AA62='Control Panel'!$F$37,$AA62,IF($AA62='Control Panel'!$F$38,$AA62,IF($AA62='Control Panel'!$F$39,$AA62,IF($AA62='Control Panel'!$F$40,$AA62,IF($AA62='Control Panel'!$F$41,$AA62,"Error -- Availability entered in an incorrect format"))))))))</f>
        <v>N</v>
      </c>
    </row>
    <row r="63" spans="1:28" s="14" customFormat="1" ht="29" x14ac:dyDescent="0.35">
      <c r="A63" s="7">
        <v>51</v>
      </c>
      <c r="B63" s="204" t="s">
        <v>1878</v>
      </c>
      <c r="C63" s="13" t="s">
        <v>37</v>
      </c>
      <c r="D63" s="220"/>
      <c r="E63" s="261"/>
      <c r="F63" s="204" t="str">
        <f t="shared" si="0"/>
        <v>N/A</v>
      </c>
      <c r="G63" s="6"/>
      <c r="AA63" s="14" t="str">
        <f t="shared" si="1"/>
        <v/>
      </c>
      <c r="AB63" s="14" t="str">
        <f>IF(LEN($AA63)=0,"N",IF(LEN($AA63)&gt;1,"Error -- Availability entered in an incorrect format",IF($AA63='Control Panel'!$F$36,$AA63,IF($AA63='Control Panel'!$F$37,$AA63,IF($AA63='Control Panel'!$F$38,$AA63,IF($AA63='Control Panel'!$F$39,$AA63,IF($AA63='Control Panel'!$F$40,$AA63,IF($AA63='Control Panel'!$F$41,$AA63,"Error -- Availability entered in an incorrect format"))))))))</f>
        <v>N</v>
      </c>
    </row>
    <row r="64" spans="1:28" s="14" customFormat="1" ht="29" x14ac:dyDescent="0.35">
      <c r="A64" s="7">
        <v>52</v>
      </c>
      <c r="B64" s="204" t="s">
        <v>1879</v>
      </c>
      <c r="C64" s="13" t="s">
        <v>37</v>
      </c>
      <c r="D64" s="220"/>
      <c r="E64" s="261"/>
      <c r="F64" s="204" t="str">
        <f t="shared" si="0"/>
        <v>N/A</v>
      </c>
      <c r="G64" s="6"/>
      <c r="AA64" s="14" t="str">
        <f t="shared" si="1"/>
        <v/>
      </c>
      <c r="AB64" s="14" t="str">
        <f>IF(LEN($AA64)=0,"N",IF(LEN($AA64)&gt;1,"Error -- Availability entered in an incorrect format",IF($AA64='Control Panel'!$F$36,$AA64,IF($AA64='Control Panel'!$F$37,$AA64,IF($AA64='Control Panel'!$F$38,$AA64,IF($AA64='Control Panel'!$F$39,$AA64,IF($AA64='Control Panel'!$F$40,$AA64,IF($AA64='Control Panel'!$F$41,$AA64,"Error -- Availability entered in an incorrect format"))))))))</f>
        <v>N</v>
      </c>
    </row>
    <row r="65" spans="1:28" s="14" customFormat="1" ht="29" x14ac:dyDescent="0.35">
      <c r="A65" s="7">
        <v>53</v>
      </c>
      <c r="B65" s="204" t="s">
        <v>1880</v>
      </c>
      <c r="C65" s="13" t="s">
        <v>37</v>
      </c>
      <c r="D65" s="220"/>
      <c r="E65" s="261"/>
      <c r="F65" s="204" t="str">
        <f t="shared" si="0"/>
        <v>N/A</v>
      </c>
      <c r="G65" s="6"/>
      <c r="AA65" s="14" t="str">
        <f t="shared" si="1"/>
        <v/>
      </c>
      <c r="AB65" s="14" t="str">
        <f>IF(LEN($AA65)=0,"N",IF(LEN($AA65)&gt;1,"Error -- Availability entered in an incorrect format",IF($AA65='Control Panel'!$F$36,$AA65,IF($AA65='Control Panel'!$F$37,$AA65,IF($AA65='Control Panel'!$F$38,$AA65,IF($AA65='Control Panel'!$F$39,$AA65,IF($AA65='Control Panel'!$F$40,$AA65,IF($AA65='Control Panel'!$F$41,$AA65,"Error -- Availability entered in an incorrect format"))))))))</f>
        <v>N</v>
      </c>
    </row>
    <row r="66" spans="1:28" s="14" customFormat="1" ht="43.5" x14ac:dyDescent="0.35">
      <c r="A66" s="7">
        <v>54</v>
      </c>
      <c r="B66" s="204" t="s">
        <v>1881</v>
      </c>
      <c r="C66" s="13" t="s">
        <v>37</v>
      </c>
      <c r="D66" s="220"/>
      <c r="E66" s="261"/>
      <c r="F66" s="204" t="str">
        <f t="shared" si="0"/>
        <v>N/A</v>
      </c>
      <c r="G66" s="6"/>
      <c r="AA66" s="14" t="str">
        <f t="shared" si="1"/>
        <v/>
      </c>
      <c r="AB66" s="14" t="str">
        <f>IF(LEN($AA66)=0,"N",IF(LEN($AA66)&gt;1,"Error -- Availability entered in an incorrect format",IF($AA66='Control Panel'!$F$36,$AA66,IF($AA66='Control Panel'!$F$37,$AA66,IF($AA66='Control Panel'!$F$38,$AA66,IF($AA66='Control Panel'!$F$39,$AA66,IF($AA66='Control Panel'!$F$40,$AA66,IF($AA66='Control Panel'!$F$41,$AA66,"Error -- Availability entered in an incorrect format"))))))))</f>
        <v>N</v>
      </c>
    </row>
    <row r="67" spans="1:28" s="14" customFormat="1" ht="72.5" x14ac:dyDescent="0.35">
      <c r="A67" s="7">
        <v>55</v>
      </c>
      <c r="B67" s="9" t="s">
        <v>1882</v>
      </c>
      <c r="C67" s="13" t="s">
        <v>40</v>
      </c>
      <c r="D67" s="220"/>
      <c r="E67" s="261"/>
      <c r="F67" s="204" t="str">
        <f t="shared" si="0"/>
        <v>N/A</v>
      </c>
      <c r="G67" s="6"/>
      <c r="AA67" s="14" t="str">
        <f t="shared" si="1"/>
        <v/>
      </c>
      <c r="AB67" s="14" t="str">
        <f>IF(LEN($AA67)=0,"N",IF(LEN($AA67)&gt;1,"Error -- Availability entered in an incorrect format",IF($AA67='Control Panel'!$F$36,$AA67,IF($AA67='Control Panel'!$F$37,$AA67,IF($AA67='Control Panel'!$F$38,$AA67,IF($AA67='Control Panel'!$F$39,$AA67,IF($AA67='Control Panel'!$F$40,$AA67,IF($AA67='Control Panel'!$F$41,$AA67,"Error -- Availability entered in an incorrect format"))))))))</f>
        <v>N</v>
      </c>
    </row>
    <row r="68" spans="1:28" s="14" customFormat="1" x14ac:dyDescent="0.35">
      <c r="A68" s="7">
        <v>56</v>
      </c>
      <c r="B68" s="204" t="s">
        <v>1579</v>
      </c>
      <c r="C68" s="13"/>
      <c r="D68" s="220"/>
      <c r="E68" s="261"/>
      <c r="F68" s="204" t="str">
        <f t="shared" si="0"/>
        <v>N/A</v>
      </c>
      <c r="G68" s="6"/>
      <c r="AA68" s="14" t="str">
        <f t="shared" si="1"/>
        <v/>
      </c>
      <c r="AB68" s="14" t="str">
        <f>IF(LEN($AA68)=0,"N",IF(LEN($AA68)&gt;1,"Error -- Availability entered in an incorrect format",IF($AA68='Control Panel'!$F$36,$AA68,IF($AA68='Control Panel'!$F$37,$AA68,IF($AA68='Control Panel'!$F$38,$AA68,IF($AA68='Control Panel'!$F$39,$AA68,IF($AA68='Control Panel'!$F$40,$AA68,IF($AA68='Control Panel'!$F$41,$AA68,"Error -- Availability entered in an incorrect format"))))))))</f>
        <v>N</v>
      </c>
    </row>
    <row r="69" spans="1:28" s="14" customFormat="1" ht="43.5" x14ac:dyDescent="0.35">
      <c r="A69" s="7">
        <v>57</v>
      </c>
      <c r="B69" s="204" t="s">
        <v>1883</v>
      </c>
      <c r="C69" s="13" t="s">
        <v>40</v>
      </c>
      <c r="D69" s="220"/>
      <c r="E69" s="261"/>
      <c r="F69" s="204" t="str">
        <f t="shared" si="0"/>
        <v>N/A</v>
      </c>
      <c r="G69" s="6"/>
      <c r="AA69" s="14" t="str">
        <f t="shared" si="1"/>
        <v/>
      </c>
      <c r="AB69" s="14" t="str">
        <f>IF(LEN($AA69)=0,"N",IF(LEN($AA69)&gt;1,"Error -- Availability entered in an incorrect format",IF($AA69='Control Panel'!$F$36,$AA69,IF($AA69='Control Panel'!$F$37,$AA69,IF($AA69='Control Panel'!$F$38,$AA69,IF($AA69='Control Panel'!$F$39,$AA69,IF($AA69='Control Panel'!$F$40,$AA69,IF($AA69='Control Panel'!$F$41,$AA69,"Error -- Availability entered in an incorrect format"))))))))</f>
        <v>N</v>
      </c>
    </row>
    <row r="70" spans="1:28" s="14" customFormat="1" ht="29" x14ac:dyDescent="0.35">
      <c r="A70" s="7">
        <v>58</v>
      </c>
      <c r="B70" s="9" t="s">
        <v>1884</v>
      </c>
      <c r="C70" s="13" t="s">
        <v>42</v>
      </c>
      <c r="D70" s="220"/>
      <c r="E70" s="261"/>
      <c r="F70" s="204" t="str">
        <f t="shared" si="0"/>
        <v>N/A</v>
      </c>
      <c r="G70" s="6"/>
      <c r="AA70" s="14" t="str">
        <f t="shared" si="1"/>
        <v/>
      </c>
      <c r="AB70" s="14" t="str">
        <f>IF(LEN($AA70)=0,"N",IF(LEN($AA70)&gt;1,"Error -- Availability entered in an incorrect format",IF($AA70='Control Panel'!$F$36,$AA70,IF($AA70='Control Panel'!$F$37,$AA70,IF($AA70='Control Panel'!$F$38,$AA70,IF($AA70='Control Panel'!$F$39,$AA70,IF($AA70='Control Panel'!$F$40,$AA70,IF($AA70='Control Panel'!$F$41,$AA70,"Error -- Availability entered in an incorrect format"))))))))</f>
        <v>N</v>
      </c>
    </row>
    <row r="71" spans="1:28" s="14" customFormat="1" x14ac:dyDescent="0.35">
      <c r="A71" s="7">
        <v>59</v>
      </c>
      <c r="B71" s="204" t="s">
        <v>1885</v>
      </c>
      <c r="C71" s="13" t="s">
        <v>37</v>
      </c>
      <c r="D71" s="220"/>
      <c r="E71" s="261"/>
      <c r="F71" s="204" t="str">
        <f t="shared" si="0"/>
        <v>N/A</v>
      </c>
      <c r="G71" s="6"/>
      <c r="AA71" s="14" t="str">
        <f t="shared" si="1"/>
        <v/>
      </c>
      <c r="AB71" s="14" t="str">
        <f>IF(LEN($AA71)=0,"N",IF(LEN($AA71)&gt;1,"Error -- Availability entered in an incorrect format",IF($AA71='Control Panel'!$F$36,$AA71,IF($AA71='Control Panel'!$F$37,$AA71,IF($AA71='Control Panel'!$F$38,$AA71,IF($AA71='Control Panel'!$F$39,$AA71,IF($AA71='Control Panel'!$F$40,$AA71,IF($AA71='Control Panel'!$F$41,$AA71,"Error -- Availability entered in an incorrect format"))))))))</f>
        <v>N</v>
      </c>
    </row>
    <row r="72" spans="1:28" s="14" customFormat="1" x14ac:dyDescent="0.35">
      <c r="A72" s="7">
        <v>60</v>
      </c>
      <c r="B72" s="204" t="s">
        <v>1886</v>
      </c>
      <c r="C72" s="13" t="s">
        <v>37</v>
      </c>
      <c r="D72" s="220"/>
      <c r="E72" s="261"/>
      <c r="F72" s="204" t="str">
        <f t="shared" si="0"/>
        <v>N/A</v>
      </c>
      <c r="G72" s="6"/>
      <c r="AA72" s="14" t="str">
        <f t="shared" si="1"/>
        <v/>
      </c>
      <c r="AB72" s="14" t="str">
        <f>IF(LEN($AA72)=0,"N",IF(LEN($AA72)&gt;1,"Error -- Availability entered in an incorrect format",IF($AA72='Control Panel'!$F$36,$AA72,IF($AA72='Control Panel'!$F$37,$AA72,IF($AA72='Control Panel'!$F$38,$AA72,IF($AA72='Control Panel'!$F$39,$AA72,IF($AA72='Control Panel'!$F$40,$AA72,IF($AA72='Control Panel'!$F$41,$AA72,"Error -- Availability entered in an incorrect format"))))))))</f>
        <v>N</v>
      </c>
    </row>
    <row r="73" spans="1:28" s="14" customFormat="1" x14ac:dyDescent="0.35">
      <c r="A73" s="7">
        <v>61</v>
      </c>
      <c r="B73" s="9" t="s">
        <v>1887</v>
      </c>
      <c r="C73" s="13" t="s">
        <v>37</v>
      </c>
      <c r="D73" s="220"/>
      <c r="E73" s="261"/>
      <c r="F73" s="204" t="str">
        <f t="shared" si="0"/>
        <v>N/A</v>
      </c>
      <c r="G73" s="6"/>
      <c r="AA73" s="14" t="str">
        <f t="shared" si="1"/>
        <v/>
      </c>
      <c r="AB73" s="14" t="str">
        <f>IF(LEN($AA73)=0,"N",IF(LEN($AA73)&gt;1,"Error -- Availability entered in an incorrect format",IF($AA73='Control Panel'!$F$36,$AA73,IF($AA73='Control Panel'!$F$37,$AA73,IF($AA73='Control Panel'!$F$38,$AA73,IF($AA73='Control Panel'!$F$39,$AA73,IF($AA73='Control Panel'!$F$40,$AA73,IF($AA73='Control Panel'!$F$41,$AA73,"Error -- Availability entered in an incorrect format"))))))))</f>
        <v>N</v>
      </c>
    </row>
    <row r="74" spans="1:28" s="14" customFormat="1" ht="29" x14ac:dyDescent="0.35">
      <c r="A74" s="7">
        <v>62</v>
      </c>
      <c r="B74" s="9" t="s">
        <v>1888</v>
      </c>
      <c r="C74" s="13" t="s">
        <v>40</v>
      </c>
      <c r="D74" s="220"/>
      <c r="E74" s="261"/>
      <c r="F74" s="204" t="str">
        <f t="shared" si="0"/>
        <v>N/A</v>
      </c>
      <c r="G74" s="6"/>
      <c r="AA74" s="14" t="str">
        <f t="shared" si="1"/>
        <v/>
      </c>
      <c r="AB74" s="14" t="str">
        <f>IF(LEN($AA74)=0,"N",IF(LEN($AA74)&gt;1,"Error -- Availability entered in an incorrect format",IF($AA74='Control Panel'!$F$36,$AA74,IF($AA74='Control Panel'!$F$37,$AA74,IF($AA74='Control Panel'!$F$38,$AA74,IF($AA74='Control Panel'!$F$39,$AA74,IF($AA74='Control Panel'!$F$40,$AA74,IF($AA74='Control Panel'!$F$41,$AA74,"Error -- Availability entered in an incorrect format"))))))))</f>
        <v>N</v>
      </c>
    </row>
    <row r="75" spans="1:28" s="14" customFormat="1" x14ac:dyDescent="0.35">
      <c r="A75" s="7">
        <v>63</v>
      </c>
      <c r="B75" s="9" t="s">
        <v>1889</v>
      </c>
      <c r="C75" s="13" t="s">
        <v>40</v>
      </c>
      <c r="D75" s="220"/>
      <c r="E75" s="261"/>
      <c r="F75" s="204" t="str">
        <f t="shared" si="0"/>
        <v>N/A</v>
      </c>
      <c r="G75" s="6"/>
      <c r="AA75" s="14" t="str">
        <f t="shared" si="1"/>
        <v/>
      </c>
      <c r="AB75" s="14" t="str">
        <f>IF(LEN($AA75)=0,"N",IF(LEN($AA75)&gt;1,"Error -- Availability entered in an incorrect format",IF($AA75='Control Panel'!$F$36,$AA75,IF($AA75='Control Panel'!$F$37,$AA75,IF($AA75='Control Panel'!$F$38,$AA75,IF($AA75='Control Panel'!$F$39,$AA75,IF($AA75='Control Panel'!$F$40,$AA75,IF($AA75='Control Panel'!$F$41,$AA75,"Error -- Availability entered in an incorrect format"))))))))</f>
        <v>N</v>
      </c>
    </row>
    <row r="76" spans="1:28" s="14" customFormat="1" ht="29" x14ac:dyDescent="0.35">
      <c r="A76" s="7">
        <v>64</v>
      </c>
      <c r="B76" s="9" t="s">
        <v>1890</v>
      </c>
      <c r="C76" s="13" t="s">
        <v>40</v>
      </c>
      <c r="D76" s="220"/>
      <c r="E76" s="261"/>
      <c r="F76" s="204" t="str">
        <f t="shared" si="0"/>
        <v>N/A</v>
      </c>
      <c r="G76" s="6"/>
      <c r="AA76" s="14" t="str">
        <f t="shared" si="1"/>
        <v/>
      </c>
      <c r="AB76" s="14" t="str">
        <f>IF(LEN($AA76)=0,"N",IF(LEN($AA76)&gt;1,"Error -- Availability entered in an incorrect format",IF($AA76='Control Panel'!$F$36,$AA76,IF($AA76='Control Panel'!$F$37,$AA76,IF($AA76='Control Panel'!$F$38,$AA76,IF($AA76='Control Panel'!$F$39,$AA76,IF($AA76='Control Panel'!$F$40,$AA76,IF($AA76='Control Panel'!$F$41,$AA76,"Error -- Availability entered in an incorrect format"))))))))</f>
        <v>N</v>
      </c>
    </row>
    <row r="77" spans="1:28" s="14" customFormat="1" ht="43.5" x14ac:dyDescent="0.35">
      <c r="A77" s="7">
        <v>65</v>
      </c>
      <c r="B77" s="204" t="s">
        <v>1891</v>
      </c>
      <c r="C77" s="13" t="s">
        <v>37</v>
      </c>
      <c r="D77" s="220"/>
      <c r="E77" s="261"/>
      <c r="F77" s="204" t="str">
        <f t="shared" si="0"/>
        <v>N/A</v>
      </c>
      <c r="G77" s="6"/>
      <c r="AA77" s="14" t="str">
        <f t="shared" si="1"/>
        <v/>
      </c>
      <c r="AB77" s="14" t="str">
        <f>IF(LEN($AA77)=0,"N",IF(LEN($AA77)&gt;1,"Error -- Availability entered in an incorrect format",IF($AA77='Control Panel'!$F$36,$AA77,IF($AA77='Control Panel'!$F$37,$AA77,IF($AA77='Control Panel'!$F$38,$AA77,IF($AA77='Control Panel'!$F$39,$AA77,IF($AA77='Control Panel'!$F$40,$AA77,IF($AA77='Control Panel'!$F$41,$AA77,"Error -- Availability entered in an incorrect format"))))))))</f>
        <v>N</v>
      </c>
    </row>
    <row r="78" spans="1:28" s="14" customFormat="1" ht="29" x14ac:dyDescent="0.35">
      <c r="A78" s="7">
        <v>66</v>
      </c>
      <c r="B78" s="204" t="s">
        <v>1892</v>
      </c>
      <c r="C78" s="13" t="s">
        <v>40</v>
      </c>
      <c r="D78" s="220"/>
      <c r="E78" s="261"/>
      <c r="F78" s="204" t="str">
        <f t="shared" ref="F78:F123" si="2">IF($D$10=$A$9,"N/A",$D$10)</f>
        <v>N/A</v>
      </c>
      <c r="G78" s="6"/>
      <c r="AA78" s="14" t="str">
        <f t="shared" ref="AA78:AA123" si="3">TRIM($D78)</f>
        <v/>
      </c>
      <c r="AB78" s="14" t="str">
        <f>IF(LEN($AA78)=0,"N",IF(LEN($AA78)&gt;1,"Error -- Availability entered in an incorrect format",IF($AA78='Control Panel'!$F$36,$AA78,IF($AA78='Control Panel'!$F$37,$AA78,IF($AA78='Control Panel'!$F$38,$AA78,IF($AA78='Control Panel'!$F$39,$AA78,IF($AA78='Control Panel'!$F$40,$AA78,IF($AA78='Control Panel'!$F$41,$AA78,"Error -- Availability entered in an incorrect format"))))))))</f>
        <v>N</v>
      </c>
    </row>
    <row r="79" spans="1:28" s="14" customFormat="1" ht="43.5" x14ac:dyDescent="0.35">
      <c r="A79" s="7">
        <v>67</v>
      </c>
      <c r="B79" s="204" t="s">
        <v>1893</v>
      </c>
      <c r="C79" s="13" t="s">
        <v>40</v>
      </c>
      <c r="D79" s="220"/>
      <c r="E79" s="261"/>
      <c r="F79" s="204" t="str">
        <f t="shared" si="2"/>
        <v>N/A</v>
      </c>
      <c r="G79" s="6"/>
      <c r="AA79" s="14" t="str">
        <f t="shared" si="3"/>
        <v/>
      </c>
      <c r="AB79" s="14" t="str">
        <f>IF(LEN($AA79)=0,"N",IF(LEN($AA79)&gt;1,"Error -- Availability entered in an incorrect format",IF($AA79='Control Panel'!$F$36,$AA79,IF($AA79='Control Panel'!$F$37,$AA79,IF($AA79='Control Panel'!$F$38,$AA79,IF($AA79='Control Panel'!$F$39,$AA79,IF($AA79='Control Panel'!$F$40,$AA79,IF($AA79='Control Panel'!$F$41,$AA79,"Error -- Availability entered in an incorrect format"))))))))</f>
        <v>N</v>
      </c>
    </row>
    <row r="80" spans="1:28" s="14" customFormat="1" ht="29" x14ac:dyDescent="0.35">
      <c r="A80" s="7">
        <v>68</v>
      </c>
      <c r="B80" s="204" t="s">
        <v>1894</v>
      </c>
      <c r="C80" s="13" t="s">
        <v>37</v>
      </c>
      <c r="D80" s="220"/>
      <c r="E80" s="261"/>
      <c r="F80" s="204" t="str">
        <f t="shared" si="2"/>
        <v>N/A</v>
      </c>
      <c r="G80" s="6"/>
      <c r="AA80" s="14" t="str">
        <f t="shared" si="3"/>
        <v/>
      </c>
      <c r="AB80" s="14" t="str">
        <f>IF(LEN($AA80)=0,"N",IF(LEN($AA80)&gt;1,"Error -- Availability entered in an incorrect format",IF($AA80='Control Panel'!$F$36,$AA80,IF($AA80='Control Panel'!$F$37,$AA80,IF($AA80='Control Panel'!$F$38,$AA80,IF($AA80='Control Panel'!$F$39,$AA80,IF($AA80='Control Panel'!$F$40,$AA80,IF($AA80='Control Panel'!$F$41,$AA80,"Error -- Availability entered in an incorrect format"))))))))</f>
        <v>N</v>
      </c>
    </row>
    <row r="81" spans="1:28" s="14" customFormat="1" ht="43.5" x14ac:dyDescent="0.35">
      <c r="A81" s="7">
        <v>69</v>
      </c>
      <c r="B81" s="204" t="s">
        <v>1895</v>
      </c>
      <c r="C81" s="13" t="s">
        <v>37</v>
      </c>
      <c r="D81" s="220"/>
      <c r="E81" s="261"/>
      <c r="F81" s="204" t="str">
        <f t="shared" si="2"/>
        <v>N/A</v>
      </c>
      <c r="G81" s="6"/>
      <c r="AA81" s="14" t="str">
        <f t="shared" si="3"/>
        <v/>
      </c>
      <c r="AB81" s="14" t="str">
        <f>IF(LEN($AA81)=0,"N",IF(LEN($AA81)&gt;1,"Error -- Availability entered in an incorrect format",IF($AA81='Control Panel'!$F$36,$AA81,IF($AA81='Control Panel'!$F$37,$AA81,IF($AA81='Control Panel'!$F$38,$AA81,IF($AA81='Control Panel'!$F$39,$AA81,IF($AA81='Control Panel'!$F$40,$AA81,IF($AA81='Control Panel'!$F$41,$AA81,"Error -- Availability entered in an incorrect format"))))))))</f>
        <v>N</v>
      </c>
    </row>
    <row r="82" spans="1:28" s="14" customFormat="1" ht="43.5" x14ac:dyDescent="0.35">
      <c r="A82" s="7">
        <v>70</v>
      </c>
      <c r="B82" s="204" t="s">
        <v>1896</v>
      </c>
      <c r="C82" s="13" t="s">
        <v>37</v>
      </c>
      <c r="D82" s="220"/>
      <c r="E82" s="261"/>
      <c r="F82" s="204" t="str">
        <f t="shared" si="2"/>
        <v>N/A</v>
      </c>
      <c r="G82" s="6"/>
      <c r="AA82" s="14" t="str">
        <f t="shared" si="3"/>
        <v/>
      </c>
      <c r="AB82" s="14" t="str">
        <f>IF(LEN($AA82)=0,"N",IF(LEN($AA82)&gt;1,"Error -- Availability entered in an incorrect format",IF($AA82='Control Panel'!$F$36,$AA82,IF($AA82='Control Panel'!$F$37,$AA82,IF($AA82='Control Panel'!$F$38,$AA82,IF($AA82='Control Panel'!$F$39,$AA82,IF($AA82='Control Panel'!$F$40,$AA82,IF($AA82='Control Panel'!$F$41,$AA82,"Error -- Availability entered in an incorrect format"))))))))</f>
        <v>N</v>
      </c>
    </row>
    <row r="83" spans="1:28" s="14" customFormat="1" ht="43.5" x14ac:dyDescent="0.35">
      <c r="A83" s="7">
        <v>71</v>
      </c>
      <c r="B83" s="204" t="s">
        <v>1897</v>
      </c>
      <c r="C83" s="13" t="s">
        <v>37</v>
      </c>
      <c r="D83" s="220"/>
      <c r="E83" s="261"/>
      <c r="F83" s="204" t="str">
        <f t="shared" si="2"/>
        <v>N/A</v>
      </c>
      <c r="G83" s="6"/>
      <c r="AA83" s="14" t="str">
        <f t="shared" si="3"/>
        <v/>
      </c>
      <c r="AB83" s="14" t="str">
        <f>IF(LEN($AA83)=0,"N",IF(LEN($AA83)&gt;1,"Error -- Availability entered in an incorrect format",IF($AA83='Control Panel'!$F$36,$AA83,IF($AA83='Control Panel'!$F$37,$AA83,IF($AA83='Control Panel'!$F$38,$AA83,IF($AA83='Control Panel'!$F$39,$AA83,IF($AA83='Control Panel'!$F$40,$AA83,IF($AA83='Control Panel'!$F$41,$AA83,"Error -- Availability entered in an incorrect format"))))))))</f>
        <v>N</v>
      </c>
    </row>
    <row r="84" spans="1:28" s="14" customFormat="1" ht="29" x14ac:dyDescent="0.35">
      <c r="A84" s="7">
        <v>72</v>
      </c>
      <c r="B84" s="204" t="s">
        <v>1898</v>
      </c>
      <c r="C84" s="13" t="s">
        <v>40</v>
      </c>
      <c r="D84" s="220"/>
      <c r="E84" s="261"/>
      <c r="F84" s="204" t="str">
        <f t="shared" si="2"/>
        <v>N/A</v>
      </c>
      <c r="G84" s="6"/>
      <c r="AA84" s="14" t="str">
        <f t="shared" si="3"/>
        <v/>
      </c>
      <c r="AB84" s="14" t="str">
        <f>IF(LEN($AA84)=0,"N",IF(LEN($AA84)&gt;1,"Error -- Availability entered in an incorrect format",IF($AA84='Control Panel'!$F$36,$AA84,IF($AA84='Control Panel'!$F$37,$AA84,IF($AA84='Control Panel'!$F$38,$AA84,IF($AA84='Control Panel'!$F$39,$AA84,IF($AA84='Control Panel'!$F$40,$AA84,IF($AA84='Control Panel'!$F$41,$AA84,"Error -- Availability entered in an incorrect format"))))))))</f>
        <v>N</v>
      </c>
    </row>
    <row r="85" spans="1:28" s="14" customFormat="1" ht="29" x14ac:dyDescent="0.35">
      <c r="A85" s="7">
        <v>73</v>
      </c>
      <c r="B85" s="204" t="s">
        <v>1899</v>
      </c>
      <c r="C85" s="13" t="s">
        <v>42</v>
      </c>
      <c r="D85" s="220"/>
      <c r="E85" s="261"/>
      <c r="F85" s="204" t="str">
        <f t="shared" si="2"/>
        <v>N/A</v>
      </c>
      <c r="G85" s="6"/>
      <c r="AA85" s="14" t="str">
        <f t="shared" si="3"/>
        <v/>
      </c>
      <c r="AB85" s="14" t="str">
        <f>IF(LEN($AA85)=0,"N",IF(LEN($AA85)&gt;1,"Error -- Availability entered in an incorrect format",IF($AA85='Control Panel'!$F$36,$AA85,IF($AA85='Control Panel'!$F$37,$AA85,IF($AA85='Control Panel'!$F$38,$AA85,IF($AA85='Control Panel'!$F$39,$AA85,IF($AA85='Control Panel'!$F$40,$AA85,IF($AA85='Control Panel'!$F$41,$AA85,"Error -- Availability entered in an incorrect format"))))))))</f>
        <v>N</v>
      </c>
    </row>
    <row r="86" spans="1:28" s="14" customFormat="1" ht="43.5" x14ac:dyDescent="0.35">
      <c r="A86" s="7">
        <v>74</v>
      </c>
      <c r="B86" s="204" t="s">
        <v>1900</v>
      </c>
      <c r="C86" s="13" t="s">
        <v>37</v>
      </c>
      <c r="D86" s="220"/>
      <c r="E86" s="261"/>
      <c r="F86" s="204" t="str">
        <f t="shared" si="2"/>
        <v>N/A</v>
      </c>
      <c r="G86" s="6"/>
      <c r="AA86" s="14" t="str">
        <f t="shared" si="3"/>
        <v/>
      </c>
      <c r="AB86" s="14" t="str">
        <f>IF(LEN($AA86)=0,"N",IF(LEN($AA86)&gt;1,"Error -- Availability entered in an incorrect format",IF($AA86='Control Panel'!$F$36,$AA86,IF($AA86='Control Panel'!$F$37,$AA86,IF($AA86='Control Panel'!$F$38,$AA86,IF($AA86='Control Panel'!$F$39,$AA86,IF($AA86='Control Panel'!$F$40,$AA86,IF($AA86='Control Panel'!$F$41,$AA86,"Error -- Availability entered in an incorrect format"))))))))</f>
        <v>N</v>
      </c>
    </row>
    <row r="87" spans="1:28" s="14" customFormat="1" ht="29" x14ac:dyDescent="0.35">
      <c r="A87" s="7">
        <v>75</v>
      </c>
      <c r="B87" s="204" t="s">
        <v>1901</v>
      </c>
      <c r="C87" s="13" t="s">
        <v>37</v>
      </c>
      <c r="D87" s="220"/>
      <c r="E87" s="261"/>
      <c r="F87" s="204" t="str">
        <f t="shared" si="2"/>
        <v>N/A</v>
      </c>
      <c r="G87" s="6"/>
      <c r="AA87" s="14" t="str">
        <f t="shared" si="3"/>
        <v/>
      </c>
      <c r="AB87" s="14" t="str">
        <f>IF(LEN($AA87)=0,"N",IF(LEN($AA87)&gt;1,"Error -- Availability entered in an incorrect format",IF($AA87='Control Panel'!$F$36,$AA87,IF($AA87='Control Panel'!$F$37,$AA87,IF($AA87='Control Panel'!$F$38,$AA87,IF($AA87='Control Panel'!$F$39,$AA87,IF($AA87='Control Panel'!$F$40,$AA87,IF($AA87='Control Panel'!$F$41,$AA87,"Error -- Availability entered in an incorrect format"))))))))</f>
        <v>N</v>
      </c>
    </row>
    <row r="88" spans="1:28" s="14" customFormat="1" ht="29" x14ac:dyDescent="0.35">
      <c r="A88" s="7">
        <v>76</v>
      </c>
      <c r="B88" s="204" t="s">
        <v>1902</v>
      </c>
      <c r="C88" s="13" t="s">
        <v>37</v>
      </c>
      <c r="D88" s="220"/>
      <c r="E88" s="261"/>
      <c r="F88" s="204" t="str">
        <f t="shared" si="2"/>
        <v>N/A</v>
      </c>
      <c r="G88" s="6"/>
      <c r="AA88" s="14" t="str">
        <f t="shared" si="3"/>
        <v/>
      </c>
      <c r="AB88" s="14" t="str">
        <f>IF(LEN($AA88)=0,"N",IF(LEN($AA88)&gt;1,"Error -- Availability entered in an incorrect format",IF($AA88='Control Panel'!$F$36,$AA88,IF($AA88='Control Panel'!$F$37,$AA88,IF($AA88='Control Panel'!$F$38,$AA88,IF($AA88='Control Panel'!$F$39,$AA88,IF($AA88='Control Panel'!$F$40,$AA88,IF($AA88='Control Panel'!$F$41,$AA88,"Error -- Availability entered in an incorrect format"))))))))</f>
        <v>N</v>
      </c>
    </row>
    <row r="89" spans="1:28" s="14" customFormat="1" ht="29" x14ac:dyDescent="0.35">
      <c r="A89" s="7">
        <v>77</v>
      </c>
      <c r="B89" s="204" t="s">
        <v>1903</v>
      </c>
      <c r="C89" s="13" t="s">
        <v>37</v>
      </c>
      <c r="D89" s="220"/>
      <c r="E89" s="261"/>
      <c r="F89" s="204" t="str">
        <f t="shared" si="2"/>
        <v>N/A</v>
      </c>
      <c r="G89" s="6"/>
      <c r="AA89" s="14" t="str">
        <f t="shared" si="3"/>
        <v/>
      </c>
      <c r="AB89" s="14" t="str">
        <f>IF(LEN($AA89)=0,"N",IF(LEN($AA89)&gt;1,"Error -- Availability entered in an incorrect format",IF($AA89='Control Panel'!$F$36,$AA89,IF($AA89='Control Panel'!$F$37,$AA89,IF($AA89='Control Panel'!$F$38,$AA89,IF($AA89='Control Panel'!$F$39,$AA89,IF($AA89='Control Panel'!$F$40,$AA89,IF($AA89='Control Panel'!$F$41,$AA89,"Error -- Availability entered in an incorrect format"))))))))</f>
        <v>N</v>
      </c>
    </row>
    <row r="90" spans="1:28" s="14" customFormat="1" ht="29" x14ac:dyDescent="0.35">
      <c r="A90" s="7">
        <v>78</v>
      </c>
      <c r="B90" s="204" t="s">
        <v>1904</v>
      </c>
      <c r="C90" s="13" t="s">
        <v>37</v>
      </c>
      <c r="D90" s="220"/>
      <c r="E90" s="261"/>
      <c r="F90" s="204" t="str">
        <f t="shared" si="2"/>
        <v>N/A</v>
      </c>
      <c r="G90" s="6"/>
      <c r="AA90" s="14" t="str">
        <f t="shared" si="3"/>
        <v/>
      </c>
      <c r="AB90" s="14" t="str">
        <f>IF(LEN($AA90)=0,"N",IF(LEN($AA90)&gt;1,"Error -- Availability entered in an incorrect format",IF($AA90='Control Panel'!$F$36,$AA90,IF($AA90='Control Panel'!$F$37,$AA90,IF($AA90='Control Panel'!$F$38,$AA90,IF($AA90='Control Panel'!$F$39,$AA90,IF($AA90='Control Panel'!$F$40,$AA90,IF($AA90='Control Panel'!$F$41,$AA90,"Error -- Availability entered in an incorrect format"))))))))</f>
        <v>N</v>
      </c>
    </row>
    <row r="91" spans="1:28" s="14" customFormat="1" ht="43.5" x14ac:dyDescent="0.35">
      <c r="A91" s="7">
        <v>79</v>
      </c>
      <c r="B91" s="204" t="s">
        <v>2033</v>
      </c>
      <c r="C91" s="13" t="s">
        <v>37</v>
      </c>
      <c r="D91" s="220"/>
      <c r="E91" s="261"/>
      <c r="F91" s="204" t="str">
        <f t="shared" si="2"/>
        <v>N/A</v>
      </c>
      <c r="G91" s="6"/>
      <c r="AA91" s="14" t="str">
        <f t="shared" si="3"/>
        <v/>
      </c>
      <c r="AB91" s="14" t="str">
        <f>IF(LEN($AA91)=0,"N",IF(LEN($AA91)&gt;1,"Error -- Availability entered in an incorrect format",IF($AA91='Control Panel'!$F$36,$AA91,IF($AA91='Control Panel'!$F$37,$AA91,IF($AA91='Control Panel'!$F$38,$AA91,IF($AA91='Control Panel'!$F$39,$AA91,IF($AA91='Control Panel'!$F$40,$AA91,IF($AA91='Control Panel'!$F$41,$AA91,"Error -- Availability entered in an incorrect format"))))))))</f>
        <v>N</v>
      </c>
    </row>
    <row r="92" spans="1:28" s="14" customFormat="1" x14ac:dyDescent="0.35">
      <c r="A92" s="7">
        <v>80</v>
      </c>
      <c r="B92" s="204" t="s">
        <v>1905</v>
      </c>
      <c r="C92" s="13"/>
      <c r="D92" s="220"/>
      <c r="E92" s="261"/>
      <c r="F92" s="204" t="str">
        <f t="shared" si="2"/>
        <v>N/A</v>
      </c>
      <c r="G92" s="6"/>
      <c r="AA92" s="14" t="str">
        <f t="shared" si="3"/>
        <v/>
      </c>
      <c r="AB92" s="14" t="str">
        <f>IF(LEN($AA92)=0,"N",IF(LEN($AA92)&gt;1,"Error -- Availability entered in an incorrect format",IF($AA92='Control Panel'!$F$36,$AA92,IF($AA92='Control Panel'!$F$37,$AA92,IF($AA92='Control Panel'!$F$38,$AA92,IF($AA92='Control Panel'!$F$39,$AA92,IF($AA92='Control Panel'!$F$40,$AA92,IF($AA92='Control Panel'!$F$41,$AA92,"Error -- Availability entered in an incorrect format"))))))))</f>
        <v>N</v>
      </c>
    </row>
    <row r="93" spans="1:28" s="14" customFormat="1" ht="29" x14ac:dyDescent="0.35">
      <c r="A93" s="7">
        <v>81</v>
      </c>
      <c r="B93" s="204" t="s">
        <v>1906</v>
      </c>
      <c r="C93" s="13" t="s">
        <v>37</v>
      </c>
      <c r="D93" s="220"/>
      <c r="E93" s="261"/>
      <c r="F93" s="204" t="str">
        <f t="shared" si="2"/>
        <v>N/A</v>
      </c>
      <c r="G93" s="6"/>
      <c r="AA93" s="14" t="str">
        <f t="shared" si="3"/>
        <v/>
      </c>
      <c r="AB93" s="14" t="str">
        <f>IF(LEN($AA93)=0,"N",IF(LEN($AA93)&gt;1,"Error -- Availability entered in an incorrect format",IF($AA93='Control Panel'!$F$36,$AA93,IF($AA93='Control Panel'!$F$37,$AA93,IF($AA93='Control Panel'!$F$38,$AA93,IF($AA93='Control Panel'!$F$39,$AA93,IF($AA93='Control Panel'!$F$40,$AA93,IF($AA93='Control Panel'!$F$41,$AA93,"Error -- Availability entered in an incorrect format"))))))))</f>
        <v>N</v>
      </c>
    </row>
    <row r="94" spans="1:28" s="14" customFormat="1" x14ac:dyDescent="0.35">
      <c r="A94" s="7">
        <v>82</v>
      </c>
      <c r="B94" s="204" t="s">
        <v>1907</v>
      </c>
      <c r="C94" s="13" t="s">
        <v>37</v>
      </c>
      <c r="D94" s="220"/>
      <c r="E94" s="261"/>
      <c r="F94" s="204" t="str">
        <f t="shared" si="2"/>
        <v>N/A</v>
      </c>
      <c r="G94" s="6"/>
      <c r="AA94" s="14" t="str">
        <f t="shared" si="3"/>
        <v/>
      </c>
      <c r="AB94" s="14" t="str">
        <f>IF(LEN($AA94)=0,"N",IF(LEN($AA94)&gt;1,"Error -- Availability entered in an incorrect format",IF($AA94='Control Panel'!$F$36,$AA94,IF($AA94='Control Panel'!$F$37,$AA94,IF($AA94='Control Panel'!$F$38,$AA94,IF($AA94='Control Panel'!$F$39,$AA94,IF($AA94='Control Panel'!$F$40,$AA94,IF($AA94='Control Panel'!$F$41,$AA94,"Error -- Availability entered in an incorrect format"))))))))</f>
        <v>N</v>
      </c>
    </row>
    <row r="95" spans="1:28" s="14" customFormat="1" ht="29" x14ac:dyDescent="0.35">
      <c r="A95" s="7">
        <v>83</v>
      </c>
      <c r="B95" s="204" t="s">
        <v>1908</v>
      </c>
      <c r="C95" s="13" t="s">
        <v>37</v>
      </c>
      <c r="D95" s="220"/>
      <c r="E95" s="261"/>
      <c r="F95" s="204" t="str">
        <f t="shared" si="2"/>
        <v>N/A</v>
      </c>
      <c r="G95" s="6"/>
      <c r="AA95" s="14" t="str">
        <f t="shared" si="3"/>
        <v/>
      </c>
      <c r="AB95" s="14" t="str">
        <f>IF(LEN($AA95)=0,"N",IF(LEN($AA95)&gt;1,"Error -- Availability entered in an incorrect format",IF($AA95='Control Panel'!$F$36,$AA95,IF($AA95='Control Panel'!$F$37,$AA95,IF($AA95='Control Panel'!$F$38,$AA95,IF($AA95='Control Panel'!$F$39,$AA95,IF($AA95='Control Panel'!$F$40,$AA95,IF($AA95='Control Panel'!$F$41,$AA95,"Error -- Availability entered in an incorrect format"))))))))</f>
        <v>N</v>
      </c>
    </row>
    <row r="96" spans="1:28" s="14" customFormat="1" ht="43.5" x14ac:dyDescent="0.35">
      <c r="A96" s="7">
        <v>84</v>
      </c>
      <c r="B96" s="9" t="s">
        <v>1909</v>
      </c>
      <c r="C96" s="13" t="s">
        <v>37</v>
      </c>
      <c r="D96" s="220"/>
      <c r="E96" s="261"/>
      <c r="F96" s="204" t="str">
        <f t="shared" si="2"/>
        <v>N/A</v>
      </c>
      <c r="G96" s="6"/>
      <c r="AA96" s="14" t="str">
        <f t="shared" si="3"/>
        <v/>
      </c>
      <c r="AB96" s="14" t="str">
        <f>IF(LEN($AA96)=0,"N",IF(LEN($AA96)&gt;1,"Error -- Availability entered in an incorrect format",IF($AA96='Control Panel'!$F$36,$AA96,IF($AA96='Control Panel'!$F$37,$AA96,IF($AA96='Control Panel'!$F$38,$AA96,IF($AA96='Control Panel'!$F$39,$AA96,IF($AA96='Control Panel'!$F$40,$AA96,IF($AA96='Control Panel'!$F$41,$AA96,"Error -- Availability entered in an incorrect format"))))))))</f>
        <v>N</v>
      </c>
    </row>
    <row r="97" spans="1:28" s="14" customFormat="1" ht="43.5" x14ac:dyDescent="0.35">
      <c r="A97" s="7">
        <v>85</v>
      </c>
      <c r="B97" s="9" t="s">
        <v>1910</v>
      </c>
      <c r="C97" s="13" t="s">
        <v>40</v>
      </c>
      <c r="D97" s="220"/>
      <c r="E97" s="261"/>
      <c r="F97" s="204" t="str">
        <f t="shared" si="2"/>
        <v>N/A</v>
      </c>
      <c r="G97" s="6"/>
      <c r="AA97" s="14" t="str">
        <f t="shared" si="3"/>
        <v/>
      </c>
      <c r="AB97" s="14" t="str">
        <f>IF(LEN($AA97)=0,"N",IF(LEN($AA97)&gt;1,"Error -- Availability entered in an incorrect format",IF($AA97='Control Panel'!$F$36,$AA97,IF($AA97='Control Panel'!$F$37,$AA97,IF($AA97='Control Panel'!$F$38,$AA97,IF($AA97='Control Panel'!$F$39,$AA97,IF($AA97='Control Panel'!$F$40,$AA97,IF($AA97='Control Panel'!$F$41,$AA97,"Error -- Availability entered in an incorrect format"))))))))</f>
        <v>N</v>
      </c>
    </row>
    <row r="98" spans="1:28" s="14" customFormat="1" ht="43.5" x14ac:dyDescent="0.35">
      <c r="A98" s="7">
        <v>86</v>
      </c>
      <c r="B98" s="9" t="s">
        <v>1911</v>
      </c>
      <c r="C98" s="13" t="s">
        <v>37</v>
      </c>
      <c r="D98" s="220"/>
      <c r="E98" s="261"/>
      <c r="F98" s="204" t="str">
        <f t="shared" si="2"/>
        <v>N/A</v>
      </c>
      <c r="G98" s="6"/>
      <c r="AA98" s="14" t="str">
        <f t="shared" si="3"/>
        <v/>
      </c>
      <c r="AB98" s="14" t="str">
        <f>IF(LEN($AA98)=0,"N",IF(LEN($AA98)&gt;1,"Error -- Availability entered in an incorrect format",IF($AA98='Control Panel'!$F$36,$AA98,IF($AA98='Control Panel'!$F$37,$AA98,IF($AA98='Control Panel'!$F$38,$AA98,IF($AA98='Control Panel'!$F$39,$AA98,IF($AA98='Control Panel'!$F$40,$AA98,IF($AA98='Control Panel'!$F$41,$AA98,"Error -- Availability entered in an incorrect format"))))))))</f>
        <v>N</v>
      </c>
    </row>
    <row r="99" spans="1:28" s="14" customFormat="1" x14ac:dyDescent="0.35">
      <c r="A99" s="7">
        <v>87</v>
      </c>
      <c r="B99" s="204" t="s">
        <v>1912</v>
      </c>
      <c r="C99" s="13"/>
      <c r="D99" s="220"/>
      <c r="E99" s="261"/>
      <c r="F99" s="204" t="str">
        <f t="shared" si="2"/>
        <v>N/A</v>
      </c>
      <c r="G99" s="6"/>
      <c r="AA99" s="14" t="str">
        <f t="shared" si="3"/>
        <v/>
      </c>
      <c r="AB99" s="14" t="str">
        <f>IF(LEN($AA99)=0,"N",IF(LEN($AA99)&gt;1,"Error -- Availability entered in an incorrect format",IF($AA99='Control Panel'!$F$36,$AA99,IF($AA99='Control Panel'!$F$37,$AA99,IF($AA99='Control Panel'!$F$38,$AA99,IF($AA99='Control Panel'!$F$39,$AA99,IF($AA99='Control Panel'!$F$40,$AA99,IF($AA99='Control Panel'!$F$41,$AA99,"Error -- Availability entered in an incorrect format"))))))))</f>
        <v>N</v>
      </c>
    </row>
    <row r="100" spans="1:28" s="14" customFormat="1" x14ac:dyDescent="0.35">
      <c r="A100" s="7">
        <v>88</v>
      </c>
      <c r="B100" s="204" t="s">
        <v>1913</v>
      </c>
      <c r="C100" s="13" t="s">
        <v>37</v>
      </c>
      <c r="D100" s="220"/>
      <c r="E100" s="261"/>
      <c r="F100" s="204" t="str">
        <f t="shared" si="2"/>
        <v>N/A</v>
      </c>
      <c r="G100" s="6"/>
      <c r="AA100" s="14" t="str">
        <f t="shared" si="3"/>
        <v/>
      </c>
      <c r="AB100" s="14" t="str">
        <f>IF(LEN($AA100)=0,"N",IF(LEN($AA100)&gt;1,"Error -- Availability entered in an incorrect format",IF($AA100='Control Panel'!$F$36,$AA100,IF($AA100='Control Panel'!$F$37,$AA100,IF($AA100='Control Panel'!$F$38,$AA100,IF($AA100='Control Panel'!$F$39,$AA100,IF($AA100='Control Panel'!$F$40,$AA100,IF($AA100='Control Panel'!$F$41,$AA100,"Error -- Availability entered in an incorrect format"))))))))</f>
        <v>N</v>
      </c>
    </row>
    <row r="101" spans="1:28" s="14" customFormat="1" ht="29" x14ac:dyDescent="0.35">
      <c r="A101" s="7">
        <v>89</v>
      </c>
      <c r="B101" s="204" t="s">
        <v>1914</v>
      </c>
      <c r="C101" s="13" t="s">
        <v>37</v>
      </c>
      <c r="D101" s="220"/>
      <c r="E101" s="261"/>
      <c r="F101" s="204" t="str">
        <f t="shared" si="2"/>
        <v>N/A</v>
      </c>
      <c r="G101" s="6"/>
      <c r="AA101" s="14" t="str">
        <f t="shared" si="3"/>
        <v/>
      </c>
      <c r="AB101" s="14" t="str">
        <f>IF(LEN($AA101)=0,"N",IF(LEN($AA101)&gt;1,"Error -- Availability entered in an incorrect format",IF($AA101='Control Panel'!$F$36,$AA101,IF($AA101='Control Panel'!$F$37,$AA101,IF($AA101='Control Panel'!$F$38,$AA101,IF($AA101='Control Panel'!$F$39,$AA101,IF($AA101='Control Panel'!$F$40,$AA101,IF($AA101='Control Panel'!$F$41,$AA101,"Error -- Availability entered in an incorrect format"))))))))</f>
        <v>N</v>
      </c>
    </row>
    <row r="102" spans="1:28" s="14" customFormat="1" ht="29" x14ac:dyDescent="0.35">
      <c r="A102" s="7">
        <v>90</v>
      </c>
      <c r="B102" s="204" t="s">
        <v>1915</v>
      </c>
      <c r="C102" s="13" t="s">
        <v>37</v>
      </c>
      <c r="D102" s="220"/>
      <c r="E102" s="261"/>
      <c r="F102" s="204" t="str">
        <f t="shared" si="2"/>
        <v>N/A</v>
      </c>
      <c r="G102" s="6"/>
      <c r="AA102" s="14" t="str">
        <f t="shared" si="3"/>
        <v/>
      </c>
      <c r="AB102" s="14" t="str">
        <f>IF(LEN($AA102)=0,"N",IF(LEN($AA102)&gt;1,"Error -- Availability entered in an incorrect format",IF($AA102='Control Panel'!$F$36,$AA102,IF($AA102='Control Panel'!$F$37,$AA102,IF($AA102='Control Panel'!$F$38,$AA102,IF($AA102='Control Panel'!$F$39,$AA102,IF($AA102='Control Panel'!$F$40,$AA102,IF($AA102='Control Panel'!$F$41,$AA102,"Error -- Availability entered in an incorrect format"))))))))</f>
        <v>N</v>
      </c>
    </row>
    <row r="103" spans="1:28" s="14" customFormat="1" x14ac:dyDescent="0.35">
      <c r="A103" s="7">
        <v>91</v>
      </c>
      <c r="B103" s="204" t="s">
        <v>1916</v>
      </c>
      <c r="C103" s="13" t="s">
        <v>37</v>
      </c>
      <c r="D103" s="220"/>
      <c r="E103" s="261"/>
      <c r="F103" s="204" t="str">
        <f t="shared" si="2"/>
        <v>N/A</v>
      </c>
      <c r="G103" s="6"/>
      <c r="AA103" s="14" t="str">
        <f t="shared" si="3"/>
        <v/>
      </c>
      <c r="AB103" s="14" t="str">
        <f>IF(LEN($AA103)=0,"N",IF(LEN($AA103)&gt;1,"Error -- Availability entered in an incorrect format",IF($AA103='Control Panel'!$F$36,$AA103,IF($AA103='Control Panel'!$F$37,$AA103,IF($AA103='Control Panel'!$F$38,$AA103,IF($AA103='Control Panel'!$F$39,$AA103,IF($AA103='Control Panel'!$F$40,$AA103,IF($AA103='Control Panel'!$F$41,$AA103,"Error -- Availability entered in an incorrect format"))))))))</f>
        <v>N</v>
      </c>
    </row>
    <row r="104" spans="1:28" s="14" customFormat="1" ht="29" x14ac:dyDescent="0.35">
      <c r="A104" s="7">
        <v>92</v>
      </c>
      <c r="B104" s="204" t="s">
        <v>1917</v>
      </c>
      <c r="C104" s="13" t="s">
        <v>37</v>
      </c>
      <c r="D104" s="220"/>
      <c r="E104" s="261"/>
      <c r="F104" s="204" t="str">
        <f t="shared" si="2"/>
        <v>N/A</v>
      </c>
      <c r="G104" s="6"/>
      <c r="AA104" s="14" t="str">
        <f t="shared" si="3"/>
        <v/>
      </c>
      <c r="AB104" s="14" t="str">
        <f>IF(LEN($AA104)=0,"N",IF(LEN($AA104)&gt;1,"Error -- Availability entered in an incorrect format",IF($AA104='Control Panel'!$F$36,$AA104,IF($AA104='Control Panel'!$F$37,$AA104,IF($AA104='Control Panel'!$F$38,$AA104,IF($AA104='Control Panel'!$F$39,$AA104,IF($AA104='Control Panel'!$F$40,$AA104,IF($AA104='Control Panel'!$F$41,$AA104,"Error -- Availability entered in an incorrect format"))))))))</f>
        <v>N</v>
      </c>
    </row>
    <row r="105" spans="1:28" s="14" customFormat="1" ht="29" x14ac:dyDescent="0.35">
      <c r="A105" s="7">
        <v>93</v>
      </c>
      <c r="B105" s="204" t="s">
        <v>1918</v>
      </c>
      <c r="C105" s="13" t="s">
        <v>37</v>
      </c>
      <c r="D105" s="220"/>
      <c r="E105" s="261"/>
      <c r="F105" s="204" t="str">
        <f t="shared" si="2"/>
        <v>N/A</v>
      </c>
      <c r="G105" s="6"/>
      <c r="AA105" s="14" t="str">
        <f t="shared" si="3"/>
        <v/>
      </c>
      <c r="AB105" s="14" t="str">
        <f>IF(LEN($AA105)=0,"N",IF(LEN($AA105)&gt;1,"Error -- Availability entered in an incorrect format",IF($AA105='Control Panel'!$F$36,$AA105,IF($AA105='Control Panel'!$F$37,$AA105,IF($AA105='Control Panel'!$F$38,$AA105,IF($AA105='Control Panel'!$F$39,$AA105,IF($AA105='Control Panel'!$F$40,$AA105,IF($AA105='Control Panel'!$F$41,$AA105,"Error -- Availability entered in an incorrect format"))))))))</f>
        <v>N</v>
      </c>
    </row>
    <row r="106" spans="1:28" s="14" customFormat="1" ht="29" x14ac:dyDescent="0.35">
      <c r="A106" s="7">
        <v>94</v>
      </c>
      <c r="B106" s="204" t="s">
        <v>1919</v>
      </c>
      <c r="C106" s="13" t="s">
        <v>37</v>
      </c>
      <c r="D106" s="220"/>
      <c r="E106" s="261"/>
      <c r="F106" s="204" t="str">
        <f t="shared" si="2"/>
        <v>N/A</v>
      </c>
      <c r="G106" s="6"/>
      <c r="AA106" s="14" t="str">
        <f t="shared" si="3"/>
        <v/>
      </c>
      <c r="AB106" s="14" t="str">
        <f>IF(LEN($AA106)=0,"N",IF(LEN($AA106)&gt;1,"Error -- Availability entered in an incorrect format",IF($AA106='Control Panel'!$F$36,$AA106,IF($AA106='Control Panel'!$F$37,$AA106,IF($AA106='Control Panel'!$F$38,$AA106,IF($AA106='Control Panel'!$F$39,$AA106,IF($AA106='Control Panel'!$F$40,$AA106,IF($AA106='Control Panel'!$F$41,$AA106,"Error -- Availability entered in an incorrect format"))))))))</f>
        <v>N</v>
      </c>
    </row>
    <row r="107" spans="1:28" s="14" customFormat="1" ht="29" x14ac:dyDescent="0.35">
      <c r="A107" s="7">
        <v>95</v>
      </c>
      <c r="B107" s="204" t="s">
        <v>1920</v>
      </c>
      <c r="C107" s="13" t="s">
        <v>37</v>
      </c>
      <c r="D107" s="220"/>
      <c r="E107" s="261"/>
      <c r="F107" s="204" t="str">
        <f t="shared" si="2"/>
        <v>N/A</v>
      </c>
      <c r="G107" s="6"/>
      <c r="AA107" s="14" t="str">
        <f t="shared" si="3"/>
        <v/>
      </c>
      <c r="AB107" s="14" t="str">
        <f>IF(LEN($AA107)=0,"N",IF(LEN($AA107)&gt;1,"Error -- Availability entered in an incorrect format",IF($AA107='Control Panel'!$F$36,$AA107,IF($AA107='Control Panel'!$F$37,$AA107,IF($AA107='Control Panel'!$F$38,$AA107,IF($AA107='Control Panel'!$F$39,$AA107,IF($AA107='Control Panel'!$F$40,$AA107,IF($AA107='Control Panel'!$F$41,$AA107,"Error -- Availability entered in an incorrect format"))))))))</f>
        <v>N</v>
      </c>
    </row>
    <row r="108" spans="1:28" s="14" customFormat="1" ht="29" x14ac:dyDescent="0.35">
      <c r="A108" s="7">
        <v>96</v>
      </c>
      <c r="B108" s="204" t="s">
        <v>1921</v>
      </c>
      <c r="C108" s="13" t="s">
        <v>37</v>
      </c>
      <c r="D108" s="220"/>
      <c r="E108" s="261"/>
      <c r="F108" s="204" t="str">
        <f t="shared" si="2"/>
        <v>N/A</v>
      </c>
      <c r="G108" s="6"/>
      <c r="AA108" s="14" t="str">
        <f t="shared" si="3"/>
        <v/>
      </c>
      <c r="AB108" s="14" t="str">
        <f>IF(LEN($AA108)=0,"N",IF(LEN($AA108)&gt;1,"Error -- Availability entered in an incorrect format",IF($AA108='Control Panel'!$F$36,$AA108,IF($AA108='Control Panel'!$F$37,$AA108,IF($AA108='Control Panel'!$F$38,$AA108,IF($AA108='Control Panel'!$F$39,$AA108,IF($AA108='Control Panel'!$F$40,$AA108,IF($AA108='Control Panel'!$F$41,$AA108,"Error -- Availability entered in an incorrect format"))))))))</f>
        <v>N</v>
      </c>
    </row>
    <row r="109" spans="1:28" s="14" customFormat="1" x14ac:dyDescent="0.35">
      <c r="A109" s="7">
        <v>97</v>
      </c>
      <c r="B109" s="204" t="s">
        <v>437</v>
      </c>
      <c r="C109" s="13"/>
      <c r="D109" s="220"/>
      <c r="E109" s="261"/>
      <c r="F109" s="204" t="str">
        <f t="shared" si="2"/>
        <v>N/A</v>
      </c>
      <c r="G109" s="6"/>
      <c r="AA109" s="14" t="str">
        <f t="shared" si="3"/>
        <v/>
      </c>
      <c r="AB109" s="14" t="str">
        <f>IF(LEN($AA109)=0,"N",IF(LEN($AA109)&gt;1,"Error -- Availability entered in an incorrect format",IF($AA109='Control Panel'!$F$36,$AA109,IF($AA109='Control Panel'!$F$37,$AA109,IF($AA109='Control Panel'!$F$38,$AA109,IF($AA109='Control Panel'!$F$39,$AA109,IF($AA109='Control Panel'!$F$40,$AA109,IF($AA109='Control Panel'!$F$41,$AA109,"Error -- Availability entered in an incorrect format"))))))))</f>
        <v>N</v>
      </c>
    </row>
    <row r="110" spans="1:28" s="14" customFormat="1" x14ac:dyDescent="0.35">
      <c r="A110" s="7">
        <v>98</v>
      </c>
      <c r="B110" s="204" t="s">
        <v>1922</v>
      </c>
      <c r="C110" s="13" t="s">
        <v>37</v>
      </c>
      <c r="D110" s="220"/>
      <c r="E110" s="261"/>
      <c r="F110" s="204" t="str">
        <f t="shared" si="2"/>
        <v>N/A</v>
      </c>
      <c r="G110" s="6"/>
      <c r="AA110" s="14" t="str">
        <f t="shared" si="3"/>
        <v/>
      </c>
      <c r="AB110" s="14" t="str">
        <f>IF(LEN($AA110)=0,"N",IF(LEN($AA110)&gt;1,"Error -- Availability entered in an incorrect format",IF($AA110='Control Panel'!$F$36,$AA110,IF($AA110='Control Panel'!$F$37,$AA110,IF($AA110='Control Panel'!$F$38,$AA110,IF($AA110='Control Panel'!$F$39,$AA110,IF($AA110='Control Panel'!$F$40,$AA110,IF($AA110='Control Panel'!$F$41,$AA110,"Error -- Availability entered in an incorrect format"))))))))</f>
        <v>N</v>
      </c>
    </row>
    <row r="111" spans="1:28" s="14" customFormat="1" ht="43.5" x14ac:dyDescent="0.35">
      <c r="A111" s="7">
        <v>99</v>
      </c>
      <c r="B111" s="204" t="s">
        <v>2034</v>
      </c>
      <c r="C111" s="13" t="s">
        <v>37</v>
      </c>
      <c r="D111" s="220"/>
      <c r="E111" s="261"/>
      <c r="F111" s="204" t="str">
        <f t="shared" si="2"/>
        <v>N/A</v>
      </c>
      <c r="G111" s="6"/>
      <c r="AA111" s="14" t="str">
        <f t="shared" si="3"/>
        <v/>
      </c>
      <c r="AB111" s="14" t="str">
        <f>IF(LEN($AA111)=0,"N",IF(LEN($AA111)&gt;1,"Error -- Availability entered in an incorrect format",IF($AA111='Control Panel'!$F$36,$AA111,IF($AA111='Control Panel'!$F$37,$AA111,IF($AA111='Control Panel'!$F$38,$AA111,IF($AA111='Control Panel'!$F$39,$AA111,IF($AA111='Control Panel'!$F$40,$AA111,IF($AA111='Control Panel'!$F$41,$AA111,"Error -- Availability entered in an incorrect format"))))))))</f>
        <v>N</v>
      </c>
    </row>
    <row r="112" spans="1:28" s="14" customFormat="1" ht="29" x14ac:dyDescent="0.35">
      <c r="A112" s="7">
        <v>100</v>
      </c>
      <c r="B112" s="204" t="s">
        <v>1923</v>
      </c>
      <c r="C112" s="13" t="s">
        <v>42</v>
      </c>
      <c r="D112" s="220"/>
      <c r="E112" s="261"/>
      <c r="F112" s="204" t="str">
        <f t="shared" si="2"/>
        <v>N/A</v>
      </c>
      <c r="G112" s="6"/>
      <c r="AA112" s="14" t="str">
        <f t="shared" si="3"/>
        <v/>
      </c>
      <c r="AB112" s="14" t="str">
        <f>IF(LEN($AA112)=0,"N",IF(LEN($AA112)&gt;1,"Error -- Availability entered in an incorrect format",IF($AA112='Control Panel'!$F$36,$AA112,IF($AA112='Control Panel'!$F$37,$AA112,IF($AA112='Control Panel'!$F$38,$AA112,IF($AA112='Control Panel'!$F$39,$AA112,IF($AA112='Control Panel'!$F$40,$AA112,IF($AA112='Control Panel'!$F$41,$AA112,"Error -- Availability entered in an incorrect format"))))))))</f>
        <v>N</v>
      </c>
    </row>
    <row r="113" spans="1:28" s="14" customFormat="1" ht="29" x14ac:dyDescent="0.35">
      <c r="A113" s="7">
        <v>101</v>
      </c>
      <c r="B113" s="204" t="s">
        <v>1924</v>
      </c>
      <c r="C113" s="276" t="s">
        <v>43</v>
      </c>
      <c r="D113" s="220"/>
      <c r="E113" s="261"/>
      <c r="F113" s="204" t="str">
        <f t="shared" si="2"/>
        <v>N/A</v>
      </c>
      <c r="G113" s="6"/>
      <c r="AA113" s="14" t="str">
        <f t="shared" si="3"/>
        <v/>
      </c>
      <c r="AB113" s="14" t="str">
        <f>IF(LEN($AA113)=0,"N",IF(LEN($AA113)&gt;1,"Error -- Availability entered in an incorrect format",IF($AA113='Control Panel'!$F$36,$AA113,IF($AA113='Control Panel'!$F$37,$AA113,IF($AA113='Control Panel'!$F$38,$AA113,IF($AA113='Control Panel'!$F$39,$AA113,IF($AA113='Control Panel'!$F$40,$AA113,IF($AA113='Control Panel'!$F$41,$AA113,"Error -- Availability entered in an incorrect format"))))))))</f>
        <v>N</v>
      </c>
    </row>
    <row r="114" spans="1:28" s="14" customFormat="1" x14ac:dyDescent="0.35">
      <c r="A114" s="7">
        <v>102</v>
      </c>
      <c r="B114" s="267" t="s">
        <v>1925</v>
      </c>
      <c r="C114" s="13" t="s">
        <v>37</v>
      </c>
      <c r="D114" s="220"/>
      <c r="E114" s="261"/>
      <c r="F114" s="204" t="str">
        <f t="shared" si="2"/>
        <v>N/A</v>
      </c>
      <c r="G114" s="6"/>
      <c r="AA114" s="14" t="str">
        <f t="shared" si="3"/>
        <v/>
      </c>
      <c r="AB114" s="14" t="str">
        <f>IF(LEN($AA114)=0,"N",IF(LEN($AA114)&gt;1,"Error -- Availability entered in an incorrect format",IF($AA114='Control Panel'!$F$36,$AA114,IF($AA114='Control Panel'!$F$37,$AA114,IF($AA114='Control Panel'!$F$38,$AA114,IF($AA114='Control Panel'!$F$39,$AA114,IF($AA114='Control Panel'!$F$40,$AA114,IF($AA114='Control Panel'!$F$41,$AA114,"Error -- Availability entered in an incorrect format"))))))))</f>
        <v>N</v>
      </c>
    </row>
    <row r="115" spans="1:28" s="14" customFormat="1" x14ac:dyDescent="0.35">
      <c r="A115" s="7">
        <v>103</v>
      </c>
      <c r="B115" s="267" t="s">
        <v>1905</v>
      </c>
      <c r="C115" s="13" t="s">
        <v>37</v>
      </c>
      <c r="D115" s="220"/>
      <c r="E115" s="261"/>
      <c r="F115" s="204" t="str">
        <f t="shared" si="2"/>
        <v>N/A</v>
      </c>
      <c r="G115" s="6"/>
      <c r="AA115" s="14" t="str">
        <f t="shared" si="3"/>
        <v/>
      </c>
      <c r="AB115" s="14" t="str">
        <f>IF(LEN($AA115)=0,"N",IF(LEN($AA115)&gt;1,"Error -- Availability entered in an incorrect format",IF($AA115='Control Panel'!$F$36,$AA115,IF($AA115='Control Panel'!$F$37,$AA115,IF($AA115='Control Panel'!$F$38,$AA115,IF($AA115='Control Panel'!$F$39,$AA115,IF($AA115='Control Panel'!$F$40,$AA115,IF($AA115='Control Panel'!$F$41,$AA115,"Error -- Availability entered in an incorrect format"))))))))</f>
        <v>N</v>
      </c>
    </row>
    <row r="116" spans="1:28" s="14" customFormat="1" x14ac:dyDescent="0.35">
      <c r="A116" s="7">
        <v>104</v>
      </c>
      <c r="B116" s="267" t="s">
        <v>1926</v>
      </c>
      <c r="C116" s="13" t="s">
        <v>37</v>
      </c>
      <c r="D116" s="220"/>
      <c r="E116" s="261"/>
      <c r="F116" s="204" t="str">
        <f t="shared" si="2"/>
        <v>N/A</v>
      </c>
      <c r="G116" s="6"/>
      <c r="AA116" s="14" t="str">
        <f t="shared" si="3"/>
        <v/>
      </c>
      <c r="AB116" s="14" t="str">
        <f>IF(LEN($AA116)=0,"N",IF(LEN($AA116)&gt;1,"Error -- Availability entered in an incorrect format",IF($AA116='Control Panel'!$F$36,$AA116,IF($AA116='Control Panel'!$F$37,$AA116,IF($AA116='Control Panel'!$F$38,$AA116,IF($AA116='Control Panel'!$F$39,$AA116,IF($AA116='Control Panel'!$F$40,$AA116,IF($AA116='Control Panel'!$F$41,$AA116,"Error -- Availability entered in an incorrect format"))))))))</f>
        <v>N</v>
      </c>
    </row>
    <row r="117" spans="1:28" s="14" customFormat="1" x14ac:dyDescent="0.35">
      <c r="A117" s="7">
        <v>105</v>
      </c>
      <c r="B117" s="267" t="s">
        <v>1927</v>
      </c>
      <c r="C117" s="13" t="s">
        <v>37</v>
      </c>
      <c r="D117" s="220"/>
      <c r="E117" s="261"/>
      <c r="F117" s="204" t="str">
        <f t="shared" si="2"/>
        <v>N/A</v>
      </c>
      <c r="G117" s="6"/>
      <c r="AA117" s="14" t="str">
        <f t="shared" si="3"/>
        <v/>
      </c>
      <c r="AB117" s="14" t="str">
        <f>IF(LEN($AA117)=0,"N",IF(LEN($AA117)&gt;1,"Error -- Availability entered in an incorrect format",IF($AA117='Control Panel'!$F$36,$AA117,IF($AA117='Control Panel'!$F$37,$AA117,IF($AA117='Control Panel'!$F$38,$AA117,IF($AA117='Control Panel'!$F$39,$AA117,IF($AA117='Control Panel'!$F$40,$AA117,IF($AA117='Control Panel'!$F$41,$AA117,"Error -- Availability entered in an incorrect format"))))))))</f>
        <v>N</v>
      </c>
    </row>
    <row r="118" spans="1:28" s="14" customFormat="1" x14ac:dyDescent="0.35">
      <c r="A118" s="7">
        <v>106</v>
      </c>
      <c r="B118" s="267" t="s">
        <v>1928</v>
      </c>
      <c r="C118" s="13" t="s">
        <v>37</v>
      </c>
      <c r="D118" s="220"/>
      <c r="E118" s="261"/>
      <c r="F118" s="204" t="str">
        <f t="shared" si="2"/>
        <v>N/A</v>
      </c>
      <c r="G118" s="6"/>
      <c r="AA118" s="14" t="str">
        <f t="shared" si="3"/>
        <v/>
      </c>
      <c r="AB118" s="14" t="str">
        <f>IF(LEN($AA118)=0,"N",IF(LEN($AA118)&gt;1,"Error -- Availability entered in an incorrect format",IF($AA118='Control Panel'!$F$36,$AA118,IF($AA118='Control Panel'!$F$37,$AA118,IF($AA118='Control Panel'!$F$38,$AA118,IF($AA118='Control Panel'!$F$39,$AA118,IF($AA118='Control Panel'!$F$40,$AA118,IF($AA118='Control Panel'!$F$41,$AA118,"Error -- Availability entered in an incorrect format"))))))))</f>
        <v>N</v>
      </c>
    </row>
    <row r="119" spans="1:28" s="14" customFormat="1" x14ac:dyDescent="0.35">
      <c r="A119" s="7">
        <v>107</v>
      </c>
      <c r="B119" s="267" t="s">
        <v>1929</v>
      </c>
      <c r="C119" s="13" t="s">
        <v>37</v>
      </c>
      <c r="D119" s="220"/>
      <c r="E119" s="261"/>
      <c r="F119" s="204" t="str">
        <f t="shared" si="2"/>
        <v>N/A</v>
      </c>
      <c r="G119" s="6"/>
      <c r="AA119" s="14" t="str">
        <f t="shared" si="3"/>
        <v/>
      </c>
      <c r="AB119" s="14" t="str">
        <f>IF(LEN($AA119)=0,"N",IF(LEN($AA119)&gt;1,"Error -- Availability entered in an incorrect format",IF($AA119='Control Panel'!$F$36,$AA119,IF($AA119='Control Panel'!$F$37,$AA119,IF($AA119='Control Panel'!$F$38,$AA119,IF($AA119='Control Panel'!$F$39,$AA119,IF($AA119='Control Panel'!$F$40,$AA119,IF($AA119='Control Panel'!$F$41,$AA119,"Error -- Availability entered in an incorrect format"))))))))</f>
        <v>N</v>
      </c>
    </row>
    <row r="120" spans="1:28" s="14" customFormat="1" ht="43.5" x14ac:dyDescent="0.35">
      <c r="A120" s="7">
        <v>108</v>
      </c>
      <c r="B120" s="267" t="s">
        <v>1930</v>
      </c>
      <c r="C120" s="13" t="s">
        <v>37</v>
      </c>
      <c r="D120" s="220"/>
      <c r="E120" s="261"/>
      <c r="F120" s="204" t="str">
        <f t="shared" si="2"/>
        <v>N/A</v>
      </c>
      <c r="G120" s="6"/>
      <c r="AA120" s="14" t="str">
        <f t="shared" si="3"/>
        <v/>
      </c>
      <c r="AB120" s="14" t="str">
        <f>IF(LEN($AA120)=0,"N",IF(LEN($AA120)&gt;1,"Error -- Availability entered in an incorrect format",IF($AA120='Control Panel'!$F$36,$AA120,IF($AA120='Control Panel'!$F$37,$AA120,IF($AA120='Control Panel'!$F$38,$AA120,IF($AA120='Control Panel'!$F$39,$AA120,IF($AA120='Control Panel'!$F$40,$AA120,IF($AA120='Control Panel'!$F$41,$AA120,"Error -- Availability entered in an incorrect format"))))))))</f>
        <v>N</v>
      </c>
    </row>
    <row r="121" spans="1:28" s="14" customFormat="1" ht="29" x14ac:dyDescent="0.35">
      <c r="A121" s="7">
        <v>109</v>
      </c>
      <c r="B121" s="204" t="s">
        <v>1931</v>
      </c>
      <c r="C121" s="13" t="s">
        <v>40</v>
      </c>
      <c r="D121" s="220"/>
      <c r="E121" s="261"/>
      <c r="F121" s="204" t="str">
        <f t="shared" si="2"/>
        <v>N/A</v>
      </c>
      <c r="G121" s="6"/>
      <c r="AA121" s="14" t="str">
        <f t="shared" si="3"/>
        <v/>
      </c>
      <c r="AB121" s="14" t="str">
        <f>IF(LEN($AA121)=0,"N",IF(LEN($AA121)&gt;1,"Error -- Availability entered in an incorrect format",IF($AA121='Control Panel'!$F$36,$AA121,IF($AA121='Control Panel'!$F$37,$AA121,IF($AA121='Control Panel'!$F$38,$AA121,IF($AA121='Control Panel'!$F$39,$AA121,IF($AA121='Control Panel'!$F$40,$AA121,IF($AA121='Control Panel'!$F$41,$AA121,"Error -- Availability entered in an incorrect format"))))))))</f>
        <v>N</v>
      </c>
    </row>
    <row r="122" spans="1:28" s="14" customFormat="1" ht="29" x14ac:dyDescent="0.35">
      <c r="A122" s="7">
        <v>110</v>
      </c>
      <c r="B122" s="204" t="s">
        <v>1932</v>
      </c>
      <c r="C122" s="13" t="s">
        <v>37</v>
      </c>
      <c r="D122" s="220"/>
      <c r="E122" s="261"/>
      <c r="F122" s="204" t="str">
        <f t="shared" si="2"/>
        <v>N/A</v>
      </c>
      <c r="G122" s="6"/>
      <c r="AA122" s="14" t="str">
        <f t="shared" si="3"/>
        <v/>
      </c>
      <c r="AB122" s="14" t="str">
        <f>IF(LEN($AA122)=0,"N",IF(LEN($AA122)&gt;1,"Error -- Availability entered in an incorrect format",IF($AA122='Control Panel'!$F$36,$AA122,IF($AA122='Control Panel'!$F$37,$AA122,IF($AA122='Control Panel'!$F$38,$AA122,IF($AA122='Control Panel'!$F$39,$AA122,IF($AA122='Control Panel'!$F$40,$AA122,IF($AA122='Control Panel'!$F$41,$AA122,"Error -- Availability entered in an incorrect format"))))))))</f>
        <v>N</v>
      </c>
    </row>
    <row r="123" spans="1:28" s="14" customFormat="1" ht="58" x14ac:dyDescent="0.35">
      <c r="A123" s="7">
        <v>111</v>
      </c>
      <c r="B123" s="204" t="s">
        <v>1933</v>
      </c>
      <c r="C123" s="13" t="s">
        <v>37</v>
      </c>
      <c r="D123" s="220"/>
      <c r="E123" s="261"/>
      <c r="F123" s="204" t="str">
        <f t="shared" si="2"/>
        <v>N/A</v>
      </c>
      <c r="G123" s="6"/>
      <c r="AA123" s="14" t="str">
        <f t="shared" si="3"/>
        <v/>
      </c>
      <c r="AB123" s="14" t="str">
        <f>IF(LEN($AA123)=0,"N",IF(LEN($AA123)&gt;1,"Error -- Availability entered in an incorrect format",IF($AA123='Control Panel'!$F$36,$AA123,IF($AA123='Control Panel'!$F$37,$AA123,IF($AA123='Control Panel'!$F$38,$AA123,IF($AA123='Control Panel'!$F$39,$AA123,IF($AA123='Control Panel'!$F$40,$AA123,IF($AA123='Control Panel'!$F$41,$AA123,"Error -- Availability entered in an incorrect format"))))))))</f>
        <v>N</v>
      </c>
    </row>
  </sheetData>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3:A123 C13:E123 G13:G123">
    <cfRule type="expression" dxfId="78" priority="5">
      <formula>$C13=""</formula>
    </cfRule>
  </conditionalFormatting>
  <conditionalFormatting sqref="B13:B123">
    <cfRule type="expression" dxfId="77" priority="4">
      <formula>$C13=""</formula>
    </cfRule>
  </conditionalFormatting>
  <conditionalFormatting sqref="F13:F123">
    <cfRule type="expression" dxfId="76" priority="3">
      <formula>$C13=""</formula>
    </cfRule>
  </conditionalFormatting>
  <conditionalFormatting sqref="A1:G1">
    <cfRule type="cellIs" dxfId="75" priority="1" operator="equal">
      <formula>"Replace this text with vendor name in the first module."</formula>
    </cfRule>
  </conditionalFormatting>
  <dataValidations count="1">
    <dataValidation type="decimal" allowBlank="1" showInputMessage="1" showErrorMessage="1" errorTitle="Invalid Response" error="Please enter number only and inlcude text in comments column." promptTitle="Cost" prompt="Please enter any related cost for specification compliance." sqref="E13:E123" xr:uid="{D70716DD-4DB7-4C5F-936F-39DF56759993}">
      <formula1>0</formula1>
      <formula2>1000000</formula2>
    </dataValidation>
  </dataValidations>
  <printOptions horizontalCentered="1"/>
  <pageMargins left="0.25" right="0.25" top="0.75" bottom="0.75" header="0.3" footer="0.3"/>
  <pageSetup scale="75" fitToHeight="0" orientation="landscape" r:id="rId1"/>
  <headerFooter>
    <oddHeader>&amp;LAppendix B - Application Specifications&amp;C&amp;"Calibri,Bold"&amp;12Albuquerque Public Schools - ERP Software Selection RFP
&amp;R&amp;"-,Bold"&amp;KFF0000&amp;A</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Button 1">
              <controlPr defaultSize="0" print="0" autoFill="0" autoPict="0" macro="[0]!FormatSpecs">
                <anchor moveWithCells="1" sizeWithCells="1">
                  <from>
                    <xdr:col>28</xdr:col>
                    <xdr:colOff>171450</xdr:colOff>
                    <xdr:row>12</xdr:row>
                    <xdr:rowOff>127000</xdr:rowOff>
                  </from>
                  <to>
                    <xdr:col>28</xdr:col>
                    <xdr:colOff>438150</xdr:colOff>
                    <xdr:row>18</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F4DFAFD4-81EA-4692-AA63-1D1D6B657DDA}">
            <xm:f>D10='Control Panel'!$I$25</xm:f>
            <x14:dxf>
              <font>
                <color rgb="FFFFFF00"/>
              </font>
              <fill>
                <patternFill>
                  <fgColor indexed="64"/>
                  <bgColor rgb="FFBF311A"/>
                </patternFill>
              </fill>
            </x14:dxf>
          </x14:cfRule>
          <xm:sqref>D10:G10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Invalid Response" error="Please enter appropriate availability response." promptTitle="Please enter availability:" prompt="_x000a_  Y - Yes_x000a_  R - Reporting_x000a_  T - Third Party_x000a_  M - Modification_x000a_  F - Future_x000a_  N - Not Available_x000a__x000a__x000a_*Paste values permitted." xr:uid="{2AE41C28-7FE5-4E71-9FAB-CA8A3E5D2E0B}">
          <x14:formula1>
            <xm:f>'Control Panel'!$F$36:$F$41</xm:f>
          </x14:formula1>
          <xm:sqref>D13:D123</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AI52"/>
  <sheetViews>
    <sheetView topLeftCell="H1" workbookViewId="0">
      <pane ySplit="12" topLeftCell="A13" activePane="bottomLeft" state="frozen"/>
      <selection activeCell="B14" sqref="B14"/>
      <selection pane="bottomLeft" activeCell="B14" sqref="B14"/>
    </sheetView>
  </sheetViews>
  <sheetFormatPr defaultColWidth="9.1796875" defaultRowHeight="14.5" x14ac:dyDescent="0.35"/>
  <cols>
    <col min="1" max="1" width="8.7265625" style="207" customWidth="1"/>
    <col min="2" max="2" width="65.7265625" style="208" customWidth="1"/>
    <col min="3" max="3" width="12.7265625" style="209" customWidth="1"/>
    <col min="4" max="4" width="12.7265625" style="210" customWidth="1"/>
    <col min="5" max="5" width="12.7265625" style="209" customWidth="1"/>
    <col min="6" max="6" width="27.7265625" style="211" customWidth="1"/>
    <col min="7" max="7" width="35.7265625" style="208" customWidth="1"/>
    <col min="8" max="8" width="3.7265625" style="2" customWidth="1"/>
    <col min="9" max="33" width="9.1796875" style="2"/>
    <col min="34" max="34" width="9.1796875" style="2" customWidth="1"/>
    <col min="35" max="35" width="4.1796875" style="2" customWidth="1"/>
    <col min="36" max="16384" width="9.1796875" style="2"/>
  </cols>
  <sheetData>
    <row r="1" spans="1:35" ht="15" customHeight="1" x14ac:dyDescent="0.35">
      <c r="A1" s="422" t="str">
        <f>'General Technical'!A1</f>
        <v>Replace this text with vendor name in the first module.</v>
      </c>
      <c r="B1" s="422"/>
      <c r="C1" s="422"/>
      <c r="D1" s="422"/>
      <c r="E1" s="422"/>
      <c r="F1" s="422"/>
      <c r="G1" s="422"/>
    </row>
    <row r="2" spans="1:35" x14ac:dyDescent="0.35">
      <c r="A2" s="200" t="s">
        <v>33</v>
      </c>
      <c r="B2" s="421" t="s">
        <v>221</v>
      </c>
      <c r="C2" s="421"/>
      <c r="D2" s="421"/>
      <c r="E2" s="421"/>
      <c r="F2" s="421"/>
      <c r="G2" s="421"/>
      <c r="AB2" s="2" t="s">
        <v>222</v>
      </c>
      <c r="AC2" s="2">
        <f>SUBTOTAL(3,A13:A52)</f>
        <v>40</v>
      </c>
    </row>
    <row r="3" spans="1:35" ht="45" customHeight="1" x14ac:dyDescent="0.35">
      <c r="A3" s="221" t="str">
        <f>'Control Panel'!F36</f>
        <v>Y</v>
      </c>
      <c r="B3" s="426"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26"/>
      <c r="D3" s="426"/>
      <c r="E3" s="426"/>
      <c r="F3" s="426"/>
      <c r="G3" s="426"/>
    </row>
    <row r="4" spans="1:35" x14ac:dyDescent="0.35">
      <c r="A4" s="222" t="str">
        <f>'Control Panel'!F37</f>
        <v>R</v>
      </c>
      <c r="B4" s="427" t="str">
        <f>'Control Panel'!H37</f>
        <v>Functionality is provided through reports generated using proposed Reporting Tools.</v>
      </c>
      <c r="C4" s="427"/>
      <c r="D4" s="427"/>
      <c r="E4" s="427"/>
      <c r="F4" s="427"/>
      <c r="G4" s="427"/>
    </row>
    <row r="5" spans="1:35" ht="30" customHeight="1" x14ac:dyDescent="0.35">
      <c r="A5" s="221" t="str">
        <f>'Control Panel'!F38</f>
        <v>T</v>
      </c>
      <c r="B5" s="426"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26"/>
      <c r="D5" s="426"/>
      <c r="E5" s="426"/>
      <c r="F5" s="426"/>
      <c r="G5" s="426"/>
    </row>
    <row r="6" spans="1:35" x14ac:dyDescent="0.35">
      <c r="A6" s="222" t="str">
        <f>'Control Panel'!F39</f>
        <v>M</v>
      </c>
      <c r="B6" s="427" t="str">
        <f>'Control Panel'!H39</f>
        <v>Functionality is provided through customization to the application, including creation of a new workflow or development of a custom interface, that may have an impact on future upgradability.</v>
      </c>
      <c r="C6" s="427"/>
      <c r="D6" s="427"/>
      <c r="E6" s="427"/>
      <c r="F6" s="427"/>
      <c r="G6" s="427"/>
    </row>
    <row r="7" spans="1:35" ht="16.5" customHeight="1" x14ac:dyDescent="0.35">
      <c r="A7" s="221" t="str">
        <f>'Control Panel'!F40</f>
        <v>F</v>
      </c>
      <c r="B7" s="426" t="str">
        <f>'Control Panel'!H40</f>
        <v>Functionality is provided through a future general availability (GA) release that is scheduled to occur within 1 year of the proposal response.</v>
      </c>
      <c r="C7" s="426"/>
      <c r="D7" s="426"/>
      <c r="E7" s="426"/>
      <c r="F7" s="426"/>
      <c r="G7" s="426"/>
    </row>
    <row r="8" spans="1:35" x14ac:dyDescent="0.35">
      <c r="A8" s="222" t="str">
        <f>'Control Panel'!F41</f>
        <v>N</v>
      </c>
      <c r="B8" s="427" t="str">
        <f>'Control Panel'!H41</f>
        <v>Functionality is not provided.</v>
      </c>
      <c r="C8" s="427"/>
      <c r="D8" s="427"/>
      <c r="E8" s="427"/>
      <c r="F8" s="427"/>
      <c r="G8" s="427"/>
    </row>
    <row r="9" spans="1:35" x14ac:dyDescent="0.35">
      <c r="A9" s="428" t="str">
        <f>'Control Panel'!I25</f>
        <v>Replace this text with the primary product name(s) which satisfy requirements.</v>
      </c>
      <c r="B9" s="429"/>
      <c r="C9" s="429"/>
      <c r="D9" s="429"/>
      <c r="E9" s="429"/>
      <c r="F9" s="429"/>
      <c r="G9" s="430"/>
    </row>
    <row r="10" spans="1:35" ht="15" customHeight="1" x14ac:dyDescent="0.35">
      <c r="A10" s="424" t="str">
        <f>'Control Panel'!F63&amp;" - "&amp;'Control Panel'!E63</f>
        <v>4.18 - Employee Self-Service</v>
      </c>
      <c r="B10" s="424"/>
      <c r="C10" s="424"/>
      <c r="D10" s="425" t="str">
        <f>A9</f>
        <v>Replace this text with the primary product name(s) which satisfy requirements.</v>
      </c>
      <c r="E10" s="425"/>
      <c r="F10" s="425"/>
      <c r="G10" s="425"/>
    </row>
    <row r="11" spans="1:35" x14ac:dyDescent="0.35">
      <c r="A11" s="423" t="s">
        <v>223</v>
      </c>
      <c r="B11" s="423"/>
      <c r="C11" s="423"/>
      <c r="D11" s="423"/>
      <c r="E11" s="423"/>
      <c r="F11" s="423"/>
      <c r="G11" s="423"/>
      <c r="AA11" s="2" t="s">
        <v>224</v>
      </c>
      <c r="AI11" s="3"/>
    </row>
    <row r="12" spans="1:35" ht="15" customHeight="1" x14ac:dyDescent="0.35">
      <c r="A12" s="262" t="str">
        <f>'General Technical'!A12</f>
        <v>Number</v>
      </c>
      <c r="B12" s="263" t="str">
        <f>'General Technical'!B12</f>
        <v>Application Requirements</v>
      </c>
      <c r="C12" s="264" t="str">
        <f>'General Technical'!C12</f>
        <v>Priority</v>
      </c>
      <c r="D12" s="262" t="str">
        <f>'General Technical'!D12</f>
        <v>Availability</v>
      </c>
      <c r="E12" s="264" t="str">
        <f>'General Technical'!E12</f>
        <v>Cost</v>
      </c>
      <c r="F12" s="263" t="str">
        <f>'General Technical'!F12</f>
        <v>Required Product(s)</v>
      </c>
      <c r="G12" s="263" t="str">
        <f>'General Technical'!G12</f>
        <v>Comments</v>
      </c>
      <c r="AA12" s="4" t="s">
        <v>229</v>
      </c>
      <c r="AC12" s="5">
        <f>COUNTIF(AB:AB,"Error -- Availability entered in an incorrect format")</f>
        <v>0</v>
      </c>
    </row>
    <row r="13" spans="1:35" s="14" customFormat="1" x14ac:dyDescent="0.35">
      <c r="A13" s="7">
        <v>1</v>
      </c>
      <c r="B13" s="265" t="s">
        <v>248</v>
      </c>
      <c r="C13" s="13"/>
      <c r="D13" s="7"/>
      <c r="E13" s="260"/>
      <c r="F13" s="204" t="str">
        <f>IF($D$10=$A$9,"N/A",$D$10)</f>
        <v>N/A</v>
      </c>
      <c r="G13" s="9"/>
      <c r="AA13" s="14" t="str">
        <f>TRIM($D13)</f>
        <v/>
      </c>
      <c r="AB13" s="14" t="str">
        <f>IF(LEN($AA13)=0,"N",IF(LEN($AA13)&gt;1,"Error -- Availability entered in an incorrect format",IF($AA13='Control Panel'!$F$36,$AA13,IF($AA13='Control Panel'!$F$37,$AA13,IF($AA13='Control Panel'!$F$38,$AA13,IF($AA13='Control Panel'!$F$39,$AA13,IF($AA13='Control Panel'!$F$40,$AA13,IF($AA13='Control Panel'!$F$41,$AA13,"Error -- Availability entered in an incorrect format"))))))))</f>
        <v>N</v>
      </c>
    </row>
    <row r="14" spans="1:35" s="14" customFormat="1" x14ac:dyDescent="0.35">
      <c r="A14" s="7">
        <v>2</v>
      </c>
      <c r="B14" s="204" t="s">
        <v>1934</v>
      </c>
      <c r="C14" s="13" t="s">
        <v>37</v>
      </c>
      <c r="D14" s="7"/>
      <c r="E14" s="260"/>
      <c r="F14" s="204" t="str">
        <f t="shared" ref="F14:F52" si="0">IF($D$10=$A$9,"N/A",$D$10)</f>
        <v>N/A</v>
      </c>
      <c r="G14" s="9"/>
      <c r="AA14" s="14" t="str">
        <f t="shared" ref="AA14:AA52" si="1">TRIM($D14)</f>
        <v/>
      </c>
      <c r="AB14" s="14" t="str">
        <f>IF(LEN($AA14)=0,"N",IF(LEN($AA14)&gt;1,"Error -- Availability entered in an incorrect format",IF($AA14='Control Panel'!$F$36,$AA14,IF($AA14='Control Panel'!$F$37,$AA14,IF($AA14='Control Panel'!$F$38,$AA14,IF($AA14='Control Panel'!$F$39,$AA14,IF($AA14='Control Panel'!$F$40,$AA14,IF($AA14='Control Panel'!$F$41,$AA14,"Error -- Availability entered in an incorrect format"))))))))</f>
        <v>N</v>
      </c>
    </row>
    <row r="15" spans="1:35" s="12" customFormat="1" ht="29" x14ac:dyDescent="0.35">
      <c r="A15" s="7">
        <v>3</v>
      </c>
      <c r="B15" s="204" t="s">
        <v>1935</v>
      </c>
      <c r="C15" s="13" t="s">
        <v>37</v>
      </c>
      <c r="D15" s="7"/>
      <c r="E15" s="260"/>
      <c r="F15" s="204" t="str">
        <f t="shared" si="0"/>
        <v>N/A</v>
      </c>
      <c r="G15" s="9"/>
      <c r="AA15" s="12" t="str">
        <f t="shared" si="1"/>
        <v/>
      </c>
      <c r="AB15" s="12" t="str">
        <f>IF(LEN($AA15)=0,"N",IF(LEN($AA15)&gt;1,"Error -- Availability entered in an incorrect format",IF($AA15='Control Panel'!$F$36,$AA15,IF($AA15='Control Panel'!$F$37,$AA15,IF($AA15='Control Panel'!$F$38,$AA15,IF($AA15='Control Panel'!$F$39,$AA15,IF($AA15='Control Panel'!$F$40,$AA15,IF($AA15='Control Panel'!$F$41,$AA15,"Error -- Availability entered in an incorrect format"))))))))</f>
        <v>N</v>
      </c>
    </row>
    <row r="16" spans="1:35" s="12" customFormat="1" ht="29" x14ac:dyDescent="0.35">
      <c r="A16" s="7">
        <v>4</v>
      </c>
      <c r="B16" s="204" t="s">
        <v>1936</v>
      </c>
      <c r="C16" s="13" t="s">
        <v>37</v>
      </c>
      <c r="D16" s="7"/>
      <c r="E16" s="260"/>
      <c r="F16" s="204" t="str">
        <f t="shared" si="0"/>
        <v>N/A</v>
      </c>
      <c r="G16" s="9"/>
      <c r="AA16" s="12" t="str">
        <f t="shared" si="1"/>
        <v/>
      </c>
      <c r="AB16" s="12" t="str">
        <f>IF(LEN($AA16)=0,"N",IF(LEN($AA16)&gt;1,"Error -- Availability entered in an incorrect format",IF($AA16='Control Panel'!$F$36,$AA16,IF($AA16='Control Panel'!$F$37,$AA16,IF($AA16='Control Panel'!$F$38,$AA16,IF($AA16='Control Panel'!$F$39,$AA16,IF($AA16='Control Panel'!$F$40,$AA16,IF($AA16='Control Panel'!$F$41,$AA16,"Error -- Availability entered in an incorrect format"))))))))</f>
        <v>N</v>
      </c>
    </row>
    <row r="17" spans="1:28" s="12" customFormat="1" ht="29" x14ac:dyDescent="0.35">
      <c r="A17" s="7">
        <v>5</v>
      </c>
      <c r="B17" s="204" t="s">
        <v>1937</v>
      </c>
      <c r="C17" s="13" t="s">
        <v>37</v>
      </c>
      <c r="D17" s="7"/>
      <c r="E17" s="260"/>
      <c r="F17" s="204" t="str">
        <f t="shared" si="0"/>
        <v>N/A</v>
      </c>
      <c r="G17" s="9"/>
      <c r="AA17" s="12" t="str">
        <f t="shared" si="1"/>
        <v/>
      </c>
      <c r="AB17" s="12" t="str">
        <f>IF(LEN($AA17)=0,"N",IF(LEN($AA17)&gt;1,"Error -- Availability entered in an incorrect format",IF($AA17='Control Panel'!$F$36,$AA17,IF($AA17='Control Panel'!$F$37,$AA17,IF($AA17='Control Panel'!$F$38,$AA17,IF($AA17='Control Panel'!$F$39,$AA17,IF($AA17='Control Panel'!$F$40,$AA17,IF($AA17='Control Panel'!$F$41,$AA17,"Error -- Availability entered in an incorrect format"))))))))</f>
        <v>N</v>
      </c>
    </row>
    <row r="18" spans="1:28" s="12" customFormat="1" ht="29" x14ac:dyDescent="0.35">
      <c r="A18" s="7">
        <v>6</v>
      </c>
      <c r="B18" s="204" t="s">
        <v>1938</v>
      </c>
      <c r="C18" s="13" t="s">
        <v>37</v>
      </c>
      <c r="D18" s="7"/>
      <c r="E18" s="260"/>
      <c r="F18" s="204" t="str">
        <f t="shared" si="0"/>
        <v>N/A</v>
      </c>
      <c r="G18" s="9"/>
      <c r="AA18" s="12" t="str">
        <f t="shared" si="1"/>
        <v/>
      </c>
      <c r="AB18" s="12" t="str">
        <f>IF(LEN($AA18)=0,"N",IF(LEN($AA18)&gt;1,"Error -- Availability entered in an incorrect format",IF($AA18='Control Panel'!$F$36,$AA18,IF($AA18='Control Panel'!$F$37,$AA18,IF($AA18='Control Panel'!$F$38,$AA18,IF($AA18='Control Panel'!$F$39,$AA18,IF($AA18='Control Panel'!$F$40,$AA18,IF($AA18='Control Panel'!$F$41,$AA18,"Error -- Availability entered in an incorrect format"))))))))</f>
        <v>N</v>
      </c>
    </row>
    <row r="19" spans="1:28" s="12" customFormat="1" x14ac:dyDescent="0.35">
      <c r="A19" s="7">
        <v>7</v>
      </c>
      <c r="B19" s="204" t="s">
        <v>1939</v>
      </c>
      <c r="C19" s="13"/>
      <c r="D19" s="7"/>
      <c r="E19" s="260"/>
      <c r="F19" s="204" t="str">
        <f t="shared" si="0"/>
        <v>N/A</v>
      </c>
      <c r="G19" s="9"/>
      <c r="AA19" s="12" t="str">
        <f t="shared" si="1"/>
        <v/>
      </c>
      <c r="AB19" s="12" t="str">
        <f>IF(LEN($AA19)=0,"N",IF(LEN($AA19)&gt;1,"Error -- Availability entered in an incorrect format",IF($AA19='Control Panel'!$F$36,$AA19,IF($AA19='Control Panel'!$F$37,$AA19,IF($AA19='Control Panel'!$F$38,$AA19,IF($AA19='Control Panel'!$F$39,$AA19,IF($AA19='Control Panel'!$F$40,$AA19,IF($AA19='Control Panel'!$F$41,$AA19,"Error -- Availability entered in an incorrect format"))))))))</f>
        <v>N</v>
      </c>
    </row>
    <row r="20" spans="1:28" s="12" customFormat="1" ht="29" x14ac:dyDescent="0.35">
      <c r="A20" s="7">
        <v>8</v>
      </c>
      <c r="B20" s="204" t="s">
        <v>1940</v>
      </c>
      <c r="C20" s="276" t="s">
        <v>43</v>
      </c>
      <c r="D20" s="7"/>
      <c r="E20" s="260"/>
      <c r="F20" s="204" t="str">
        <f t="shared" si="0"/>
        <v>N/A</v>
      </c>
      <c r="G20" s="9"/>
      <c r="AA20" s="12" t="str">
        <f t="shared" si="1"/>
        <v/>
      </c>
      <c r="AB20" s="12" t="str">
        <f>IF(LEN($AA20)=0,"N",IF(LEN($AA20)&gt;1,"Error -- Availability entered in an incorrect format",IF($AA20='Control Panel'!$F$36,$AA20,IF($AA20='Control Panel'!$F$37,$AA20,IF($AA20='Control Panel'!$F$38,$AA20,IF($AA20='Control Panel'!$F$39,$AA20,IF($AA20='Control Panel'!$F$40,$AA20,IF($AA20='Control Panel'!$F$41,$AA20,"Error -- Availability entered in an incorrect format"))))))))</f>
        <v>N</v>
      </c>
    </row>
    <row r="21" spans="1:28" s="12" customFormat="1" x14ac:dyDescent="0.35">
      <c r="A21" s="7">
        <v>9</v>
      </c>
      <c r="B21" s="266" t="s">
        <v>1941</v>
      </c>
      <c r="C21" s="13" t="s">
        <v>37</v>
      </c>
      <c r="D21" s="7"/>
      <c r="E21" s="260"/>
      <c r="F21" s="204" t="str">
        <f t="shared" si="0"/>
        <v>N/A</v>
      </c>
      <c r="G21" s="9"/>
      <c r="AA21" s="12" t="str">
        <f t="shared" si="1"/>
        <v/>
      </c>
      <c r="AB21" s="12" t="str">
        <f>IF(LEN($AA21)=0,"N",IF(LEN($AA21)&gt;1,"Error -- Availability entered in an incorrect format",IF($AA21='Control Panel'!$F$36,$AA21,IF($AA21='Control Panel'!$F$37,$AA21,IF($AA21='Control Panel'!$F$38,$AA21,IF($AA21='Control Panel'!$F$39,$AA21,IF($AA21='Control Panel'!$F$40,$AA21,IF($AA21='Control Panel'!$F$41,$AA21,"Error -- Availability entered in an incorrect format"))))))))</f>
        <v>N</v>
      </c>
    </row>
    <row r="22" spans="1:28" s="12" customFormat="1" x14ac:dyDescent="0.35">
      <c r="A22" s="7">
        <v>10</v>
      </c>
      <c r="B22" s="266" t="s">
        <v>1942</v>
      </c>
      <c r="C22" s="13" t="s">
        <v>37</v>
      </c>
      <c r="D22" s="7"/>
      <c r="E22" s="260"/>
      <c r="F22" s="204" t="str">
        <f t="shared" si="0"/>
        <v>N/A</v>
      </c>
      <c r="G22" s="9"/>
      <c r="AA22" s="12" t="str">
        <f t="shared" si="1"/>
        <v/>
      </c>
      <c r="AB22" s="12" t="str">
        <f>IF(LEN($AA22)=0,"N",IF(LEN($AA22)&gt;1,"Error -- Availability entered in an incorrect format",IF($AA22='Control Panel'!$F$36,$AA22,IF($AA22='Control Panel'!$F$37,$AA22,IF($AA22='Control Panel'!$F$38,$AA22,IF($AA22='Control Panel'!$F$39,$AA22,IF($AA22='Control Panel'!$F$40,$AA22,IF($AA22='Control Panel'!$F$41,$AA22,"Error -- Availability entered in an incorrect format"))))))))</f>
        <v>N</v>
      </c>
    </row>
    <row r="23" spans="1:28" s="12" customFormat="1" x14ac:dyDescent="0.35">
      <c r="A23" s="7">
        <v>11</v>
      </c>
      <c r="B23" s="266" t="s">
        <v>1943</v>
      </c>
      <c r="C23" s="13" t="s">
        <v>37</v>
      </c>
      <c r="D23" s="7"/>
      <c r="E23" s="260"/>
      <c r="F23" s="204" t="str">
        <f t="shared" si="0"/>
        <v>N/A</v>
      </c>
      <c r="G23" s="9"/>
      <c r="AA23" s="12" t="str">
        <f t="shared" si="1"/>
        <v/>
      </c>
      <c r="AB23" s="12" t="str">
        <f>IF(LEN($AA23)=0,"N",IF(LEN($AA23)&gt;1,"Error -- Availability entered in an incorrect format",IF($AA23='Control Panel'!$F$36,$AA23,IF($AA23='Control Panel'!$F$37,$AA23,IF($AA23='Control Panel'!$F$38,$AA23,IF($AA23='Control Panel'!$F$39,$AA23,IF($AA23='Control Panel'!$F$40,$AA23,IF($AA23='Control Panel'!$F$41,$AA23,"Error -- Availability entered in an incorrect format"))))))))</f>
        <v>N</v>
      </c>
    </row>
    <row r="24" spans="1:28" s="12" customFormat="1" ht="29" x14ac:dyDescent="0.35">
      <c r="A24" s="7">
        <v>12</v>
      </c>
      <c r="B24" s="266" t="s">
        <v>1944</v>
      </c>
      <c r="C24" s="13" t="s">
        <v>37</v>
      </c>
      <c r="D24" s="7"/>
      <c r="E24" s="260"/>
      <c r="F24" s="204" t="str">
        <f t="shared" si="0"/>
        <v>N/A</v>
      </c>
      <c r="G24" s="9"/>
      <c r="AA24" s="12" t="str">
        <f t="shared" si="1"/>
        <v/>
      </c>
      <c r="AB24" s="12" t="str">
        <f>IF(LEN($AA24)=0,"N",IF(LEN($AA24)&gt;1,"Error -- Availability entered in an incorrect format",IF($AA24='Control Panel'!$F$36,$AA24,IF($AA24='Control Panel'!$F$37,$AA24,IF($AA24='Control Panel'!$F$38,$AA24,IF($AA24='Control Panel'!$F$39,$AA24,IF($AA24='Control Panel'!$F$40,$AA24,IF($AA24='Control Panel'!$F$41,$AA24,"Error -- Availability entered in an incorrect format"))))))))</f>
        <v>N</v>
      </c>
    </row>
    <row r="25" spans="1:28" s="14" customFormat="1" x14ac:dyDescent="0.35">
      <c r="A25" s="7">
        <v>13</v>
      </c>
      <c r="B25" s="266" t="s">
        <v>1945</v>
      </c>
      <c r="C25" s="13" t="s">
        <v>37</v>
      </c>
      <c r="D25" s="11"/>
      <c r="E25" s="261"/>
      <c r="F25" s="204" t="str">
        <f t="shared" si="0"/>
        <v>N/A</v>
      </c>
      <c r="G25" s="6"/>
      <c r="AA25" s="14" t="str">
        <f t="shared" si="1"/>
        <v/>
      </c>
      <c r="AB25" s="14" t="str">
        <f>IF(LEN($AA25)=0,"N",IF(LEN($AA25)&gt;1,"Error -- Availability entered in an incorrect format",IF($AA25='Control Panel'!$F$36,$AA25,IF($AA25='Control Panel'!$F$37,$AA25,IF($AA25='Control Panel'!$F$38,$AA25,IF($AA25='Control Panel'!$F$39,$AA25,IF($AA25='Control Panel'!$F$40,$AA25,IF($AA25='Control Panel'!$F$41,$AA25,"Error -- Availability entered in an incorrect format"))))))))</f>
        <v>N</v>
      </c>
    </row>
    <row r="26" spans="1:28" s="14" customFormat="1" x14ac:dyDescent="0.35">
      <c r="A26" s="7">
        <v>14</v>
      </c>
      <c r="B26" s="266" t="s">
        <v>1946</v>
      </c>
      <c r="C26" s="13" t="s">
        <v>37</v>
      </c>
      <c r="D26" s="11"/>
      <c r="E26" s="261"/>
      <c r="F26" s="204" t="str">
        <f t="shared" si="0"/>
        <v>N/A</v>
      </c>
      <c r="G26" s="6"/>
      <c r="AA26" s="14" t="str">
        <f t="shared" si="1"/>
        <v/>
      </c>
      <c r="AB26" s="14" t="str">
        <f>IF(LEN($AA26)=0,"N",IF(LEN($AA26)&gt;1,"Error -- Availability entered in an incorrect format",IF($AA26='Control Panel'!$F$36,$AA26,IF($AA26='Control Panel'!$F$37,$AA26,IF($AA26='Control Panel'!$F$38,$AA26,IF($AA26='Control Panel'!$F$39,$AA26,IF($AA26='Control Panel'!$F$40,$AA26,IF($AA26='Control Panel'!$F$41,$AA26,"Error -- Availability entered in an incorrect format"))))))))</f>
        <v>N</v>
      </c>
    </row>
    <row r="27" spans="1:28" s="14" customFormat="1" x14ac:dyDescent="0.35">
      <c r="A27" s="7">
        <v>15</v>
      </c>
      <c r="B27" s="266" t="s">
        <v>1947</v>
      </c>
      <c r="C27" s="13" t="s">
        <v>37</v>
      </c>
      <c r="D27" s="11"/>
      <c r="E27" s="261"/>
      <c r="F27" s="204" t="str">
        <f t="shared" si="0"/>
        <v>N/A</v>
      </c>
      <c r="G27" s="6"/>
      <c r="AA27" s="14" t="str">
        <f t="shared" si="1"/>
        <v/>
      </c>
      <c r="AB27" s="14" t="str">
        <f>IF(LEN($AA27)=0,"N",IF(LEN($AA27)&gt;1,"Error -- Availability entered in an incorrect format",IF($AA27='Control Panel'!$F$36,$AA27,IF($AA27='Control Panel'!$F$37,$AA27,IF($AA27='Control Panel'!$F$38,$AA27,IF($AA27='Control Panel'!$F$39,$AA27,IF($AA27='Control Panel'!$F$40,$AA27,IF($AA27='Control Panel'!$F$41,$AA27,"Error -- Availability entered in an incorrect format"))))))))</f>
        <v>N</v>
      </c>
    </row>
    <row r="28" spans="1:28" s="14" customFormat="1" x14ac:dyDescent="0.35">
      <c r="A28" s="7">
        <v>16</v>
      </c>
      <c r="B28" s="266" t="s">
        <v>1948</v>
      </c>
      <c r="C28" s="13" t="s">
        <v>37</v>
      </c>
      <c r="D28" s="11"/>
      <c r="E28" s="261"/>
      <c r="F28" s="204" t="str">
        <f t="shared" si="0"/>
        <v>N/A</v>
      </c>
      <c r="G28" s="6"/>
      <c r="AA28" s="14" t="str">
        <f t="shared" si="1"/>
        <v/>
      </c>
      <c r="AB28" s="14" t="str">
        <f>IF(LEN($AA28)=0,"N",IF(LEN($AA28)&gt;1,"Error -- Availability entered in an incorrect format",IF($AA28='Control Panel'!$F$36,$AA28,IF($AA28='Control Panel'!$F$37,$AA28,IF($AA28='Control Panel'!$F$38,$AA28,IF($AA28='Control Panel'!$F$39,$AA28,IF($AA28='Control Panel'!$F$40,$AA28,IF($AA28='Control Panel'!$F$41,$AA28,"Error -- Availability entered in an incorrect format"))))))))</f>
        <v>N</v>
      </c>
    </row>
    <row r="29" spans="1:28" s="14" customFormat="1" x14ac:dyDescent="0.35">
      <c r="A29" s="7">
        <v>17</v>
      </c>
      <c r="B29" s="266" t="s">
        <v>1949</v>
      </c>
      <c r="C29" s="13" t="s">
        <v>37</v>
      </c>
      <c r="D29" s="11"/>
      <c r="E29" s="261"/>
      <c r="F29" s="204" t="str">
        <f t="shared" si="0"/>
        <v>N/A</v>
      </c>
      <c r="G29" s="6"/>
      <c r="AA29" s="14" t="str">
        <f t="shared" si="1"/>
        <v/>
      </c>
      <c r="AB29" s="14" t="str">
        <f>IF(LEN($AA29)=0,"N",IF(LEN($AA29)&gt;1,"Error -- Availability entered in an incorrect format",IF($AA29='Control Panel'!$F$36,$AA29,IF($AA29='Control Panel'!$F$37,$AA29,IF($AA29='Control Panel'!$F$38,$AA29,IF($AA29='Control Panel'!$F$39,$AA29,IF($AA29='Control Panel'!$F$40,$AA29,IF($AA29='Control Panel'!$F$41,$AA29,"Error -- Availability entered in an incorrect format"))))))))</f>
        <v>N</v>
      </c>
    </row>
    <row r="30" spans="1:28" s="14" customFormat="1" ht="29" x14ac:dyDescent="0.35">
      <c r="A30" s="7">
        <v>18</v>
      </c>
      <c r="B30" s="204" t="s">
        <v>1950</v>
      </c>
      <c r="C30" s="276" t="s">
        <v>43</v>
      </c>
      <c r="D30" s="11"/>
      <c r="E30" s="261"/>
      <c r="F30" s="204" t="str">
        <f t="shared" si="0"/>
        <v>N/A</v>
      </c>
      <c r="G30" s="6"/>
      <c r="AA30" s="14" t="str">
        <f t="shared" si="1"/>
        <v/>
      </c>
      <c r="AB30" s="14" t="str">
        <f>IF(LEN($AA30)=0,"N",IF(LEN($AA30)&gt;1,"Error -- Availability entered in an incorrect format",IF($AA30='Control Panel'!$F$36,$AA30,IF($AA30='Control Panel'!$F$37,$AA30,IF($AA30='Control Panel'!$F$38,$AA30,IF($AA30='Control Panel'!$F$39,$AA30,IF($AA30='Control Panel'!$F$40,$AA30,IF($AA30='Control Panel'!$F$41,$AA30,"Error -- Availability entered in an incorrect format"))))))))</f>
        <v>N</v>
      </c>
    </row>
    <row r="31" spans="1:28" s="14" customFormat="1" x14ac:dyDescent="0.35">
      <c r="A31" s="7">
        <v>19</v>
      </c>
      <c r="B31" s="266" t="s">
        <v>1951</v>
      </c>
      <c r="C31" s="13" t="s">
        <v>37</v>
      </c>
      <c r="D31" s="220"/>
      <c r="E31" s="261"/>
      <c r="F31" s="204" t="str">
        <f t="shared" si="0"/>
        <v>N/A</v>
      </c>
      <c r="G31" s="6"/>
      <c r="AA31" s="14" t="str">
        <f t="shared" si="1"/>
        <v/>
      </c>
      <c r="AB31" s="14" t="str">
        <f>IF(LEN($AA31)=0,"N",IF(LEN($AA31)&gt;1,"Error -- Availability entered in an incorrect format",IF($AA31='Control Panel'!$F$36,$AA31,IF($AA31='Control Panel'!$F$37,$AA31,IF($AA31='Control Panel'!$F$38,$AA31,IF($AA31='Control Panel'!$F$39,$AA31,IF($AA31='Control Panel'!$F$40,$AA31,IF($AA31='Control Panel'!$F$41,$AA31,"Error -- Availability entered in an incorrect format"))))))))</f>
        <v>N</v>
      </c>
    </row>
    <row r="32" spans="1:28" s="14" customFormat="1" x14ac:dyDescent="0.35">
      <c r="A32" s="7">
        <v>20</v>
      </c>
      <c r="B32" s="266" t="s">
        <v>1952</v>
      </c>
      <c r="C32" s="13" t="s">
        <v>37</v>
      </c>
      <c r="D32" s="220"/>
      <c r="E32" s="261"/>
      <c r="F32" s="204" t="str">
        <f t="shared" si="0"/>
        <v>N/A</v>
      </c>
      <c r="G32" s="6"/>
      <c r="AA32" s="14" t="str">
        <f t="shared" si="1"/>
        <v/>
      </c>
      <c r="AB32" s="14" t="str">
        <f>IF(LEN($AA32)=0,"N",IF(LEN($AA32)&gt;1,"Error -- Availability entered in an incorrect format",IF($AA32='Control Panel'!$F$36,$AA32,IF($AA32='Control Panel'!$F$37,$AA32,IF($AA32='Control Panel'!$F$38,$AA32,IF($AA32='Control Panel'!$F$39,$AA32,IF($AA32='Control Panel'!$F$40,$AA32,IF($AA32='Control Panel'!$F$41,$AA32,"Error -- Availability entered in an incorrect format"))))))))</f>
        <v>N</v>
      </c>
    </row>
    <row r="33" spans="1:28" s="14" customFormat="1" x14ac:dyDescent="0.35">
      <c r="A33" s="7">
        <v>21</v>
      </c>
      <c r="B33" s="266" t="s">
        <v>1953</v>
      </c>
      <c r="C33" s="13" t="s">
        <v>37</v>
      </c>
      <c r="D33" s="220"/>
      <c r="E33" s="261"/>
      <c r="F33" s="204" t="str">
        <f t="shared" si="0"/>
        <v>N/A</v>
      </c>
      <c r="G33" s="6"/>
      <c r="AA33" s="14" t="str">
        <f t="shared" si="1"/>
        <v/>
      </c>
      <c r="AB33" s="14" t="str">
        <f>IF(LEN($AA33)=0,"N",IF(LEN($AA33)&gt;1,"Error -- Availability entered in an incorrect format",IF($AA33='Control Panel'!$F$36,$AA33,IF($AA33='Control Panel'!$F$37,$AA33,IF($AA33='Control Panel'!$F$38,$AA33,IF($AA33='Control Panel'!$F$39,$AA33,IF($AA33='Control Panel'!$F$40,$AA33,IF($AA33='Control Panel'!$F$41,$AA33,"Error -- Availability entered in an incorrect format"))))))))</f>
        <v>N</v>
      </c>
    </row>
    <row r="34" spans="1:28" s="14" customFormat="1" x14ac:dyDescent="0.35">
      <c r="A34" s="7">
        <v>22</v>
      </c>
      <c r="B34" s="266" t="s">
        <v>1954</v>
      </c>
      <c r="C34" s="13" t="s">
        <v>37</v>
      </c>
      <c r="D34" s="220"/>
      <c r="E34" s="261"/>
      <c r="F34" s="204" t="str">
        <f t="shared" si="0"/>
        <v>N/A</v>
      </c>
      <c r="G34" s="6"/>
      <c r="AA34" s="14" t="str">
        <f t="shared" si="1"/>
        <v/>
      </c>
      <c r="AB34" s="14" t="str">
        <f>IF(LEN($AA34)=0,"N",IF(LEN($AA34)&gt;1,"Error -- Availability entered in an incorrect format",IF($AA34='Control Panel'!$F$36,$AA34,IF($AA34='Control Panel'!$F$37,$AA34,IF($AA34='Control Panel'!$F$38,$AA34,IF($AA34='Control Panel'!$F$39,$AA34,IF($AA34='Control Panel'!$F$40,$AA34,IF($AA34='Control Panel'!$F$41,$AA34,"Error -- Availability entered in an incorrect format"))))))))</f>
        <v>N</v>
      </c>
    </row>
    <row r="35" spans="1:28" s="14" customFormat="1" x14ac:dyDescent="0.35">
      <c r="A35" s="7">
        <v>23</v>
      </c>
      <c r="B35" s="266" t="s">
        <v>1955</v>
      </c>
      <c r="C35" s="13" t="s">
        <v>37</v>
      </c>
      <c r="D35" s="220"/>
      <c r="E35" s="261"/>
      <c r="F35" s="204" t="str">
        <f t="shared" si="0"/>
        <v>N/A</v>
      </c>
      <c r="G35" s="6"/>
      <c r="AA35" s="14" t="str">
        <f t="shared" si="1"/>
        <v/>
      </c>
      <c r="AB35" s="14" t="str">
        <f>IF(LEN($AA35)=0,"N",IF(LEN($AA35)&gt;1,"Error -- Availability entered in an incorrect format",IF($AA35='Control Panel'!$F$36,$AA35,IF($AA35='Control Panel'!$F$37,$AA35,IF($AA35='Control Panel'!$F$38,$AA35,IF($AA35='Control Panel'!$F$39,$AA35,IF($AA35='Control Panel'!$F$40,$AA35,IF($AA35='Control Panel'!$F$41,$AA35,"Error -- Availability entered in an incorrect format"))))))))</f>
        <v>N</v>
      </c>
    </row>
    <row r="36" spans="1:28" s="14" customFormat="1" ht="29" x14ac:dyDescent="0.35">
      <c r="A36" s="7">
        <v>24</v>
      </c>
      <c r="B36" s="266" t="s">
        <v>1956</v>
      </c>
      <c r="C36" s="13" t="s">
        <v>37</v>
      </c>
      <c r="D36" s="220"/>
      <c r="E36" s="261"/>
      <c r="F36" s="204" t="str">
        <f t="shared" si="0"/>
        <v>N/A</v>
      </c>
      <c r="G36" s="6"/>
      <c r="AA36" s="14" t="str">
        <f t="shared" si="1"/>
        <v/>
      </c>
      <c r="AB36" s="14" t="str">
        <f>IF(LEN($AA36)=0,"N",IF(LEN($AA36)&gt;1,"Error -- Availability entered in an incorrect format",IF($AA36='Control Panel'!$F$36,$AA36,IF($AA36='Control Panel'!$F$37,$AA36,IF($AA36='Control Panel'!$F$38,$AA36,IF($AA36='Control Panel'!$F$39,$AA36,IF($AA36='Control Panel'!$F$40,$AA36,IF($AA36='Control Panel'!$F$41,$AA36,"Error -- Availability entered in an incorrect format"))))))))</f>
        <v>N</v>
      </c>
    </row>
    <row r="37" spans="1:28" s="14" customFormat="1" x14ac:dyDescent="0.35">
      <c r="A37" s="7">
        <v>25</v>
      </c>
      <c r="B37" s="266" t="s">
        <v>1957</v>
      </c>
      <c r="C37" s="13" t="s">
        <v>37</v>
      </c>
      <c r="D37" s="220"/>
      <c r="E37" s="261"/>
      <c r="F37" s="204" t="str">
        <f t="shared" si="0"/>
        <v>N/A</v>
      </c>
      <c r="G37" s="6"/>
      <c r="AA37" s="14" t="str">
        <f t="shared" si="1"/>
        <v/>
      </c>
      <c r="AB37" s="14" t="str">
        <f>IF(LEN($AA37)=0,"N",IF(LEN($AA37)&gt;1,"Error -- Availability entered in an incorrect format",IF($AA37='Control Panel'!$F$36,$AA37,IF($AA37='Control Panel'!$F$37,$AA37,IF($AA37='Control Panel'!$F$38,$AA37,IF($AA37='Control Panel'!$F$39,$AA37,IF($AA37='Control Panel'!$F$40,$AA37,IF($AA37='Control Panel'!$F$41,$AA37,"Error -- Availability entered in an incorrect format"))))))))</f>
        <v>N</v>
      </c>
    </row>
    <row r="38" spans="1:28" s="14" customFormat="1" ht="29" x14ac:dyDescent="0.35">
      <c r="A38" s="7">
        <v>26</v>
      </c>
      <c r="B38" s="204" t="s">
        <v>1958</v>
      </c>
      <c r="C38" s="276" t="s">
        <v>43</v>
      </c>
      <c r="D38" s="220"/>
      <c r="E38" s="261"/>
      <c r="F38" s="204" t="str">
        <f t="shared" si="0"/>
        <v>N/A</v>
      </c>
      <c r="G38" s="6"/>
      <c r="AA38" s="14" t="str">
        <f t="shared" si="1"/>
        <v/>
      </c>
      <c r="AB38" s="14" t="str">
        <f>IF(LEN($AA38)=0,"N",IF(LEN($AA38)&gt;1,"Error -- Availability entered in an incorrect format",IF($AA38='Control Panel'!$F$36,$AA38,IF($AA38='Control Panel'!$F$37,$AA38,IF($AA38='Control Panel'!$F$38,$AA38,IF($AA38='Control Panel'!$F$39,$AA38,IF($AA38='Control Panel'!$F$40,$AA38,IF($AA38='Control Panel'!$F$41,$AA38,"Error -- Availability entered in an incorrect format"))))))))</f>
        <v>N</v>
      </c>
    </row>
    <row r="39" spans="1:28" s="14" customFormat="1" x14ac:dyDescent="0.35">
      <c r="A39" s="7">
        <v>27</v>
      </c>
      <c r="B39" s="266" t="s">
        <v>1959</v>
      </c>
      <c r="C39" s="13" t="s">
        <v>37</v>
      </c>
      <c r="D39" s="220"/>
      <c r="E39" s="261"/>
      <c r="F39" s="204" t="str">
        <f t="shared" si="0"/>
        <v>N/A</v>
      </c>
      <c r="G39" s="6"/>
      <c r="AA39" s="14" t="str">
        <f t="shared" si="1"/>
        <v/>
      </c>
      <c r="AB39" s="14" t="str">
        <f>IF(LEN($AA39)=0,"N",IF(LEN($AA39)&gt;1,"Error -- Availability entered in an incorrect format",IF($AA39='Control Panel'!$F$36,$AA39,IF($AA39='Control Panel'!$F$37,$AA39,IF($AA39='Control Panel'!$F$38,$AA39,IF($AA39='Control Panel'!$F$39,$AA39,IF($AA39='Control Panel'!$F$40,$AA39,IF($AA39='Control Panel'!$F$41,$AA39,"Error -- Availability entered in an incorrect format"))))))))</f>
        <v>N</v>
      </c>
    </row>
    <row r="40" spans="1:28" s="14" customFormat="1" ht="29" x14ac:dyDescent="0.35">
      <c r="A40" s="7">
        <v>28</v>
      </c>
      <c r="B40" s="266" t="s">
        <v>1960</v>
      </c>
      <c r="C40" s="13" t="s">
        <v>37</v>
      </c>
      <c r="D40" s="220"/>
      <c r="E40" s="261"/>
      <c r="F40" s="204" t="str">
        <f t="shared" si="0"/>
        <v>N/A</v>
      </c>
      <c r="G40" s="6"/>
      <c r="AA40" s="14" t="str">
        <f t="shared" si="1"/>
        <v/>
      </c>
      <c r="AB40" s="14" t="str">
        <f>IF(LEN($AA40)=0,"N",IF(LEN($AA40)&gt;1,"Error -- Availability entered in an incorrect format",IF($AA40='Control Panel'!$F$36,$AA40,IF($AA40='Control Panel'!$F$37,$AA40,IF($AA40='Control Panel'!$F$38,$AA40,IF($AA40='Control Panel'!$F$39,$AA40,IF($AA40='Control Panel'!$F$40,$AA40,IF($AA40='Control Panel'!$F$41,$AA40,"Error -- Availability entered in an incorrect format"))))))))</f>
        <v>N</v>
      </c>
    </row>
    <row r="41" spans="1:28" s="14" customFormat="1" x14ac:dyDescent="0.35">
      <c r="A41" s="7">
        <v>29</v>
      </c>
      <c r="B41" s="266" t="s">
        <v>1961</v>
      </c>
      <c r="C41" s="13" t="s">
        <v>42</v>
      </c>
      <c r="D41" s="220"/>
      <c r="E41" s="261"/>
      <c r="F41" s="204" t="str">
        <f t="shared" si="0"/>
        <v>N/A</v>
      </c>
      <c r="G41" s="6"/>
      <c r="AA41" s="14" t="str">
        <f t="shared" si="1"/>
        <v/>
      </c>
      <c r="AB41" s="14" t="str">
        <f>IF(LEN($AA41)=0,"N",IF(LEN($AA41)&gt;1,"Error -- Availability entered in an incorrect format",IF($AA41='Control Panel'!$F$36,$AA41,IF($AA41='Control Panel'!$F$37,$AA41,IF($AA41='Control Panel'!$F$38,$AA41,IF($AA41='Control Panel'!$F$39,$AA41,IF($AA41='Control Panel'!$F$40,$AA41,IF($AA41='Control Panel'!$F$41,$AA41,"Error -- Availability entered in an incorrect format"))))))))</f>
        <v>N</v>
      </c>
    </row>
    <row r="42" spans="1:28" s="14" customFormat="1" ht="29" x14ac:dyDescent="0.35">
      <c r="A42" s="7">
        <v>30</v>
      </c>
      <c r="B42" s="204" t="s">
        <v>1962</v>
      </c>
      <c r="C42" s="276" t="s">
        <v>43</v>
      </c>
      <c r="D42" s="220"/>
      <c r="E42" s="261"/>
      <c r="F42" s="204" t="str">
        <f t="shared" si="0"/>
        <v>N/A</v>
      </c>
      <c r="G42" s="6"/>
      <c r="AA42" s="14" t="str">
        <f t="shared" si="1"/>
        <v/>
      </c>
      <c r="AB42" s="14" t="str">
        <f>IF(LEN($AA42)=0,"N",IF(LEN($AA42)&gt;1,"Error -- Availability entered in an incorrect format",IF($AA42='Control Panel'!$F$36,$AA42,IF($AA42='Control Panel'!$F$37,$AA42,IF($AA42='Control Panel'!$F$38,$AA42,IF($AA42='Control Panel'!$F$39,$AA42,IF($AA42='Control Panel'!$F$40,$AA42,IF($AA42='Control Panel'!$F$41,$AA42,"Error -- Availability entered in an incorrect format"))))))))</f>
        <v>N</v>
      </c>
    </row>
    <row r="43" spans="1:28" s="14" customFormat="1" x14ac:dyDescent="0.35">
      <c r="A43" s="7">
        <v>31</v>
      </c>
      <c r="B43" s="266" t="s">
        <v>1963</v>
      </c>
      <c r="C43" s="13" t="s">
        <v>37</v>
      </c>
      <c r="D43" s="220"/>
      <c r="E43" s="261"/>
      <c r="F43" s="204" t="str">
        <f t="shared" si="0"/>
        <v>N/A</v>
      </c>
      <c r="G43" s="6"/>
      <c r="AA43" s="14" t="str">
        <f t="shared" si="1"/>
        <v/>
      </c>
      <c r="AB43" s="14" t="str">
        <f>IF(LEN($AA43)=0,"N",IF(LEN($AA43)&gt;1,"Error -- Availability entered in an incorrect format",IF($AA43='Control Panel'!$F$36,$AA43,IF($AA43='Control Panel'!$F$37,$AA43,IF($AA43='Control Panel'!$F$38,$AA43,IF($AA43='Control Panel'!$F$39,$AA43,IF($AA43='Control Panel'!$F$40,$AA43,IF($AA43='Control Panel'!$F$41,$AA43,"Error -- Availability entered in an incorrect format"))))))))</f>
        <v>N</v>
      </c>
    </row>
    <row r="44" spans="1:28" s="14" customFormat="1" x14ac:dyDescent="0.35">
      <c r="A44" s="7">
        <v>32</v>
      </c>
      <c r="B44" s="266" t="s">
        <v>1964</v>
      </c>
      <c r="C44" s="13" t="s">
        <v>37</v>
      </c>
      <c r="D44" s="220"/>
      <c r="E44" s="261"/>
      <c r="F44" s="204" t="str">
        <f t="shared" si="0"/>
        <v>N/A</v>
      </c>
      <c r="G44" s="6"/>
      <c r="AA44" s="14" t="str">
        <f t="shared" si="1"/>
        <v/>
      </c>
      <c r="AB44" s="14" t="str">
        <f>IF(LEN($AA44)=0,"N",IF(LEN($AA44)&gt;1,"Error -- Availability entered in an incorrect format",IF($AA44='Control Panel'!$F$36,$AA44,IF($AA44='Control Panel'!$F$37,$AA44,IF($AA44='Control Panel'!$F$38,$AA44,IF($AA44='Control Panel'!$F$39,$AA44,IF($AA44='Control Panel'!$F$40,$AA44,IF($AA44='Control Panel'!$F$41,$AA44,"Error -- Availability entered in an incorrect format"))))))))</f>
        <v>N</v>
      </c>
    </row>
    <row r="45" spans="1:28" s="14" customFormat="1" x14ac:dyDescent="0.35">
      <c r="A45" s="7">
        <v>33</v>
      </c>
      <c r="B45" s="266" t="s">
        <v>1965</v>
      </c>
      <c r="C45" s="13" t="s">
        <v>37</v>
      </c>
      <c r="D45" s="220"/>
      <c r="E45" s="261"/>
      <c r="F45" s="204" t="str">
        <f t="shared" si="0"/>
        <v>N/A</v>
      </c>
      <c r="G45" s="6"/>
      <c r="AA45" s="14" t="str">
        <f t="shared" si="1"/>
        <v/>
      </c>
      <c r="AB45" s="14" t="str">
        <f>IF(LEN($AA45)=0,"N",IF(LEN($AA45)&gt;1,"Error -- Availability entered in an incorrect format",IF($AA45='Control Panel'!$F$36,$AA45,IF($AA45='Control Panel'!$F$37,$AA45,IF($AA45='Control Panel'!$F$38,$AA45,IF($AA45='Control Panel'!$F$39,$AA45,IF($AA45='Control Panel'!$F$40,$AA45,IF($AA45='Control Panel'!$F$41,$AA45,"Error -- Availability entered in an incorrect format"))))))))</f>
        <v>N</v>
      </c>
    </row>
    <row r="46" spans="1:28" s="14" customFormat="1" x14ac:dyDescent="0.35">
      <c r="A46" s="7">
        <v>34</v>
      </c>
      <c r="B46" s="266" t="s">
        <v>1966</v>
      </c>
      <c r="C46" s="13" t="s">
        <v>37</v>
      </c>
      <c r="D46" s="220"/>
      <c r="E46" s="261"/>
      <c r="F46" s="204" t="str">
        <f t="shared" si="0"/>
        <v>N/A</v>
      </c>
      <c r="G46" s="6"/>
      <c r="AA46" s="14" t="str">
        <f t="shared" si="1"/>
        <v/>
      </c>
      <c r="AB46" s="14" t="str">
        <f>IF(LEN($AA46)=0,"N",IF(LEN($AA46)&gt;1,"Error -- Availability entered in an incorrect format",IF($AA46='Control Panel'!$F$36,$AA46,IF($AA46='Control Panel'!$F$37,$AA46,IF($AA46='Control Panel'!$F$38,$AA46,IF($AA46='Control Panel'!$F$39,$AA46,IF($AA46='Control Panel'!$F$40,$AA46,IF($AA46='Control Panel'!$F$41,$AA46,"Error -- Availability entered in an incorrect format"))))))))</f>
        <v>N</v>
      </c>
    </row>
    <row r="47" spans="1:28" s="14" customFormat="1" x14ac:dyDescent="0.35">
      <c r="A47" s="7">
        <v>35</v>
      </c>
      <c r="B47" s="266" t="s">
        <v>1967</v>
      </c>
      <c r="C47" s="13" t="s">
        <v>37</v>
      </c>
      <c r="D47" s="220"/>
      <c r="E47" s="261"/>
      <c r="F47" s="204" t="str">
        <f t="shared" si="0"/>
        <v>N/A</v>
      </c>
      <c r="G47" s="6"/>
      <c r="AA47" s="14" t="str">
        <f t="shared" si="1"/>
        <v/>
      </c>
      <c r="AB47" s="14" t="str">
        <f>IF(LEN($AA47)=0,"N",IF(LEN($AA47)&gt;1,"Error -- Availability entered in an incorrect format",IF($AA47='Control Panel'!$F$36,$AA47,IF($AA47='Control Panel'!$F$37,$AA47,IF($AA47='Control Panel'!$F$38,$AA47,IF($AA47='Control Panel'!$F$39,$AA47,IF($AA47='Control Panel'!$F$40,$AA47,IF($AA47='Control Panel'!$F$41,$AA47,"Error -- Availability entered in an incorrect format"))))))))</f>
        <v>N</v>
      </c>
    </row>
    <row r="48" spans="1:28" s="14" customFormat="1" x14ac:dyDescent="0.35">
      <c r="A48" s="7">
        <v>36</v>
      </c>
      <c r="B48" s="266" t="s">
        <v>1968</v>
      </c>
      <c r="C48" s="13" t="s">
        <v>37</v>
      </c>
      <c r="D48" s="220"/>
      <c r="E48" s="261"/>
      <c r="F48" s="204" t="str">
        <f t="shared" si="0"/>
        <v>N/A</v>
      </c>
      <c r="G48" s="6"/>
      <c r="AA48" s="14" t="str">
        <f t="shared" si="1"/>
        <v/>
      </c>
      <c r="AB48" s="14" t="str">
        <f>IF(LEN($AA48)=0,"N",IF(LEN($AA48)&gt;1,"Error -- Availability entered in an incorrect format",IF($AA48='Control Panel'!$F$36,$AA48,IF($AA48='Control Panel'!$F$37,$AA48,IF($AA48='Control Panel'!$F$38,$AA48,IF($AA48='Control Panel'!$F$39,$AA48,IF($AA48='Control Panel'!$F$40,$AA48,IF($AA48='Control Panel'!$F$41,$AA48,"Error -- Availability entered in an incorrect format"))))))))</f>
        <v>N</v>
      </c>
    </row>
    <row r="49" spans="1:28" s="14" customFormat="1" ht="43.5" x14ac:dyDescent="0.35">
      <c r="A49" s="7">
        <v>37</v>
      </c>
      <c r="B49" s="204" t="s">
        <v>1969</v>
      </c>
      <c r="C49" s="13" t="s">
        <v>37</v>
      </c>
      <c r="D49" s="220"/>
      <c r="E49" s="261"/>
      <c r="F49" s="204" t="str">
        <f t="shared" si="0"/>
        <v>N/A</v>
      </c>
      <c r="G49" s="6"/>
      <c r="AA49" s="14" t="str">
        <f t="shared" si="1"/>
        <v/>
      </c>
      <c r="AB49" s="14" t="str">
        <f>IF(LEN($AA49)=0,"N",IF(LEN($AA49)&gt;1,"Error -- Availability entered in an incorrect format",IF($AA49='Control Panel'!$F$36,$AA49,IF($AA49='Control Panel'!$F$37,$AA49,IF($AA49='Control Panel'!$F$38,$AA49,IF($AA49='Control Panel'!$F$39,$AA49,IF($AA49='Control Panel'!$F$40,$AA49,IF($AA49='Control Panel'!$F$41,$AA49,"Error -- Availability entered in an incorrect format"))))))))</f>
        <v>N</v>
      </c>
    </row>
    <row r="50" spans="1:28" s="14" customFormat="1" ht="43.5" x14ac:dyDescent="0.35">
      <c r="A50" s="7">
        <v>38</v>
      </c>
      <c r="B50" s="204" t="s">
        <v>1970</v>
      </c>
      <c r="C50" s="13" t="s">
        <v>37</v>
      </c>
      <c r="D50" s="220"/>
      <c r="E50" s="261"/>
      <c r="F50" s="204" t="str">
        <f t="shared" si="0"/>
        <v>N/A</v>
      </c>
      <c r="G50" s="6"/>
      <c r="AA50" s="14" t="str">
        <f t="shared" si="1"/>
        <v/>
      </c>
      <c r="AB50" s="14" t="str">
        <f>IF(LEN($AA50)=0,"N",IF(LEN($AA50)&gt;1,"Error -- Availability entered in an incorrect format",IF($AA50='Control Panel'!$F$36,$AA50,IF($AA50='Control Panel'!$F$37,$AA50,IF($AA50='Control Panel'!$F$38,$AA50,IF($AA50='Control Panel'!$F$39,$AA50,IF($AA50='Control Panel'!$F$40,$AA50,IF($AA50='Control Panel'!$F$41,$AA50,"Error -- Availability entered in an incorrect format"))))))))</f>
        <v>N</v>
      </c>
    </row>
    <row r="51" spans="1:28" s="14" customFormat="1" ht="29" x14ac:dyDescent="0.35">
      <c r="A51" s="7">
        <v>39</v>
      </c>
      <c r="B51" s="204" t="s">
        <v>1971</v>
      </c>
      <c r="C51" s="13" t="s">
        <v>37</v>
      </c>
      <c r="D51" s="220"/>
      <c r="E51" s="261"/>
      <c r="F51" s="204" t="str">
        <f t="shared" si="0"/>
        <v>N/A</v>
      </c>
      <c r="G51" s="6"/>
      <c r="AA51" s="14" t="str">
        <f t="shared" si="1"/>
        <v/>
      </c>
      <c r="AB51" s="14" t="str">
        <f>IF(LEN($AA51)=0,"N",IF(LEN($AA51)&gt;1,"Error -- Availability entered in an incorrect format",IF($AA51='Control Panel'!$F$36,$AA51,IF($AA51='Control Panel'!$F$37,$AA51,IF($AA51='Control Panel'!$F$38,$AA51,IF($AA51='Control Panel'!$F$39,$AA51,IF($AA51='Control Panel'!$F$40,$AA51,IF($AA51='Control Panel'!$F$41,$AA51,"Error -- Availability entered in an incorrect format"))))))))</f>
        <v>N</v>
      </c>
    </row>
    <row r="52" spans="1:28" s="14" customFormat="1" ht="29" x14ac:dyDescent="0.35">
      <c r="A52" s="7">
        <v>40</v>
      </c>
      <c r="B52" s="204" t="s">
        <v>1972</v>
      </c>
      <c r="C52" s="13" t="s">
        <v>37</v>
      </c>
      <c r="D52" s="220"/>
      <c r="E52" s="261"/>
      <c r="F52" s="204" t="str">
        <f t="shared" si="0"/>
        <v>N/A</v>
      </c>
      <c r="G52" s="6"/>
      <c r="AA52" s="14" t="str">
        <f t="shared" si="1"/>
        <v/>
      </c>
      <c r="AB52" s="14" t="str">
        <f>IF(LEN($AA52)=0,"N",IF(LEN($AA52)&gt;1,"Error -- Availability entered in an incorrect format",IF($AA52='Control Panel'!$F$36,$AA52,IF($AA52='Control Panel'!$F$37,$AA52,IF($AA52='Control Panel'!$F$38,$AA52,IF($AA52='Control Panel'!$F$39,$AA52,IF($AA52='Control Panel'!$F$40,$AA52,IF($AA52='Control Panel'!$F$41,$AA52,"Error -- Availability entered in an incorrect format"))))))))</f>
        <v>N</v>
      </c>
    </row>
  </sheetData>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3:A52 C13:E52 G13:G52">
    <cfRule type="expression" dxfId="73" priority="5">
      <formula>$C13=""</formula>
    </cfRule>
  </conditionalFormatting>
  <conditionalFormatting sqref="B13:B52">
    <cfRule type="expression" dxfId="72" priority="4">
      <formula>$C13=""</formula>
    </cfRule>
  </conditionalFormatting>
  <conditionalFormatting sqref="F13:F52">
    <cfRule type="expression" dxfId="71" priority="3">
      <formula>$C13=""</formula>
    </cfRule>
  </conditionalFormatting>
  <conditionalFormatting sqref="A1:G1">
    <cfRule type="cellIs" dxfId="70" priority="1" operator="equal">
      <formula>"Replace this text with vendor name in the first module."</formula>
    </cfRule>
  </conditionalFormatting>
  <dataValidations count="1">
    <dataValidation type="decimal" allowBlank="1" showInputMessage="1" showErrorMessage="1" errorTitle="Invalid Response" error="Please enter number only and inlcude text in comments column." promptTitle="Cost" prompt="Please enter any related cost for specification compliance." sqref="E13:E52" xr:uid="{96C32C7E-E16B-4E0B-B301-826EF4A8EA1F}">
      <formula1>0</formula1>
      <formula2>1000000</formula2>
    </dataValidation>
  </dataValidations>
  <printOptions horizontalCentered="1"/>
  <pageMargins left="0.25" right="0.25" top="0.75" bottom="0.75" header="0.3" footer="0.3"/>
  <pageSetup scale="75" fitToHeight="0" orientation="landscape" r:id="rId1"/>
  <headerFooter>
    <oddHeader>&amp;LAppendix B - Application Specifications&amp;C&amp;"Calibri,Bold"&amp;12Albuquerque Public Schools - ERP Software Selection RFP
&amp;R&amp;"-,Bold"&amp;KFF0000&amp;A</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FormatSpecs">
                <anchor moveWithCells="1" sizeWithCells="1">
                  <from>
                    <xdr:col>28</xdr:col>
                    <xdr:colOff>190500</xdr:colOff>
                    <xdr:row>12</xdr:row>
                    <xdr:rowOff>88900</xdr:rowOff>
                  </from>
                  <to>
                    <xdr:col>28</xdr:col>
                    <xdr:colOff>457200</xdr:colOff>
                    <xdr:row>17</xdr:row>
                    <xdr:rowOff>152400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F7A3BAB8-9BBF-41B0-89AE-CE5C0CA5CAA5}">
            <xm:f>D10='Control Panel'!$I$25</xm:f>
            <x14:dxf>
              <font>
                <color rgb="FFFFFF00"/>
              </font>
              <fill>
                <patternFill>
                  <fgColor indexed="64"/>
                  <bgColor rgb="FFBF311A"/>
                </patternFill>
              </fill>
            </x14:dxf>
          </x14:cfRule>
          <xm:sqref>D10:G10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Invalid Response" error="Please enter appropriate availability response." promptTitle="Please enter availability:" prompt="_x000a_  Y - Yes_x000a_  R - Reporting_x000a_  T - Third Party_x000a_  M - Modification_x000a_  F - Future_x000a_  N - Not Available_x000a__x000a__x000a_*Paste values permitted." xr:uid="{4E91C2BF-3ACB-4DC1-9863-3FAF2E7F6FB6}">
          <x14:formula1>
            <xm:f>'Control Panel'!$F$36:$F$41</xm:f>
          </x14:formula1>
          <xm:sqref>D13:D52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49B50"/>
    <pageSetUpPr fitToPage="1"/>
  </sheetPr>
  <dimension ref="A1:Z643"/>
  <sheetViews>
    <sheetView zoomScaleNormal="100" zoomScaleSheetLayoutView="100" workbookViewId="0">
      <selection sqref="A1:B1"/>
    </sheetView>
  </sheetViews>
  <sheetFormatPr defaultColWidth="9.1796875" defaultRowHeight="14.5" x14ac:dyDescent="0.35"/>
  <cols>
    <col min="1" max="1" width="27.453125" style="53" customWidth="1"/>
    <col min="2" max="2" width="9.1796875" style="144"/>
    <col min="3" max="3" width="2.7265625" style="2" customWidth="1"/>
    <col min="4" max="4" width="12.7265625" style="2" customWidth="1"/>
    <col min="5" max="7" width="11.7265625" style="2" customWidth="1"/>
    <col min="8" max="8" width="12.7265625" style="2" customWidth="1"/>
    <col min="9" max="9" width="12.7265625" style="1" customWidth="1"/>
    <col min="10" max="10" width="26.7265625" style="2" customWidth="1"/>
    <col min="11" max="11" width="2.7265625" style="145" customWidth="1"/>
    <col min="12" max="12" width="11.1796875" style="27" bestFit="1" customWidth="1"/>
    <col min="13" max="13" width="10.7265625" style="27" bestFit="1" customWidth="1"/>
    <col min="14" max="14" width="13.81640625" style="27" bestFit="1" customWidth="1"/>
    <col min="15" max="15" width="9.1796875" style="27"/>
    <col min="16" max="16" width="9.1796875" style="23"/>
    <col min="17" max="26" width="9.1796875" style="54"/>
    <col min="27" max="16384" width="9.1796875" style="2"/>
  </cols>
  <sheetData>
    <row r="1" spans="1:26" x14ac:dyDescent="0.35">
      <c r="A1" s="414" t="s">
        <v>189</v>
      </c>
      <c r="B1" s="414"/>
      <c r="C1" s="415" t="s">
        <v>190</v>
      </c>
      <c r="D1" s="416"/>
      <c r="E1" s="416"/>
      <c r="F1" s="416"/>
      <c r="G1" s="416"/>
      <c r="H1" s="416"/>
      <c r="I1" s="416"/>
      <c r="J1" s="416"/>
      <c r="K1" s="417"/>
      <c r="L1" s="415" t="s">
        <v>191</v>
      </c>
      <c r="M1" s="416"/>
      <c r="N1" s="416"/>
      <c r="O1" s="416"/>
      <c r="P1" s="417"/>
      <c r="Q1" s="66"/>
      <c r="R1" s="66"/>
      <c r="S1" s="66"/>
      <c r="T1" s="66"/>
      <c r="U1" s="66"/>
      <c r="V1" s="66"/>
      <c r="W1" s="66"/>
      <c r="X1" s="66"/>
      <c r="Y1" s="66"/>
      <c r="Z1" s="66"/>
    </row>
    <row r="2" spans="1:26" ht="15" thickBot="1" x14ac:dyDescent="0.4">
      <c r="A2" s="418" t="s">
        <v>192</v>
      </c>
      <c r="B2" s="418"/>
      <c r="C2" s="419" t="s">
        <v>192</v>
      </c>
      <c r="D2" s="418"/>
      <c r="E2" s="418"/>
      <c r="F2" s="418"/>
      <c r="G2" s="418"/>
      <c r="H2" s="418"/>
      <c r="I2" s="418"/>
      <c r="J2" s="418"/>
      <c r="K2" s="420"/>
      <c r="L2" s="419" t="s">
        <v>192</v>
      </c>
      <c r="M2" s="418"/>
      <c r="N2" s="418"/>
      <c r="O2" s="418"/>
      <c r="P2" s="420"/>
      <c r="Q2" s="52"/>
      <c r="R2" s="52"/>
      <c r="S2" s="52"/>
      <c r="T2" s="52"/>
      <c r="U2" s="52"/>
      <c r="V2" s="52"/>
      <c r="W2" s="52"/>
      <c r="X2" s="52"/>
      <c r="Y2" s="52"/>
      <c r="Z2" s="52"/>
    </row>
    <row r="3" spans="1:26" x14ac:dyDescent="0.35">
      <c r="B3" s="258"/>
      <c r="C3" s="258"/>
      <c r="D3" s="39"/>
      <c r="E3" s="39"/>
      <c r="F3" s="39"/>
      <c r="G3" s="39"/>
      <c r="H3" s="39"/>
      <c r="I3" s="39"/>
      <c r="J3" s="258"/>
      <c r="K3" s="258"/>
    </row>
    <row r="4" spans="1:26" ht="15.75" customHeight="1" x14ac:dyDescent="0.35">
      <c r="A4" s="254"/>
      <c r="B4" s="258"/>
      <c r="C4" s="258"/>
      <c r="D4" s="40"/>
      <c r="E4" s="40"/>
      <c r="F4" s="40"/>
      <c r="G4" s="40"/>
      <c r="H4" s="40"/>
      <c r="I4" s="40"/>
      <c r="J4" s="258"/>
      <c r="K4" s="258"/>
    </row>
    <row r="5" spans="1:26" s="55" customFormat="1" x14ac:dyDescent="0.35">
      <c r="A5" s="258"/>
      <c r="B5" s="258"/>
      <c r="C5" s="258"/>
      <c r="D5" s="40"/>
      <c r="E5" s="40"/>
      <c r="F5" s="40"/>
      <c r="G5" s="40"/>
      <c r="H5" s="40"/>
      <c r="I5" s="40"/>
      <c r="J5" s="258"/>
      <c r="K5" s="258"/>
      <c r="L5" s="27"/>
      <c r="M5" s="27"/>
      <c r="N5" s="27"/>
      <c r="O5" s="27"/>
      <c r="P5" s="23"/>
      <c r="Q5" s="54"/>
      <c r="R5" s="54"/>
      <c r="S5" s="54"/>
      <c r="T5" s="54"/>
      <c r="U5" s="54"/>
      <c r="V5" s="54"/>
      <c r="W5" s="54"/>
      <c r="X5" s="54"/>
      <c r="Y5" s="54"/>
      <c r="Z5" s="54"/>
    </row>
    <row r="6" spans="1:26" s="55" customFormat="1" x14ac:dyDescent="0.35">
      <c r="A6" s="53"/>
      <c r="B6" s="258"/>
      <c r="C6" s="258"/>
      <c r="D6" s="40"/>
      <c r="E6" s="40"/>
      <c r="F6" s="40"/>
      <c r="G6" s="40"/>
      <c r="H6" s="40"/>
      <c r="I6" s="40"/>
      <c r="J6" s="56"/>
      <c r="K6" s="56"/>
      <c r="L6" s="28"/>
      <c r="M6" s="28"/>
      <c r="N6" s="28"/>
      <c r="O6" s="28"/>
      <c r="P6" s="26"/>
      <c r="Q6" s="54"/>
      <c r="R6" s="54"/>
      <c r="S6" s="54"/>
      <c r="T6" s="54"/>
      <c r="U6" s="54"/>
      <c r="V6" s="54"/>
      <c r="W6" s="54"/>
      <c r="X6" s="54"/>
      <c r="Y6" s="54"/>
      <c r="Z6" s="54"/>
    </row>
    <row r="7" spans="1:26" s="55" customFormat="1" ht="15" thickBot="1" x14ac:dyDescent="0.4">
      <c r="A7" s="53"/>
      <c r="B7" s="258"/>
      <c r="D7" s="57"/>
      <c r="E7" s="57"/>
      <c r="F7" s="57"/>
      <c r="G7" s="57"/>
      <c r="H7" s="57"/>
      <c r="I7" s="57"/>
      <c r="J7" s="57"/>
      <c r="K7" s="57"/>
      <c r="L7" s="28"/>
      <c r="M7" s="28"/>
      <c r="N7" s="28"/>
      <c r="O7" s="28"/>
      <c r="P7" s="26"/>
      <c r="Q7" s="54"/>
      <c r="R7" s="54"/>
      <c r="S7" s="54"/>
      <c r="T7" s="54"/>
      <c r="U7" s="54"/>
      <c r="V7" s="54"/>
      <c r="W7" s="54"/>
      <c r="X7" s="54"/>
      <c r="Y7" s="54"/>
      <c r="Z7" s="54"/>
    </row>
    <row r="8" spans="1:26" s="55" customFormat="1" ht="15.75" customHeight="1" thickBot="1" x14ac:dyDescent="0.4">
      <c r="A8" s="53"/>
      <c r="B8" s="258"/>
      <c r="D8" s="400" t="s">
        <v>193</v>
      </c>
      <c r="E8" s="401"/>
      <c r="F8" s="401"/>
      <c r="G8" s="401"/>
      <c r="H8" s="401"/>
      <c r="I8" s="401"/>
      <c r="J8" s="402"/>
      <c r="K8" s="57"/>
      <c r="L8" s="31"/>
      <c r="M8" s="31"/>
      <c r="N8" s="31"/>
      <c r="O8" s="31"/>
      <c r="P8" s="32"/>
      <c r="Q8" s="54"/>
      <c r="R8" s="54"/>
      <c r="S8" s="54"/>
      <c r="T8" s="54"/>
      <c r="U8" s="54"/>
      <c r="V8" s="54"/>
      <c r="W8" s="54"/>
      <c r="X8" s="54"/>
      <c r="Y8" s="54"/>
      <c r="Z8" s="54"/>
    </row>
    <row r="9" spans="1:26" s="55" customFormat="1" ht="15" customHeight="1" x14ac:dyDescent="0.35">
      <c r="A9" s="53"/>
      <c r="B9" s="258"/>
      <c r="D9" s="403" t="str">
        <f>'Control Panel'!E21</f>
        <v>Albuquerque Public Schools</v>
      </c>
      <c r="E9" s="404"/>
      <c r="F9" s="404"/>
      <c r="G9" s="404"/>
      <c r="H9" s="405" t="str">
        <f>"Proposal Due Date: " &amp; TEXT('Control Panel'!E24,"MM/DD/YYYY")</f>
        <v>Proposal Due Date: Due Date</v>
      </c>
      <c r="I9" s="405"/>
      <c r="J9" s="406"/>
      <c r="K9" s="57"/>
      <c r="L9" s="31"/>
      <c r="M9" s="31"/>
      <c r="N9" s="31"/>
      <c r="O9" s="31"/>
      <c r="P9" s="32"/>
      <c r="Q9" s="54"/>
      <c r="R9" s="54"/>
      <c r="S9" s="54"/>
      <c r="T9" s="54"/>
      <c r="U9" s="54"/>
      <c r="V9" s="54"/>
      <c r="W9" s="54"/>
      <c r="X9" s="54"/>
      <c r="Y9" s="54"/>
      <c r="Z9" s="54"/>
    </row>
    <row r="10" spans="1:26" s="55" customFormat="1" ht="15.75" customHeight="1" thickBot="1" x14ac:dyDescent="0.4">
      <c r="A10" s="53"/>
      <c r="B10" s="258"/>
      <c r="D10" s="407" t="str">
        <f>'Control Panel'!E23</f>
        <v>ERP Software Selection</v>
      </c>
      <c r="E10" s="408"/>
      <c r="F10" s="408"/>
      <c r="G10" s="408"/>
      <c r="H10" s="409" t="str">
        <f>"Date Received: " &amp; TEXT('Control Panel'!E124,"MM/DD/YYYY")</f>
        <v>Date Received: Date Received</v>
      </c>
      <c r="I10" s="409"/>
      <c r="J10" s="410"/>
      <c r="K10" s="57"/>
      <c r="L10" s="31"/>
      <c r="M10" s="31"/>
      <c r="N10" s="31"/>
      <c r="O10" s="31"/>
      <c r="P10" s="32"/>
      <c r="Q10" s="54"/>
      <c r="R10" s="54"/>
      <c r="S10" s="54"/>
      <c r="T10" s="54"/>
      <c r="U10" s="54"/>
      <c r="V10" s="54"/>
      <c r="W10" s="54"/>
      <c r="X10" s="54"/>
      <c r="Y10" s="54"/>
      <c r="Z10" s="54"/>
    </row>
    <row r="11" spans="1:26" s="55" customFormat="1" ht="19.5" customHeight="1" thickBot="1" x14ac:dyDescent="0.4">
      <c r="A11" s="53"/>
      <c r="B11" s="258"/>
      <c r="D11" s="411" t="str">
        <f>'Control Panel'!E122</f>
        <v>Vendor Long Name</v>
      </c>
      <c r="E11" s="412"/>
      <c r="F11" s="412"/>
      <c r="G11" s="412"/>
      <c r="H11" s="412"/>
      <c r="I11" s="412"/>
      <c r="J11" s="413"/>
      <c r="K11" s="57"/>
      <c r="L11" s="33"/>
      <c r="M11" s="33"/>
      <c r="N11" s="33"/>
      <c r="O11" s="33"/>
      <c r="P11" s="34"/>
      <c r="Q11" s="54"/>
      <c r="R11" s="54"/>
      <c r="S11" s="54"/>
      <c r="T11" s="54"/>
      <c r="U11" s="54"/>
      <c r="V11" s="54"/>
      <c r="W11" s="54"/>
      <c r="X11" s="54"/>
      <c r="Y11" s="54"/>
      <c r="Z11" s="54"/>
    </row>
    <row r="12" spans="1:26" s="55" customFormat="1" ht="15" thickBot="1" x14ac:dyDescent="0.4">
      <c r="A12" s="53"/>
      <c r="B12" s="258"/>
      <c r="D12" s="57"/>
      <c r="E12" s="57"/>
      <c r="F12" s="57"/>
      <c r="G12" s="57"/>
      <c r="H12" s="57"/>
      <c r="I12" s="57"/>
      <c r="J12" s="57"/>
      <c r="K12" s="57"/>
      <c r="L12" s="33"/>
      <c r="M12" s="33"/>
      <c r="N12" s="33"/>
      <c r="O12" s="33"/>
      <c r="P12" s="34"/>
      <c r="Q12" s="54"/>
      <c r="R12" s="54"/>
      <c r="S12" s="54"/>
      <c r="T12" s="54"/>
      <c r="U12" s="54"/>
      <c r="V12" s="54"/>
      <c r="W12" s="54"/>
      <c r="X12" s="54"/>
      <c r="Y12" s="54"/>
      <c r="Z12" s="54"/>
    </row>
    <row r="13" spans="1:26" x14ac:dyDescent="0.35">
      <c r="B13" s="258"/>
      <c r="D13" s="216" t="s">
        <v>194</v>
      </c>
      <c r="E13" s="394" t="s">
        <v>195</v>
      </c>
      <c r="F13" s="395"/>
      <c r="G13" s="396"/>
      <c r="H13" s="217" t="s">
        <v>196</v>
      </c>
      <c r="I13" s="218" t="s">
        <v>197</v>
      </c>
      <c r="J13" s="219" t="s">
        <v>198</v>
      </c>
      <c r="L13" s="35" t="s">
        <v>199</v>
      </c>
      <c r="M13" s="35" t="s">
        <v>200</v>
      </c>
      <c r="N13" s="35" t="s">
        <v>201</v>
      </c>
      <c r="O13" s="29"/>
      <c r="P13" s="36"/>
    </row>
    <row r="14" spans="1:26" x14ac:dyDescent="0.35">
      <c r="B14" s="258"/>
      <c r="D14" s="212" t="str">
        <f>'Control Panel'!F47</f>
        <v>4.2</v>
      </c>
      <c r="E14" s="397" t="str">
        <f>'Control Panel'!E47</f>
        <v>General Technical</v>
      </c>
      <c r="F14" s="398"/>
      <c r="G14" s="399"/>
      <c r="H14" s="213" t="str">
        <f>$J84</f>
        <v>N/A</v>
      </c>
      <c r="I14" s="214">
        <f>'Control Panel'!G47</f>
        <v>0</v>
      </c>
      <c r="J14" s="215" t="str">
        <f>'General Technical'!$D$10</f>
        <v>Replace this text with the primary product name(s) which satisfy requirements.</v>
      </c>
      <c r="K14" s="145" t="s">
        <v>188</v>
      </c>
      <c r="L14" s="29" t="str">
        <f t="shared" ref="L14:L45" si="0">IF(ISNUMBER(H14),H14*I14,"")</f>
        <v/>
      </c>
      <c r="M14" s="29" t="str">
        <f t="shared" ref="M14:M45" si="1">IF(ISNUMBER(H14),L14,"NA")</f>
        <v>NA</v>
      </c>
      <c r="N14" s="29" t="str">
        <f t="shared" ref="N14:N45" si="2">IF(ISNUMBER(H14),I14,"NA")</f>
        <v>NA</v>
      </c>
      <c r="O14" s="29"/>
      <c r="P14" s="36"/>
    </row>
    <row r="15" spans="1:26" x14ac:dyDescent="0.35">
      <c r="B15" s="258"/>
      <c r="D15" s="64" t="str">
        <f>'Control Panel'!F48</f>
        <v>4.3</v>
      </c>
      <c r="E15" s="377" t="str">
        <f>'Control Panel'!E48</f>
        <v>Reporting &amp; Analytics</v>
      </c>
      <c r="F15" s="378"/>
      <c r="G15" s="379"/>
      <c r="H15" s="62" t="str">
        <f>$J95</f>
        <v>N/A</v>
      </c>
      <c r="I15" s="133">
        <f>'Control Panel'!G48</f>
        <v>0</v>
      </c>
      <c r="J15" s="195" t="str">
        <f>'Reporting &amp; Analytics'!$D$10</f>
        <v>Replace this text with the primary product name(s) which satisfy requirements.</v>
      </c>
      <c r="K15" s="145" t="s">
        <v>188</v>
      </c>
      <c r="L15" s="29" t="str">
        <f t="shared" si="0"/>
        <v/>
      </c>
      <c r="M15" s="29" t="str">
        <f t="shared" si="1"/>
        <v>NA</v>
      </c>
      <c r="N15" s="29" t="str">
        <f t="shared" si="2"/>
        <v>NA</v>
      </c>
      <c r="O15" s="29"/>
      <c r="P15" s="36"/>
    </row>
    <row r="16" spans="1:26" x14ac:dyDescent="0.35">
      <c r="B16" s="258"/>
      <c r="D16" s="65" t="str">
        <f>'Control Panel'!F49</f>
        <v>4.4</v>
      </c>
      <c r="E16" s="380" t="str">
        <f>'Control Panel'!E49</f>
        <v>General Ledger</v>
      </c>
      <c r="F16" s="381"/>
      <c r="G16" s="382"/>
      <c r="H16" s="63" t="str">
        <f>$J106</f>
        <v>N/A</v>
      </c>
      <c r="I16" s="134">
        <f>'Control Panel'!G49</f>
        <v>0</v>
      </c>
      <c r="J16" s="196" t="str">
        <f>'General Ledger'!$D$10</f>
        <v>Replace this text with the primary product name(s) which satisfy requirements.</v>
      </c>
      <c r="K16" s="145" t="s">
        <v>188</v>
      </c>
      <c r="L16" s="29" t="str">
        <f t="shared" si="0"/>
        <v/>
      </c>
      <c r="M16" s="29" t="str">
        <f t="shared" si="1"/>
        <v>NA</v>
      </c>
      <c r="N16" s="29" t="str">
        <f t="shared" si="2"/>
        <v>NA</v>
      </c>
      <c r="O16" s="29"/>
      <c r="P16" s="36"/>
    </row>
    <row r="17" spans="4:16" x14ac:dyDescent="0.35">
      <c r="D17" s="64" t="str">
        <f>'Control Panel'!F50</f>
        <v>4.5</v>
      </c>
      <c r="E17" s="377" t="str">
        <f>'Control Panel'!E50</f>
        <v>Project &amp; Grant Accounting</v>
      </c>
      <c r="F17" s="378"/>
      <c r="G17" s="379"/>
      <c r="H17" s="62" t="str">
        <f>$J117</f>
        <v>N/A</v>
      </c>
      <c r="I17" s="133">
        <f>'Control Panel'!G50</f>
        <v>0</v>
      </c>
      <c r="J17" s="195" t="str">
        <f>'Project &amp; Grant Accounting'!$D$10</f>
        <v>Replace this text with the primary product name(s) which satisfy requirements.</v>
      </c>
      <c r="K17" s="145" t="s">
        <v>188</v>
      </c>
      <c r="L17" s="29" t="str">
        <f t="shared" si="0"/>
        <v/>
      </c>
      <c r="M17" s="29" t="str">
        <f t="shared" si="1"/>
        <v>NA</v>
      </c>
      <c r="N17" s="29" t="str">
        <f t="shared" si="2"/>
        <v>NA</v>
      </c>
      <c r="O17" s="29"/>
      <c r="P17" s="36"/>
    </row>
    <row r="18" spans="4:16" x14ac:dyDescent="0.35">
      <c r="D18" s="65" t="str">
        <f>'Control Panel'!F51</f>
        <v>4.6</v>
      </c>
      <c r="E18" s="380" t="str">
        <f>'Control Panel'!E51</f>
        <v>Accounts Payable</v>
      </c>
      <c r="F18" s="381"/>
      <c r="G18" s="382"/>
      <c r="H18" s="63" t="str">
        <f>$J128</f>
        <v>N/A</v>
      </c>
      <c r="I18" s="134">
        <f>'Control Panel'!G51</f>
        <v>0</v>
      </c>
      <c r="J18" s="196" t="str">
        <f>'Accounts Payable'!$D$10</f>
        <v>Replace this text with the primary product name(s) which satisfy requirements.</v>
      </c>
      <c r="K18" s="145" t="s">
        <v>188</v>
      </c>
      <c r="L18" s="29" t="str">
        <f t="shared" si="0"/>
        <v/>
      </c>
      <c r="M18" s="29" t="str">
        <f t="shared" si="1"/>
        <v>NA</v>
      </c>
      <c r="N18" s="29" t="str">
        <f t="shared" si="2"/>
        <v>NA</v>
      </c>
      <c r="O18" s="29"/>
      <c r="P18" s="36"/>
    </row>
    <row r="19" spans="4:16" x14ac:dyDescent="0.35">
      <c r="D19" s="64" t="str">
        <f>'Control Panel'!F52</f>
        <v>4.7</v>
      </c>
      <c r="E19" s="377" t="str">
        <f>'Control Panel'!E52</f>
        <v>Accounts Receivable &amp; Invoicing</v>
      </c>
      <c r="F19" s="378"/>
      <c r="G19" s="379"/>
      <c r="H19" s="62" t="str">
        <f>$J139</f>
        <v>N/A</v>
      </c>
      <c r="I19" s="133">
        <f>'Control Panel'!G52</f>
        <v>0</v>
      </c>
      <c r="J19" s="195" t="str">
        <f>'Accounts Receivable &amp; Invoicing'!$D$10</f>
        <v>Replace this text with the primary product name(s) which satisfy requirements.</v>
      </c>
      <c r="K19" s="145" t="s">
        <v>188</v>
      </c>
      <c r="L19" s="29" t="str">
        <f t="shared" si="0"/>
        <v/>
      </c>
      <c r="M19" s="29" t="str">
        <f t="shared" si="1"/>
        <v>NA</v>
      </c>
      <c r="N19" s="29" t="str">
        <f t="shared" si="2"/>
        <v>NA</v>
      </c>
      <c r="O19" s="29"/>
      <c r="P19" s="36"/>
    </row>
    <row r="20" spans="4:16" x14ac:dyDescent="0.35">
      <c r="D20" s="65" t="str">
        <f>'Control Panel'!F53</f>
        <v>4.8</v>
      </c>
      <c r="E20" s="380" t="str">
        <f>'Control Panel'!E53</f>
        <v>Cash Receipts</v>
      </c>
      <c r="F20" s="381"/>
      <c r="G20" s="382"/>
      <c r="H20" s="63" t="str">
        <f>$J150</f>
        <v>N/A</v>
      </c>
      <c r="I20" s="134">
        <f>'Control Panel'!G53</f>
        <v>0</v>
      </c>
      <c r="J20" s="196" t="str">
        <f>'Cash Receipts'!$D$10</f>
        <v>Replace this text with the primary product name(s) which satisfy requirements.</v>
      </c>
      <c r="K20" s="145" t="s">
        <v>188</v>
      </c>
      <c r="L20" s="29" t="str">
        <f t="shared" si="0"/>
        <v/>
      </c>
      <c r="M20" s="29" t="str">
        <f t="shared" si="1"/>
        <v>NA</v>
      </c>
      <c r="N20" s="29" t="str">
        <f t="shared" si="2"/>
        <v>NA</v>
      </c>
      <c r="O20" s="29"/>
      <c r="P20" s="36"/>
    </row>
    <row r="21" spans="4:16" x14ac:dyDescent="0.35">
      <c r="D21" s="64" t="str">
        <f>'Control Panel'!F54</f>
        <v>4.9</v>
      </c>
      <c r="E21" s="377" t="str">
        <f>'Control Panel'!E54</f>
        <v>Procurement</v>
      </c>
      <c r="F21" s="378"/>
      <c r="G21" s="379"/>
      <c r="H21" s="62" t="str">
        <f>$J161</f>
        <v>N/A</v>
      </c>
      <c r="I21" s="133">
        <f>'Control Panel'!G54</f>
        <v>0</v>
      </c>
      <c r="J21" s="195" t="str">
        <f>Procurement!$D$10</f>
        <v>Replace this text with the primary product name(s) which satisfy requirements.</v>
      </c>
      <c r="K21" s="145" t="s">
        <v>188</v>
      </c>
      <c r="L21" s="29" t="str">
        <f t="shared" si="0"/>
        <v/>
      </c>
      <c r="M21" s="29" t="str">
        <f t="shared" si="1"/>
        <v>NA</v>
      </c>
      <c r="N21" s="29" t="str">
        <f t="shared" si="2"/>
        <v>NA</v>
      </c>
      <c r="O21" s="29"/>
      <c r="P21" s="36"/>
    </row>
    <row r="22" spans="4:16" x14ac:dyDescent="0.35">
      <c r="D22" s="65" t="str">
        <f>'Control Panel'!F55</f>
        <v>4.10</v>
      </c>
      <c r="E22" s="380" t="str">
        <f>'Control Panel'!E55</f>
        <v>Inventory</v>
      </c>
      <c r="F22" s="381"/>
      <c r="G22" s="382"/>
      <c r="H22" s="63" t="str">
        <f>$J172</f>
        <v>N/A</v>
      </c>
      <c r="I22" s="134">
        <f>'Control Panel'!G55</f>
        <v>0</v>
      </c>
      <c r="J22" s="196" t="str">
        <f>Inventory!$D$10</f>
        <v>Replace this text with the primary product name(s) which satisfy requirements.</v>
      </c>
      <c r="K22" s="145" t="s">
        <v>188</v>
      </c>
      <c r="L22" s="29" t="str">
        <f t="shared" si="0"/>
        <v/>
      </c>
      <c r="M22" s="29" t="str">
        <f t="shared" si="1"/>
        <v>NA</v>
      </c>
      <c r="N22" s="29" t="str">
        <f t="shared" si="2"/>
        <v>NA</v>
      </c>
      <c r="O22" s="29"/>
      <c r="P22" s="36"/>
    </row>
    <row r="23" spans="4:16" x14ac:dyDescent="0.35">
      <c r="D23" s="64" t="str">
        <f>'Control Panel'!F56</f>
        <v>4.11</v>
      </c>
      <c r="E23" s="377" t="str">
        <f>'Control Panel'!E56</f>
        <v>Budgeting</v>
      </c>
      <c r="F23" s="378"/>
      <c r="G23" s="379"/>
      <c r="H23" s="62" t="str">
        <f>$J183</f>
        <v>N/A</v>
      </c>
      <c r="I23" s="133">
        <f>'Control Panel'!G56</f>
        <v>0</v>
      </c>
      <c r="J23" s="195" t="str">
        <f>Budgeting!$D$10</f>
        <v>Replace this text with the primary product name(s) which satisfy requirements.</v>
      </c>
      <c r="K23" s="145" t="s">
        <v>188</v>
      </c>
      <c r="L23" s="29" t="str">
        <f t="shared" si="0"/>
        <v/>
      </c>
      <c r="M23" s="29" t="str">
        <f t="shared" si="1"/>
        <v>NA</v>
      </c>
      <c r="N23" s="29" t="str">
        <f t="shared" si="2"/>
        <v>NA</v>
      </c>
      <c r="O23" s="29"/>
      <c r="P23" s="36"/>
    </row>
    <row r="24" spans="4:16" x14ac:dyDescent="0.35">
      <c r="D24" s="65" t="str">
        <f>'Control Panel'!F57</f>
        <v>4.12</v>
      </c>
      <c r="E24" s="380" t="str">
        <f>'Control Panel'!E57</f>
        <v>Fixed Assets</v>
      </c>
      <c r="F24" s="381"/>
      <c r="G24" s="382"/>
      <c r="H24" s="63" t="str">
        <f>$J194</f>
        <v>N/A</v>
      </c>
      <c r="I24" s="134">
        <f>'Control Panel'!G57</f>
        <v>0</v>
      </c>
      <c r="J24" s="196" t="str">
        <f>'Fixed Assets'!$D$10</f>
        <v>Replace this text with the primary product name(s) which satisfy requirements.</v>
      </c>
      <c r="K24" s="145" t="s">
        <v>188</v>
      </c>
      <c r="L24" s="29" t="str">
        <f t="shared" si="0"/>
        <v/>
      </c>
      <c r="M24" s="29" t="str">
        <f t="shared" si="1"/>
        <v>NA</v>
      </c>
      <c r="N24" s="29" t="str">
        <f t="shared" si="2"/>
        <v>NA</v>
      </c>
      <c r="O24" s="29"/>
      <c r="P24" s="36"/>
    </row>
    <row r="25" spans="4:16" x14ac:dyDescent="0.35">
      <c r="D25" s="64" t="str">
        <f>'Control Panel'!F58</f>
        <v>4.13</v>
      </c>
      <c r="E25" s="377" t="str">
        <f>'Control Panel'!E58</f>
        <v>Employee Expense Reimbursement</v>
      </c>
      <c r="F25" s="378"/>
      <c r="G25" s="379"/>
      <c r="H25" s="62" t="str">
        <f>$J205</f>
        <v>N/A</v>
      </c>
      <c r="I25" s="133">
        <f>'Control Panel'!G58</f>
        <v>0</v>
      </c>
      <c r="J25" s="195" t="str">
        <f>'Employee Expense Reimbursement'!$D$10</f>
        <v>Replace this text with the primary product name(s) which satisfy requirements.</v>
      </c>
      <c r="K25" s="145" t="s">
        <v>188</v>
      </c>
      <c r="L25" s="29" t="str">
        <f t="shared" si="0"/>
        <v/>
      </c>
      <c r="M25" s="29" t="str">
        <f t="shared" si="1"/>
        <v>NA</v>
      </c>
      <c r="N25" s="29" t="str">
        <f t="shared" si="2"/>
        <v>NA</v>
      </c>
      <c r="O25" s="29"/>
      <c r="P25" s="36"/>
    </row>
    <row r="26" spans="4:16" x14ac:dyDescent="0.35">
      <c r="D26" s="65" t="str">
        <f>'Control Panel'!F59</f>
        <v>4.14</v>
      </c>
      <c r="E26" s="380" t="str">
        <f>'Control Panel'!E59</f>
        <v>Human Resources</v>
      </c>
      <c r="F26" s="381"/>
      <c r="G26" s="382"/>
      <c r="H26" s="63" t="str">
        <f>$J216</f>
        <v>N/A</v>
      </c>
      <c r="I26" s="134">
        <f>'Control Panel'!G59</f>
        <v>0</v>
      </c>
      <c r="J26" s="196" t="str">
        <f>'Human Resources'!$D$10</f>
        <v>Replace this text with the primary product name(s) which satisfy requirements.</v>
      </c>
      <c r="K26" s="145" t="s">
        <v>188</v>
      </c>
      <c r="L26" s="29" t="str">
        <f t="shared" si="0"/>
        <v/>
      </c>
      <c r="M26" s="29" t="str">
        <f t="shared" si="1"/>
        <v>NA</v>
      </c>
      <c r="N26" s="29" t="str">
        <f t="shared" si="2"/>
        <v>NA</v>
      </c>
      <c r="O26" s="29"/>
      <c r="P26" s="36"/>
    </row>
    <row r="27" spans="4:16" x14ac:dyDescent="0.35">
      <c r="D27" s="64" t="str">
        <f>'Control Panel'!F60</f>
        <v>4.15</v>
      </c>
      <c r="E27" s="377" t="str">
        <f>'Control Panel'!E60</f>
        <v>Position Control</v>
      </c>
      <c r="F27" s="378"/>
      <c r="G27" s="379"/>
      <c r="H27" s="62" t="str">
        <f>$J227</f>
        <v>N/A</v>
      </c>
      <c r="I27" s="133">
        <f>'Control Panel'!G60</f>
        <v>0</v>
      </c>
      <c r="J27" s="195" t="str">
        <f>'Position Control'!$D$10</f>
        <v>Replace this text with the primary product name(s) which satisfy requirements.</v>
      </c>
      <c r="K27" s="145" t="s">
        <v>188</v>
      </c>
      <c r="L27" s="29" t="str">
        <f t="shared" si="0"/>
        <v/>
      </c>
      <c r="M27" s="29" t="str">
        <f t="shared" si="1"/>
        <v>NA</v>
      </c>
      <c r="N27" s="29" t="str">
        <f t="shared" si="2"/>
        <v>NA</v>
      </c>
      <c r="O27" s="29"/>
      <c r="P27" s="36"/>
    </row>
    <row r="28" spans="4:16" x14ac:dyDescent="0.35">
      <c r="D28" s="65" t="str">
        <f>'Control Panel'!F61</f>
        <v>4.16</v>
      </c>
      <c r="E28" s="380" t="str">
        <f>'Control Panel'!E61</f>
        <v>Payroll</v>
      </c>
      <c r="F28" s="381"/>
      <c r="G28" s="382"/>
      <c r="H28" s="63" t="str">
        <f>$J238</f>
        <v>N/A</v>
      </c>
      <c r="I28" s="134">
        <f>'Control Panel'!G61</f>
        <v>0</v>
      </c>
      <c r="J28" s="196" t="str">
        <f>Payroll!$D$10</f>
        <v>Replace this text with the primary product name(s) which satisfy requirements.</v>
      </c>
      <c r="K28" s="145" t="s">
        <v>188</v>
      </c>
      <c r="L28" s="29" t="str">
        <f t="shared" si="0"/>
        <v/>
      </c>
      <c r="M28" s="29" t="str">
        <f t="shared" si="1"/>
        <v>NA</v>
      </c>
      <c r="N28" s="29" t="str">
        <f t="shared" si="2"/>
        <v>NA</v>
      </c>
      <c r="O28" s="29"/>
      <c r="P28" s="36"/>
    </row>
    <row r="29" spans="4:16" x14ac:dyDescent="0.35">
      <c r="D29" s="64" t="str">
        <f>'Control Panel'!F62</f>
        <v>4.17</v>
      </c>
      <c r="E29" s="377" t="str">
        <f>'Control Panel'!E62</f>
        <v>Benefits</v>
      </c>
      <c r="F29" s="378"/>
      <c r="G29" s="379"/>
      <c r="H29" s="62" t="str">
        <f>$J249</f>
        <v>N/A</v>
      </c>
      <c r="I29" s="133">
        <f>'Control Panel'!G62</f>
        <v>0</v>
      </c>
      <c r="J29" s="195" t="str">
        <f>Benefits!$D$10</f>
        <v>Replace this text with the primary product name(s) which satisfy requirements.</v>
      </c>
      <c r="K29" s="145" t="s">
        <v>188</v>
      </c>
      <c r="L29" s="29" t="str">
        <f t="shared" si="0"/>
        <v/>
      </c>
      <c r="M29" s="29" t="str">
        <f t="shared" si="1"/>
        <v>NA</v>
      </c>
      <c r="N29" s="29" t="str">
        <f t="shared" si="2"/>
        <v>NA</v>
      </c>
      <c r="O29" s="29"/>
      <c r="P29" s="36"/>
    </row>
    <row r="30" spans="4:16" x14ac:dyDescent="0.35">
      <c r="D30" s="65" t="str">
        <f>'Control Panel'!F63</f>
        <v>4.18</v>
      </c>
      <c r="E30" s="380" t="str">
        <f>'Control Panel'!E63</f>
        <v>Employee Self-Service</v>
      </c>
      <c r="F30" s="381"/>
      <c r="G30" s="382"/>
      <c r="H30" s="63" t="str">
        <f>$J260</f>
        <v>N/A</v>
      </c>
      <c r="I30" s="134">
        <f>'Control Panel'!G63</f>
        <v>0</v>
      </c>
      <c r="J30" s="196" t="str">
        <f>'Employee Self-Service'!$D$10</f>
        <v>Replace this text with the primary product name(s) which satisfy requirements.</v>
      </c>
      <c r="K30" s="145" t="s">
        <v>188</v>
      </c>
      <c r="L30" s="29" t="str">
        <f t="shared" si="0"/>
        <v/>
      </c>
      <c r="M30" s="29" t="str">
        <f t="shared" si="1"/>
        <v>NA</v>
      </c>
      <c r="N30" s="29" t="str">
        <f t="shared" si="2"/>
        <v>NA</v>
      </c>
      <c r="O30" s="29"/>
      <c r="P30" s="36"/>
    </row>
    <row r="31" spans="4:16" x14ac:dyDescent="0.35">
      <c r="D31" s="64" t="str">
        <f>'Control Panel'!F64</f>
        <v>4.19</v>
      </c>
      <c r="E31" s="377" t="str">
        <f>'Control Panel'!E64</f>
        <v>Time &amp; Attendance</v>
      </c>
      <c r="F31" s="378"/>
      <c r="G31" s="379"/>
      <c r="H31" s="62" t="str">
        <f>$J271</f>
        <v>N/A</v>
      </c>
      <c r="I31" s="133">
        <f>'Control Panel'!G64</f>
        <v>0</v>
      </c>
      <c r="J31" s="195" t="str">
        <f>'Time &amp; Attendance'!$D$10</f>
        <v>Replace this text with the primary product name(s) which satisfy requirements.</v>
      </c>
      <c r="K31" s="145" t="s">
        <v>188</v>
      </c>
      <c r="L31" s="29" t="str">
        <f t="shared" si="0"/>
        <v/>
      </c>
      <c r="M31" s="29" t="str">
        <f t="shared" si="1"/>
        <v>NA</v>
      </c>
      <c r="N31" s="29" t="str">
        <f t="shared" si="2"/>
        <v>NA</v>
      </c>
      <c r="O31" s="29"/>
      <c r="P31" s="36"/>
    </row>
    <row r="32" spans="4:16" hidden="1" x14ac:dyDescent="0.35">
      <c r="D32" s="65" t="str">
        <f>'Control Panel'!F65</f>
        <v>4.20</v>
      </c>
      <c r="E32" s="380" t="str">
        <f>'Control Panel'!E65</f>
        <v>Module 19</v>
      </c>
      <c r="F32" s="381"/>
      <c r="G32" s="382"/>
      <c r="H32" s="63" t="str">
        <f>$J282</f>
        <v>N/A</v>
      </c>
      <c r="I32" s="134">
        <f>'Control Panel'!G65</f>
        <v>0</v>
      </c>
      <c r="J32" s="196" t="str">
        <f>'Module 19'!$D$10</f>
        <v>Replace this text with the primary product name(s) which satisfy requirements.</v>
      </c>
      <c r="K32" s="145" t="s">
        <v>188</v>
      </c>
      <c r="L32" s="29" t="str">
        <f t="shared" si="0"/>
        <v/>
      </c>
      <c r="M32" s="29" t="str">
        <f t="shared" si="1"/>
        <v>NA</v>
      </c>
      <c r="N32" s="29" t="str">
        <f t="shared" si="2"/>
        <v>NA</v>
      </c>
      <c r="O32" s="29"/>
      <c r="P32" s="36"/>
    </row>
    <row r="33" spans="4:16" hidden="1" x14ac:dyDescent="0.35">
      <c r="D33" s="64" t="str">
        <f>'Control Panel'!F66</f>
        <v>4.21</v>
      </c>
      <c r="E33" s="377" t="str">
        <f>'Control Panel'!E66</f>
        <v>Module 20</v>
      </c>
      <c r="F33" s="378"/>
      <c r="G33" s="379"/>
      <c r="H33" s="62" t="str">
        <f>$J293</f>
        <v>N/A</v>
      </c>
      <c r="I33" s="133">
        <f>'Control Panel'!G66</f>
        <v>0</v>
      </c>
      <c r="J33" s="195" t="str">
        <f>'Module 20'!$D$10</f>
        <v>Replace this text with the primary product name(s) which satisfy requirements.</v>
      </c>
      <c r="K33" s="145" t="s">
        <v>188</v>
      </c>
      <c r="L33" s="29" t="str">
        <f t="shared" si="0"/>
        <v/>
      </c>
      <c r="M33" s="29" t="str">
        <f t="shared" si="1"/>
        <v>NA</v>
      </c>
      <c r="N33" s="29" t="str">
        <f t="shared" si="2"/>
        <v>NA</v>
      </c>
      <c r="O33" s="29"/>
      <c r="P33" s="36"/>
    </row>
    <row r="34" spans="4:16" hidden="1" x14ac:dyDescent="0.35">
      <c r="D34" s="65" t="str">
        <f>'Control Panel'!F67</f>
        <v>4.22</v>
      </c>
      <c r="E34" s="380" t="str">
        <f>'Control Panel'!E67</f>
        <v>Module 21</v>
      </c>
      <c r="F34" s="381"/>
      <c r="G34" s="382"/>
      <c r="H34" s="63" t="str">
        <f>$J304</f>
        <v>N/A</v>
      </c>
      <c r="I34" s="134">
        <f>'Control Panel'!G67</f>
        <v>0</v>
      </c>
      <c r="J34" s="196" t="str">
        <f>'Module 21'!$D$10</f>
        <v>Replace this text with the primary product name(s) which satisfy requirements.</v>
      </c>
      <c r="K34" s="145" t="s">
        <v>188</v>
      </c>
      <c r="L34" s="29" t="str">
        <f t="shared" si="0"/>
        <v/>
      </c>
      <c r="M34" s="29" t="str">
        <f t="shared" si="1"/>
        <v>NA</v>
      </c>
      <c r="N34" s="29" t="str">
        <f t="shared" si="2"/>
        <v>NA</v>
      </c>
      <c r="O34" s="29"/>
      <c r="P34" s="36"/>
    </row>
    <row r="35" spans="4:16" hidden="1" x14ac:dyDescent="0.35">
      <c r="D35" s="64" t="str">
        <f>'Control Panel'!F68</f>
        <v>4.23</v>
      </c>
      <c r="E35" s="377" t="str">
        <f>'Control Panel'!E68</f>
        <v>Module 22</v>
      </c>
      <c r="F35" s="378"/>
      <c r="G35" s="379"/>
      <c r="H35" s="62" t="str">
        <f>$J315</f>
        <v>N/A</v>
      </c>
      <c r="I35" s="133">
        <f>'Control Panel'!G68</f>
        <v>0</v>
      </c>
      <c r="J35" s="195" t="str">
        <f>'Module 22'!$D$10</f>
        <v>Replace this text with the primary product name(s) which satisfy requirements.</v>
      </c>
      <c r="K35" s="145" t="s">
        <v>188</v>
      </c>
      <c r="L35" s="29" t="str">
        <f t="shared" si="0"/>
        <v/>
      </c>
      <c r="M35" s="29" t="str">
        <f t="shared" si="1"/>
        <v>NA</v>
      </c>
      <c r="N35" s="29" t="str">
        <f t="shared" si="2"/>
        <v>NA</v>
      </c>
      <c r="O35" s="29"/>
      <c r="P35" s="36"/>
    </row>
    <row r="36" spans="4:16" hidden="1" x14ac:dyDescent="0.35">
      <c r="D36" s="65" t="str">
        <f>'Control Panel'!F69</f>
        <v>4.24</v>
      </c>
      <c r="E36" s="380" t="str">
        <f>'Control Panel'!E69</f>
        <v>Module 23</v>
      </c>
      <c r="F36" s="381"/>
      <c r="G36" s="382"/>
      <c r="H36" s="63" t="str">
        <f>$J326</f>
        <v>N/A</v>
      </c>
      <c r="I36" s="134">
        <f>'Control Panel'!G69</f>
        <v>0</v>
      </c>
      <c r="J36" s="196" t="str">
        <f>'Module 23'!$D$10</f>
        <v>Replace this text with the primary product name(s) which satisfy requirements.</v>
      </c>
      <c r="K36" s="145" t="s">
        <v>188</v>
      </c>
      <c r="L36" s="29" t="str">
        <f t="shared" si="0"/>
        <v/>
      </c>
      <c r="M36" s="29" t="str">
        <f t="shared" si="1"/>
        <v>NA</v>
      </c>
      <c r="N36" s="29" t="str">
        <f t="shared" si="2"/>
        <v>NA</v>
      </c>
      <c r="O36" s="29"/>
      <c r="P36" s="36"/>
    </row>
    <row r="37" spans="4:16" hidden="1" x14ac:dyDescent="0.35">
      <c r="D37" s="64" t="str">
        <f>'Control Panel'!F70</f>
        <v>4.25</v>
      </c>
      <c r="E37" s="377" t="str">
        <f>'Control Panel'!E70</f>
        <v>Module 24</v>
      </c>
      <c r="F37" s="378"/>
      <c r="G37" s="379"/>
      <c r="H37" s="62" t="str">
        <f>$J337</f>
        <v>N/A</v>
      </c>
      <c r="I37" s="133">
        <f>'Control Panel'!G70</f>
        <v>0</v>
      </c>
      <c r="J37" s="195" t="str">
        <f>'Module 24'!$D$10</f>
        <v>Replace this text with the primary product name(s) which satisfy requirements.</v>
      </c>
      <c r="K37" s="145" t="s">
        <v>188</v>
      </c>
      <c r="L37" s="29" t="str">
        <f t="shared" si="0"/>
        <v/>
      </c>
      <c r="M37" s="29" t="str">
        <f t="shared" si="1"/>
        <v>NA</v>
      </c>
      <c r="N37" s="29" t="str">
        <f t="shared" si="2"/>
        <v>NA</v>
      </c>
      <c r="O37" s="29"/>
      <c r="P37" s="36"/>
    </row>
    <row r="38" spans="4:16" hidden="1" x14ac:dyDescent="0.35">
      <c r="D38" s="65" t="str">
        <f>'Control Panel'!F71</f>
        <v>4.26</v>
      </c>
      <c r="E38" s="380" t="str">
        <f>'Control Panel'!E71</f>
        <v>Module 25</v>
      </c>
      <c r="F38" s="381"/>
      <c r="G38" s="382"/>
      <c r="H38" s="63" t="str">
        <f>$J348</f>
        <v>N/A</v>
      </c>
      <c r="I38" s="134">
        <f>'Control Panel'!G71</f>
        <v>0</v>
      </c>
      <c r="J38" s="196" t="str">
        <f>'Module 25'!$D$10</f>
        <v>Replace this text with the primary product name(s) which satisfy requirements.</v>
      </c>
      <c r="K38" s="145" t="s">
        <v>188</v>
      </c>
      <c r="L38" s="29" t="str">
        <f t="shared" si="0"/>
        <v/>
      </c>
      <c r="M38" s="29" t="str">
        <f t="shared" si="1"/>
        <v>NA</v>
      </c>
      <c r="N38" s="29" t="str">
        <f t="shared" si="2"/>
        <v>NA</v>
      </c>
      <c r="O38" s="29"/>
      <c r="P38" s="36"/>
    </row>
    <row r="39" spans="4:16" hidden="1" x14ac:dyDescent="0.35">
      <c r="D39" s="64" t="str">
        <f>'Control Panel'!F72</f>
        <v>4.27</v>
      </c>
      <c r="E39" s="377" t="str">
        <f>'Control Panel'!E72</f>
        <v>Module 26</v>
      </c>
      <c r="F39" s="378"/>
      <c r="G39" s="379"/>
      <c r="H39" s="62" t="str">
        <f>$J359</f>
        <v>N/A</v>
      </c>
      <c r="I39" s="133">
        <f>'Control Panel'!G72</f>
        <v>0</v>
      </c>
      <c r="J39" s="195" t="str">
        <f>'Module 26'!$D$10</f>
        <v>Replace this text with the primary product name(s) which satisfy requirements.</v>
      </c>
      <c r="K39" s="145" t="s">
        <v>188</v>
      </c>
      <c r="L39" s="29" t="str">
        <f t="shared" si="0"/>
        <v/>
      </c>
      <c r="M39" s="29" t="str">
        <f t="shared" si="1"/>
        <v>NA</v>
      </c>
      <c r="N39" s="29" t="str">
        <f t="shared" si="2"/>
        <v>NA</v>
      </c>
      <c r="O39" s="29"/>
      <c r="P39" s="36"/>
    </row>
    <row r="40" spans="4:16" hidden="1" x14ac:dyDescent="0.35">
      <c r="D40" s="65" t="str">
        <f>'Control Panel'!F73</f>
        <v>4.28</v>
      </c>
      <c r="E40" s="380" t="str">
        <f>'Control Panel'!E73</f>
        <v>Module 27</v>
      </c>
      <c r="F40" s="381"/>
      <c r="G40" s="382"/>
      <c r="H40" s="63" t="str">
        <f>$J370</f>
        <v>N/A</v>
      </c>
      <c r="I40" s="134">
        <f>'Control Panel'!G73</f>
        <v>0</v>
      </c>
      <c r="J40" s="196" t="str">
        <f>'Module 27'!$D$10</f>
        <v>Replace this text with the primary product name(s) which satisfy requirements.</v>
      </c>
      <c r="K40" s="145" t="s">
        <v>188</v>
      </c>
      <c r="L40" s="29" t="str">
        <f t="shared" si="0"/>
        <v/>
      </c>
      <c r="M40" s="29" t="str">
        <f t="shared" si="1"/>
        <v>NA</v>
      </c>
      <c r="N40" s="29" t="str">
        <f t="shared" si="2"/>
        <v>NA</v>
      </c>
      <c r="O40" s="29"/>
      <c r="P40" s="36"/>
    </row>
    <row r="41" spans="4:16" hidden="1" x14ac:dyDescent="0.35">
      <c r="D41" s="64" t="str">
        <f>'Control Panel'!F74</f>
        <v>4.29</v>
      </c>
      <c r="E41" s="377" t="str">
        <f>'Control Panel'!E74</f>
        <v>Module 28</v>
      </c>
      <c r="F41" s="378"/>
      <c r="G41" s="379"/>
      <c r="H41" s="62" t="str">
        <f>$J381</f>
        <v>N/A</v>
      </c>
      <c r="I41" s="133">
        <f>'Control Panel'!G74</f>
        <v>0</v>
      </c>
      <c r="J41" s="195" t="str">
        <f>'Module 28'!$D$10</f>
        <v>Replace this text with the primary product name(s) which satisfy requirements.</v>
      </c>
      <c r="K41" s="145" t="s">
        <v>188</v>
      </c>
      <c r="L41" s="29" t="str">
        <f t="shared" si="0"/>
        <v/>
      </c>
      <c r="M41" s="29" t="str">
        <f t="shared" si="1"/>
        <v>NA</v>
      </c>
      <c r="N41" s="29" t="str">
        <f t="shared" si="2"/>
        <v>NA</v>
      </c>
      <c r="O41" s="29"/>
      <c r="P41" s="36"/>
    </row>
    <row r="42" spans="4:16" hidden="1" x14ac:dyDescent="0.35">
      <c r="D42" s="65" t="str">
        <f>'Control Panel'!F75</f>
        <v>4.30</v>
      </c>
      <c r="E42" s="380" t="str">
        <f>'Control Panel'!E75</f>
        <v>Module 29</v>
      </c>
      <c r="F42" s="381"/>
      <c r="G42" s="382"/>
      <c r="H42" s="63" t="str">
        <f>$J392</f>
        <v>N/A</v>
      </c>
      <c r="I42" s="134">
        <f>'Control Panel'!G75</f>
        <v>0</v>
      </c>
      <c r="J42" s="196" t="str">
        <f>'Module 29'!$D$10</f>
        <v>Replace this text with the primary product name(s) which satisfy requirements.</v>
      </c>
      <c r="K42" s="145" t="s">
        <v>188</v>
      </c>
      <c r="L42" s="29" t="str">
        <f t="shared" si="0"/>
        <v/>
      </c>
      <c r="M42" s="29" t="str">
        <f t="shared" si="1"/>
        <v>NA</v>
      </c>
      <c r="N42" s="29" t="str">
        <f t="shared" si="2"/>
        <v>NA</v>
      </c>
      <c r="O42" s="29"/>
      <c r="P42" s="36"/>
    </row>
    <row r="43" spans="4:16" hidden="1" x14ac:dyDescent="0.35">
      <c r="D43" s="64" t="str">
        <f>'Control Panel'!F76</f>
        <v>4.31</v>
      </c>
      <c r="E43" s="377" t="str">
        <f>'Control Panel'!E76</f>
        <v>Module 30</v>
      </c>
      <c r="F43" s="378"/>
      <c r="G43" s="379"/>
      <c r="H43" s="62" t="str">
        <f>$J403</f>
        <v>N/A</v>
      </c>
      <c r="I43" s="133">
        <f>'Control Panel'!G76</f>
        <v>0</v>
      </c>
      <c r="J43" s="195" t="str">
        <f>'Module 30'!$D$10</f>
        <v>Replace this text with the primary product name(s) which satisfy requirements.</v>
      </c>
      <c r="K43" s="145" t="s">
        <v>188</v>
      </c>
      <c r="L43" s="29" t="str">
        <f t="shared" si="0"/>
        <v/>
      </c>
      <c r="M43" s="29" t="str">
        <f t="shared" si="1"/>
        <v>NA</v>
      </c>
      <c r="N43" s="29" t="str">
        <f t="shared" si="2"/>
        <v>NA</v>
      </c>
      <c r="O43" s="29"/>
      <c r="P43" s="36"/>
    </row>
    <row r="44" spans="4:16" hidden="1" x14ac:dyDescent="0.35">
      <c r="D44" s="65" t="str">
        <f>'Control Panel'!F77</f>
        <v>4.32</v>
      </c>
      <c r="E44" s="380" t="str">
        <f>'Control Panel'!E77</f>
        <v>Module 31</v>
      </c>
      <c r="F44" s="381"/>
      <c r="G44" s="382"/>
      <c r="H44" s="63" t="str">
        <f>$J414</f>
        <v>N/A</v>
      </c>
      <c r="I44" s="134">
        <f>'Control Panel'!G77</f>
        <v>0</v>
      </c>
      <c r="J44" s="196" t="str">
        <f>'Module 31'!$D$10</f>
        <v>Replace this text with the primary product name(s) which satisfy requirements.</v>
      </c>
      <c r="K44" s="145" t="s">
        <v>188</v>
      </c>
      <c r="L44" s="29" t="str">
        <f t="shared" si="0"/>
        <v/>
      </c>
      <c r="M44" s="29" t="str">
        <f t="shared" si="1"/>
        <v>NA</v>
      </c>
      <c r="N44" s="29" t="str">
        <f t="shared" si="2"/>
        <v>NA</v>
      </c>
      <c r="O44" s="29"/>
      <c r="P44" s="36"/>
    </row>
    <row r="45" spans="4:16" hidden="1" x14ac:dyDescent="0.35">
      <c r="D45" s="64" t="str">
        <f>'Control Panel'!F78</f>
        <v>4.33</v>
      </c>
      <c r="E45" s="377" t="str">
        <f>'Control Panel'!E78</f>
        <v>Module 32</v>
      </c>
      <c r="F45" s="378"/>
      <c r="G45" s="379"/>
      <c r="H45" s="62" t="str">
        <f>$J425</f>
        <v>N/A</v>
      </c>
      <c r="I45" s="133">
        <f>'Control Panel'!G78</f>
        <v>0</v>
      </c>
      <c r="J45" s="195" t="str">
        <f>'Module 32'!$D$10</f>
        <v>Replace this text with the primary product name(s) which satisfy requirements.</v>
      </c>
      <c r="K45" s="145" t="s">
        <v>188</v>
      </c>
      <c r="L45" s="29" t="str">
        <f t="shared" si="0"/>
        <v/>
      </c>
      <c r="M45" s="29" t="str">
        <f t="shared" si="1"/>
        <v>NA</v>
      </c>
      <c r="N45" s="29" t="str">
        <f t="shared" si="2"/>
        <v>NA</v>
      </c>
      <c r="O45" s="29"/>
      <c r="P45" s="36"/>
    </row>
    <row r="46" spans="4:16" hidden="1" x14ac:dyDescent="0.35">
      <c r="D46" s="65" t="str">
        <f>'Control Panel'!F79</f>
        <v>4.34</v>
      </c>
      <c r="E46" s="380" t="str">
        <f>'Control Panel'!E79</f>
        <v>Module 33</v>
      </c>
      <c r="F46" s="381"/>
      <c r="G46" s="382"/>
      <c r="H46" s="63" t="str">
        <f>$J436</f>
        <v>N/A</v>
      </c>
      <c r="I46" s="134">
        <f>'Control Panel'!G79</f>
        <v>0</v>
      </c>
      <c r="J46" s="196" t="str">
        <f>'Module 33'!$D$10</f>
        <v>Replace this text with the primary product name(s) which satisfy requirements.</v>
      </c>
      <c r="K46" s="145" t="s">
        <v>188</v>
      </c>
      <c r="L46" s="29" t="str">
        <f t="shared" ref="L46:L63" si="3">IF(ISNUMBER(H46),H46*I46,"")</f>
        <v/>
      </c>
      <c r="M46" s="29" t="str">
        <f t="shared" ref="M46:M63" si="4">IF(ISNUMBER(H46),L46,"NA")</f>
        <v>NA</v>
      </c>
      <c r="N46" s="29" t="str">
        <f t="shared" ref="N46:N63" si="5">IF(ISNUMBER(H46),I46,"NA")</f>
        <v>NA</v>
      </c>
      <c r="O46" s="29"/>
      <c r="P46" s="36"/>
    </row>
    <row r="47" spans="4:16" hidden="1" x14ac:dyDescent="0.35">
      <c r="D47" s="64" t="str">
        <f>'Control Panel'!F80</f>
        <v>4.35</v>
      </c>
      <c r="E47" s="377" t="str">
        <f>'Control Panel'!E80</f>
        <v>Module 34</v>
      </c>
      <c r="F47" s="378"/>
      <c r="G47" s="379"/>
      <c r="H47" s="62" t="str">
        <f>$J447</f>
        <v>N/A</v>
      </c>
      <c r="I47" s="133">
        <f>'Control Panel'!G80</f>
        <v>0</v>
      </c>
      <c r="J47" s="195" t="str">
        <f>'Module 34'!$D$10</f>
        <v>Replace this text with the primary product name(s) which satisfy requirements.</v>
      </c>
      <c r="K47" s="145" t="s">
        <v>188</v>
      </c>
      <c r="L47" s="29" t="str">
        <f t="shared" si="3"/>
        <v/>
      </c>
      <c r="M47" s="29" t="str">
        <f t="shared" si="4"/>
        <v>NA</v>
      </c>
      <c r="N47" s="29" t="str">
        <f t="shared" si="5"/>
        <v>NA</v>
      </c>
      <c r="O47" s="29"/>
      <c r="P47" s="36"/>
    </row>
    <row r="48" spans="4:16" hidden="1" x14ac:dyDescent="0.35">
      <c r="D48" s="65" t="str">
        <f>'Control Panel'!F81</f>
        <v>4.36</v>
      </c>
      <c r="E48" s="380" t="str">
        <f>'Control Panel'!E81</f>
        <v>Module 35</v>
      </c>
      <c r="F48" s="381"/>
      <c r="G48" s="382"/>
      <c r="H48" s="63" t="str">
        <f>$J458</f>
        <v>N/A</v>
      </c>
      <c r="I48" s="134">
        <f>'Control Panel'!G81</f>
        <v>0</v>
      </c>
      <c r="J48" s="196" t="str">
        <f>'Module 35'!$D$10</f>
        <v>Replace this text with the primary product name(s) which satisfy requirements.</v>
      </c>
      <c r="K48" s="145" t="s">
        <v>188</v>
      </c>
      <c r="L48" s="29" t="str">
        <f t="shared" si="3"/>
        <v/>
      </c>
      <c r="M48" s="29" t="str">
        <f t="shared" si="4"/>
        <v>NA</v>
      </c>
      <c r="N48" s="29" t="str">
        <f t="shared" si="5"/>
        <v>NA</v>
      </c>
      <c r="O48" s="29"/>
      <c r="P48" s="36"/>
    </row>
    <row r="49" spans="4:16" hidden="1" x14ac:dyDescent="0.35">
      <c r="D49" s="64" t="str">
        <f>'Control Panel'!F82</f>
        <v>4.37</v>
      </c>
      <c r="E49" s="377" t="str">
        <f>'Control Panel'!E82</f>
        <v>Module 36</v>
      </c>
      <c r="F49" s="378"/>
      <c r="G49" s="379"/>
      <c r="H49" s="62" t="str">
        <f>$J469</f>
        <v>N/A</v>
      </c>
      <c r="I49" s="133">
        <f>'Control Panel'!G82</f>
        <v>0</v>
      </c>
      <c r="J49" s="195" t="str">
        <f>'Module 36'!$D$10</f>
        <v>Replace this text with the primary product name(s) which satisfy requirements.</v>
      </c>
      <c r="K49" s="145" t="s">
        <v>188</v>
      </c>
      <c r="L49" s="29" t="str">
        <f t="shared" si="3"/>
        <v/>
      </c>
      <c r="M49" s="29" t="str">
        <f t="shared" si="4"/>
        <v>NA</v>
      </c>
      <c r="N49" s="29" t="str">
        <f t="shared" si="5"/>
        <v>NA</v>
      </c>
      <c r="O49" s="29"/>
      <c r="P49" s="36"/>
    </row>
    <row r="50" spans="4:16" hidden="1" x14ac:dyDescent="0.35">
      <c r="D50" s="65" t="str">
        <f>'Control Panel'!F83</f>
        <v>4.38</v>
      </c>
      <c r="E50" s="380" t="str">
        <f>'Control Panel'!E83</f>
        <v>Module 37</v>
      </c>
      <c r="F50" s="381"/>
      <c r="G50" s="382"/>
      <c r="H50" s="63" t="str">
        <f>$J480</f>
        <v>N/A</v>
      </c>
      <c r="I50" s="134">
        <f>'Control Panel'!G83</f>
        <v>0</v>
      </c>
      <c r="J50" s="196" t="str">
        <f>'Module 37'!$D$10</f>
        <v>Replace this text with the primary product name(s) which satisfy requirements.</v>
      </c>
      <c r="K50" s="145" t="s">
        <v>188</v>
      </c>
      <c r="L50" s="29" t="str">
        <f t="shared" si="3"/>
        <v/>
      </c>
      <c r="M50" s="29" t="str">
        <f t="shared" si="4"/>
        <v>NA</v>
      </c>
      <c r="N50" s="29" t="str">
        <f t="shared" si="5"/>
        <v>NA</v>
      </c>
      <c r="O50" s="29"/>
      <c r="P50" s="36"/>
    </row>
    <row r="51" spans="4:16" hidden="1" x14ac:dyDescent="0.35">
      <c r="D51" s="64" t="str">
        <f>'Control Panel'!F84</f>
        <v>4.39</v>
      </c>
      <c r="E51" s="377" t="str">
        <f>'Control Panel'!E84</f>
        <v>Module 38</v>
      </c>
      <c r="F51" s="378"/>
      <c r="G51" s="379"/>
      <c r="H51" s="62" t="str">
        <f>$J491</f>
        <v>N/A</v>
      </c>
      <c r="I51" s="133">
        <f>'Control Panel'!G84</f>
        <v>0</v>
      </c>
      <c r="J51" s="195" t="str">
        <f>'Module 38'!$D$10</f>
        <v>Replace this text with the primary product name(s) which satisfy requirements.</v>
      </c>
      <c r="K51" s="145" t="s">
        <v>188</v>
      </c>
      <c r="L51" s="29" t="str">
        <f t="shared" si="3"/>
        <v/>
      </c>
      <c r="M51" s="29" t="str">
        <f t="shared" si="4"/>
        <v>NA</v>
      </c>
      <c r="N51" s="29" t="str">
        <f t="shared" si="5"/>
        <v>NA</v>
      </c>
      <c r="O51" s="29"/>
      <c r="P51" s="36"/>
    </row>
    <row r="52" spans="4:16" hidden="1" x14ac:dyDescent="0.35">
      <c r="D52" s="65" t="str">
        <f>'Control Panel'!F85</f>
        <v>4.40</v>
      </c>
      <c r="E52" s="380" t="str">
        <f>'Control Panel'!E85</f>
        <v>Module 39</v>
      </c>
      <c r="F52" s="381"/>
      <c r="G52" s="382"/>
      <c r="H52" s="63" t="str">
        <f>$J502</f>
        <v>N/A</v>
      </c>
      <c r="I52" s="134">
        <f>'Control Panel'!G85</f>
        <v>0</v>
      </c>
      <c r="J52" s="196" t="str">
        <f>'Module 39'!$D$10</f>
        <v>Replace this text with the primary product name(s) which satisfy requirements.</v>
      </c>
      <c r="K52" s="145" t="s">
        <v>188</v>
      </c>
      <c r="L52" s="29" t="str">
        <f t="shared" si="3"/>
        <v/>
      </c>
      <c r="M52" s="29" t="str">
        <f t="shared" si="4"/>
        <v>NA</v>
      </c>
      <c r="N52" s="29" t="str">
        <f t="shared" si="5"/>
        <v>NA</v>
      </c>
      <c r="O52" s="29"/>
      <c r="P52" s="36"/>
    </row>
    <row r="53" spans="4:16" hidden="1" x14ac:dyDescent="0.35">
      <c r="D53" s="64" t="str">
        <f>'Control Panel'!F86</f>
        <v>4.41</v>
      </c>
      <c r="E53" s="377" t="str">
        <f>'Control Panel'!E86</f>
        <v>Module 40</v>
      </c>
      <c r="F53" s="378"/>
      <c r="G53" s="379"/>
      <c r="H53" s="62" t="str">
        <f>$J513</f>
        <v>N/A</v>
      </c>
      <c r="I53" s="133">
        <f>'Control Panel'!G86</f>
        <v>0</v>
      </c>
      <c r="J53" s="195" t="str">
        <f>'Module 40'!$D$10</f>
        <v>Replace this text with the primary product name(s) which satisfy requirements.</v>
      </c>
      <c r="K53" s="145" t="s">
        <v>188</v>
      </c>
      <c r="L53" s="29" t="str">
        <f t="shared" si="3"/>
        <v/>
      </c>
      <c r="M53" s="29" t="str">
        <f t="shared" si="4"/>
        <v>NA</v>
      </c>
      <c r="N53" s="29" t="str">
        <f t="shared" si="5"/>
        <v>NA</v>
      </c>
      <c r="O53" s="29"/>
      <c r="P53" s="36"/>
    </row>
    <row r="54" spans="4:16" hidden="1" x14ac:dyDescent="0.35">
      <c r="D54" s="65" t="str">
        <f>'Control Panel'!F87</f>
        <v>4.42</v>
      </c>
      <c r="E54" s="380" t="str">
        <f>'Control Panel'!E87</f>
        <v>Module 41</v>
      </c>
      <c r="F54" s="381"/>
      <c r="G54" s="382"/>
      <c r="H54" s="63" t="str">
        <f>$J524</f>
        <v>N/A</v>
      </c>
      <c r="I54" s="134">
        <f>'Control Panel'!G87</f>
        <v>0</v>
      </c>
      <c r="J54" s="196" t="str">
        <f>'Module 41'!$D$10</f>
        <v>Replace this text with the primary product name(s) which satisfy requirements.</v>
      </c>
      <c r="K54" s="145" t="s">
        <v>188</v>
      </c>
      <c r="L54" s="29" t="str">
        <f t="shared" si="3"/>
        <v/>
      </c>
      <c r="M54" s="29" t="str">
        <f t="shared" si="4"/>
        <v>NA</v>
      </c>
      <c r="N54" s="29" t="str">
        <f t="shared" si="5"/>
        <v>NA</v>
      </c>
      <c r="O54" s="29"/>
      <c r="P54" s="36"/>
    </row>
    <row r="55" spans="4:16" hidden="1" x14ac:dyDescent="0.35">
      <c r="D55" s="64" t="str">
        <f>'Control Panel'!F88</f>
        <v>4.43</v>
      </c>
      <c r="E55" s="377" t="str">
        <f>'Control Panel'!E88</f>
        <v>Module 42</v>
      </c>
      <c r="F55" s="378"/>
      <c r="G55" s="379"/>
      <c r="H55" s="62" t="str">
        <f>$J535</f>
        <v>N/A</v>
      </c>
      <c r="I55" s="133">
        <f>'Control Panel'!G88</f>
        <v>0</v>
      </c>
      <c r="J55" s="195" t="str">
        <f>'Module 42'!$D$10</f>
        <v>Replace this text with the primary product name(s) which satisfy requirements.</v>
      </c>
      <c r="K55" s="145" t="s">
        <v>188</v>
      </c>
      <c r="L55" s="29" t="str">
        <f t="shared" si="3"/>
        <v/>
      </c>
      <c r="M55" s="29" t="str">
        <f t="shared" si="4"/>
        <v>NA</v>
      </c>
      <c r="N55" s="29" t="str">
        <f t="shared" si="5"/>
        <v>NA</v>
      </c>
      <c r="O55" s="29"/>
      <c r="P55" s="36"/>
    </row>
    <row r="56" spans="4:16" hidden="1" x14ac:dyDescent="0.35">
      <c r="D56" s="65" t="str">
        <f>'Control Panel'!F89</f>
        <v>4.44</v>
      </c>
      <c r="E56" s="380" t="str">
        <f>'Control Panel'!E89</f>
        <v>Module 43</v>
      </c>
      <c r="F56" s="381"/>
      <c r="G56" s="382"/>
      <c r="H56" s="63" t="str">
        <f>$J546</f>
        <v>N/A</v>
      </c>
      <c r="I56" s="134">
        <f>'Control Panel'!G89</f>
        <v>0</v>
      </c>
      <c r="J56" s="196" t="str">
        <f>'Module 43'!$D$10</f>
        <v>Replace this text with the primary product name(s) which satisfy requirements.</v>
      </c>
      <c r="K56" s="145" t="s">
        <v>188</v>
      </c>
      <c r="L56" s="29" t="str">
        <f t="shared" si="3"/>
        <v/>
      </c>
      <c r="M56" s="29" t="str">
        <f t="shared" si="4"/>
        <v>NA</v>
      </c>
      <c r="N56" s="29" t="str">
        <f t="shared" si="5"/>
        <v>NA</v>
      </c>
      <c r="O56" s="29"/>
      <c r="P56" s="36"/>
    </row>
    <row r="57" spans="4:16" hidden="1" x14ac:dyDescent="0.35">
      <c r="D57" s="64" t="str">
        <f>'Control Panel'!F90</f>
        <v>4.45</v>
      </c>
      <c r="E57" s="377" t="str">
        <f>'Control Panel'!E90</f>
        <v>Module 44</v>
      </c>
      <c r="F57" s="378"/>
      <c r="G57" s="379"/>
      <c r="H57" s="62" t="str">
        <f>$J557</f>
        <v>N/A</v>
      </c>
      <c r="I57" s="133">
        <f>'Control Panel'!G90</f>
        <v>0</v>
      </c>
      <c r="J57" s="195" t="str">
        <f>'Module 44'!$D$10</f>
        <v>Replace this text with the primary product name(s) which satisfy requirements.</v>
      </c>
      <c r="K57" s="145" t="s">
        <v>188</v>
      </c>
      <c r="L57" s="29" t="str">
        <f t="shared" si="3"/>
        <v/>
      </c>
      <c r="M57" s="29" t="str">
        <f t="shared" si="4"/>
        <v>NA</v>
      </c>
      <c r="N57" s="29" t="str">
        <f t="shared" si="5"/>
        <v>NA</v>
      </c>
      <c r="O57" s="29"/>
      <c r="P57" s="36"/>
    </row>
    <row r="58" spans="4:16" hidden="1" x14ac:dyDescent="0.35">
      <c r="D58" s="65" t="str">
        <f>'Control Panel'!F91</f>
        <v>4.46</v>
      </c>
      <c r="E58" s="380" t="str">
        <f>'Control Panel'!E91</f>
        <v>Module 45</v>
      </c>
      <c r="F58" s="381"/>
      <c r="G58" s="382"/>
      <c r="H58" s="63" t="str">
        <f>$J568</f>
        <v>N/A</v>
      </c>
      <c r="I58" s="134">
        <f>'Control Panel'!G91</f>
        <v>0</v>
      </c>
      <c r="J58" s="196" t="str">
        <f>'Module 45'!$D$10</f>
        <v>Replace this text with the primary product name(s) which satisfy requirements.</v>
      </c>
      <c r="K58" s="145" t="s">
        <v>188</v>
      </c>
      <c r="L58" s="29" t="str">
        <f t="shared" si="3"/>
        <v/>
      </c>
      <c r="M58" s="29" t="str">
        <f t="shared" si="4"/>
        <v>NA</v>
      </c>
      <c r="N58" s="29" t="str">
        <f t="shared" si="5"/>
        <v>NA</v>
      </c>
      <c r="O58" s="29"/>
      <c r="P58" s="36"/>
    </row>
    <row r="59" spans="4:16" hidden="1" x14ac:dyDescent="0.35">
      <c r="D59" s="64" t="str">
        <f>'Control Panel'!F92</f>
        <v>4.47</v>
      </c>
      <c r="E59" s="377" t="str">
        <f>'Control Panel'!E92</f>
        <v>Module 46</v>
      </c>
      <c r="F59" s="378"/>
      <c r="G59" s="379"/>
      <c r="H59" s="62" t="str">
        <f>$J579</f>
        <v>N/A</v>
      </c>
      <c r="I59" s="133">
        <f>'Control Panel'!G92</f>
        <v>0</v>
      </c>
      <c r="J59" s="195" t="str">
        <f>'Module 46'!$D$10</f>
        <v>Replace this text with the primary product name(s) which satisfy requirements.</v>
      </c>
      <c r="K59" s="145" t="s">
        <v>188</v>
      </c>
      <c r="L59" s="29" t="str">
        <f t="shared" si="3"/>
        <v/>
      </c>
      <c r="M59" s="29" t="str">
        <f t="shared" si="4"/>
        <v>NA</v>
      </c>
      <c r="N59" s="29" t="str">
        <f t="shared" si="5"/>
        <v>NA</v>
      </c>
      <c r="O59" s="29"/>
      <c r="P59" s="36"/>
    </row>
    <row r="60" spans="4:16" hidden="1" x14ac:dyDescent="0.35">
      <c r="D60" s="65" t="str">
        <f>'Control Panel'!F93</f>
        <v>4.48</v>
      </c>
      <c r="E60" s="380" t="str">
        <f>'Control Panel'!E93</f>
        <v>Module 47</v>
      </c>
      <c r="F60" s="381"/>
      <c r="G60" s="382"/>
      <c r="H60" s="63" t="str">
        <f>$J590</f>
        <v>N/A</v>
      </c>
      <c r="I60" s="134">
        <f>'Control Panel'!G93</f>
        <v>0</v>
      </c>
      <c r="J60" s="196" t="str">
        <f>'Module 47'!$D$10</f>
        <v>Replace this text with the primary product name(s) which satisfy requirements.</v>
      </c>
      <c r="K60" s="145" t="s">
        <v>188</v>
      </c>
      <c r="L60" s="29" t="str">
        <f t="shared" si="3"/>
        <v/>
      </c>
      <c r="M60" s="29" t="str">
        <f t="shared" si="4"/>
        <v>NA</v>
      </c>
      <c r="N60" s="29" t="str">
        <f t="shared" si="5"/>
        <v>NA</v>
      </c>
      <c r="O60" s="29"/>
      <c r="P60" s="36"/>
    </row>
    <row r="61" spans="4:16" hidden="1" x14ac:dyDescent="0.35">
      <c r="D61" s="64" t="str">
        <f>'Control Panel'!F94</f>
        <v>4.49</v>
      </c>
      <c r="E61" s="377" t="str">
        <f>'Control Panel'!E94</f>
        <v>Module 48</v>
      </c>
      <c r="F61" s="378"/>
      <c r="G61" s="379"/>
      <c r="H61" s="62" t="str">
        <f>$J601</f>
        <v>N/A</v>
      </c>
      <c r="I61" s="133">
        <f>'Control Panel'!G94</f>
        <v>0</v>
      </c>
      <c r="J61" s="195" t="str">
        <f>'Module 48'!$D$10</f>
        <v>Replace this text with the primary product name(s) which satisfy requirements.</v>
      </c>
      <c r="K61" s="145" t="s">
        <v>188</v>
      </c>
      <c r="L61" s="29" t="str">
        <f t="shared" si="3"/>
        <v/>
      </c>
      <c r="M61" s="29" t="str">
        <f t="shared" si="4"/>
        <v>NA</v>
      </c>
      <c r="N61" s="29" t="str">
        <f t="shared" si="5"/>
        <v>NA</v>
      </c>
      <c r="O61" s="29"/>
      <c r="P61" s="36"/>
    </row>
    <row r="62" spans="4:16" hidden="1" x14ac:dyDescent="0.35">
      <c r="D62" s="65" t="str">
        <f>'Control Panel'!F95</f>
        <v>4.50</v>
      </c>
      <c r="E62" s="380" t="str">
        <f>'Control Panel'!E95</f>
        <v>Module 49</v>
      </c>
      <c r="F62" s="381"/>
      <c r="G62" s="382"/>
      <c r="H62" s="63" t="str">
        <f>$J612</f>
        <v>N/A</v>
      </c>
      <c r="I62" s="134">
        <f>'Control Panel'!G95</f>
        <v>0</v>
      </c>
      <c r="J62" s="196" t="str">
        <f>'Module 49'!$D$10</f>
        <v>Replace this text with the primary product name(s) which satisfy requirements.</v>
      </c>
      <c r="K62" s="145" t="s">
        <v>188</v>
      </c>
      <c r="L62" s="29" t="str">
        <f t="shared" si="3"/>
        <v/>
      </c>
      <c r="M62" s="29" t="str">
        <f t="shared" si="4"/>
        <v>NA</v>
      </c>
      <c r="N62" s="29" t="str">
        <f t="shared" si="5"/>
        <v>NA</v>
      </c>
      <c r="O62" s="29"/>
      <c r="P62" s="36"/>
    </row>
    <row r="63" spans="4:16" hidden="1" x14ac:dyDescent="0.35">
      <c r="D63" s="64" t="str">
        <f>'Control Panel'!F96</f>
        <v>4.51</v>
      </c>
      <c r="E63" s="377" t="str">
        <f>'Control Panel'!E96</f>
        <v>Module 50</v>
      </c>
      <c r="F63" s="378"/>
      <c r="G63" s="379"/>
      <c r="H63" s="62" t="str">
        <f>$J623</f>
        <v>N/A</v>
      </c>
      <c r="I63" s="133">
        <f>'Control Panel'!G96</f>
        <v>0</v>
      </c>
      <c r="J63" s="195" t="str">
        <f>'Module 50'!$D$10</f>
        <v>Replace this text with the primary product name(s) which satisfy requirements.</v>
      </c>
      <c r="K63" s="145" t="s">
        <v>188</v>
      </c>
      <c r="L63" s="30" t="str">
        <f t="shared" si="3"/>
        <v/>
      </c>
      <c r="M63" s="30" t="str">
        <f t="shared" si="4"/>
        <v>NA</v>
      </c>
      <c r="N63" s="30" t="str">
        <f t="shared" si="5"/>
        <v>NA</v>
      </c>
      <c r="O63" s="29"/>
      <c r="P63" s="36"/>
    </row>
    <row r="64" spans="4:16" x14ac:dyDescent="0.35">
      <c r="D64" s="383" t="str">
        <f>"Weighted Average for "&amp;'Control Panel'!E122&amp;":"</f>
        <v>Weighted Average for Vendor Long Name:</v>
      </c>
      <c r="E64" s="384"/>
      <c r="F64" s="384"/>
      <c r="G64" s="385"/>
      <c r="H64" s="130">
        <f>L64</f>
        <v>0</v>
      </c>
      <c r="I64" s="135" t="str">
        <f>IF(SUM(I14:I63)=1,"","Error &lt;&gt; 100%")</f>
        <v>Error &lt;&gt; 100%</v>
      </c>
      <c r="J64" s="60"/>
      <c r="L64" s="37">
        <f>SUM(L14:L63)</f>
        <v>0</v>
      </c>
      <c r="M64" s="37">
        <f>SUM(M14:M63)</f>
        <v>0</v>
      </c>
      <c r="N64" s="37">
        <f>SUM(N14:N63)</f>
        <v>0</v>
      </c>
      <c r="O64" s="29"/>
      <c r="P64" s="36"/>
    </row>
    <row r="65" spans="4:16" ht="15" thickBot="1" x14ac:dyDescent="0.4">
      <c r="D65" s="386" t="s">
        <v>202</v>
      </c>
      <c r="E65" s="387"/>
      <c r="F65" s="387"/>
      <c r="G65" s="388"/>
      <c r="H65" s="131">
        <f>IF(N64=0,0,M64/N64)</f>
        <v>0</v>
      </c>
      <c r="I65" s="132"/>
      <c r="J65" s="61"/>
      <c r="L65" s="29"/>
      <c r="M65" s="29"/>
      <c r="N65" s="29"/>
      <c r="O65" s="29"/>
      <c r="P65" s="36"/>
    </row>
    <row r="66" spans="4:16" x14ac:dyDescent="0.35">
      <c r="L66" s="29"/>
      <c r="M66" s="29"/>
      <c r="N66" s="29"/>
      <c r="O66" s="29"/>
      <c r="P66" s="36"/>
    </row>
    <row r="67" spans="4:16" x14ac:dyDescent="0.35">
      <c r="D67" s="389" t="str">
        <f>"* Weighting established by "&amp;'Control Panel'!E21&amp; " "&amp;'Control Panel'!E25</f>
        <v>* Weighting established by Albuquerque Public Schools Selection Committee</v>
      </c>
      <c r="E67" s="389"/>
      <c r="F67" s="389"/>
      <c r="G67" s="389"/>
      <c r="H67" s="389"/>
      <c r="I67" s="389"/>
      <c r="L67" s="29"/>
      <c r="M67" s="29"/>
      <c r="N67" s="29"/>
      <c r="O67" s="29"/>
      <c r="P67" s="36"/>
    </row>
    <row r="68" spans="4:16" ht="15" thickBot="1" x14ac:dyDescent="0.4">
      <c r="H68" s="145"/>
      <c r="L68" s="29"/>
      <c r="M68" s="29"/>
      <c r="N68" s="29"/>
      <c r="O68" s="29"/>
      <c r="P68" s="36"/>
    </row>
    <row r="69" spans="4:16" x14ac:dyDescent="0.35">
      <c r="D69" s="255" t="s">
        <v>203</v>
      </c>
      <c r="E69" s="256"/>
      <c r="F69" s="256"/>
      <c r="G69" s="257"/>
      <c r="H69" s="235"/>
      <c r="I69" s="390" t="s">
        <v>204</v>
      </c>
      <c r="J69" s="391"/>
      <c r="L69" s="29"/>
      <c r="M69" s="29"/>
      <c r="N69" s="29"/>
      <c r="O69" s="29"/>
      <c r="P69" s="36"/>
    </row>
    <row r="70" spans="4:16" x14ac:dyDescent="0.35">
      <c r="D70" s="48" t="s">
        <v>34</v>
      </c>
      <c r="E70" s="223" t="s">
        <v>205</v>
      </c>
      <c r="F70" s="223"/>
      <c r="G70" s="224"/>
      <c r="H70" s="236"/>
      <c r="I70" s="392"/>
      <c r="J70" s="393"/>
      <c r="L70" s="29"/>
      <c r="M70" s="29"/>
      <c r="N70" s="29"/>
      <c r="O70" s="29"/>
      <c r="P70" s="36"/>
    </row>
    <row r="71" spans="4:16" ht="23.25" customHeight="1" x14ac:dyDescent="0.35">
      <c r="D71" s="44">
        <f>'Control Panel'!G31</f>
        <v>4</v>
      </c>
      <c r="E71" s="225" t="str">
        <f>'Control Panel'!E31&amp;" Prioritized Requirements"</f>
        <v>High Prioritized Requirements</v>
      </c>
      <c r="F71" s="225"/>
      <c r="G71" s="226"/>
      <c r="H71" s="237"/>
      <c r="I71" s="232" t="str">
        <f>'Control Panel'!$I$31*100 &amp; "% compliant or greater."</f>
        <v>90% compliant or greater.</v>
      </c>
      <c r="J71" s="229"/>
      <c r="L71" s="29"/>
      <c r="M71" s="29"/>
      <c r="N71" s="29"/>
      <c r="O71" s="29"/>
      <c r="P71" s="36"/>
    </row>
    <row r="72" spans="4:16" ht="23.25" customHeight="1" x14ac:dyDescent="0.35">
      <c r="D72" s="45">
        <f>'Control Panel'!G32</f>
        <v>2</v>
      </c>
      <c r="E72" s="58" t="str">
        <f>'Control Panel'!E32&amp;" Prioritized Requirements"</f>
        <v>Medium Prioritized Requirements</v>
      </c>
      <c r="F72" s="139"/>
      <c r="G72" s="140"/>
      <c r="H72" s="238"/>
      <c r="I72" s="233" t="str">
        <f>'Control Panel'!$I$32*100 &amp; "% compliant or greater, less than " &amp; 'Control Panel'!$I$31*100 &amp; "%."</f>
        <v>80% compliant or greater, less than 90%.</v>
      </c>
      <c r="J72" s="230"/>
      <c r="L72" s="29"/>
      <c r="M72" s="29"/>
      <c r="N72" s="29"/>
      <c r="O72" s="29"/>
      <c r="P72" s="36"/>
    </row>
    <row r="73" spans="4:16" ht="23.25" customHeight="1" thickBot="1" x14ac:dyDescent="0.4">
      <c r="D73" s="46">
        <f>'Control Panel'!G33</f>
        <v>1</v>
      </c>
      <c r="E73" s="227" t="str">
        <f>'Control Panel'!E33&amp;" Prioritized Requirements"</f>
        <v>Low Prioritized Requirements</v>
      </c>
      <c r="F73" s="227"/>
      <c r="G73" s="228"/>
      <c r="H73" s="239"/>
      <c r="I73" s="234" t="str">
        <f>"Less than " &amp; 'Control Panel'!$I$32*100 &amp; "% compliant."</f>
        <v>Less than 80% compliant.</v>
      </c>
      <c r="J73" s="231"/>
      <c r="L73" s="29"/>
      <c r="M73" s="29"/>
      <c r="N73" s="29"/>
      <c r="O73" s="29"/>
      <c r="P73" s="36"/>
    </row>
    <row r="74" spans="4:16" ht="15" thickBot="1" x14ac:dyDescent="0.4">
      <c r="L74" s="29"/>
      <c r="M74" s="29"/>
      <c r="N74" s="29"/>
      <c r="O74" s="29"/>
      <c r="P74" s="36"/>
    </row>
    <row r="75" spans="4:16" x14ac:dyDescent="0.35">
      <c r="D75" s="372" t="s">
        <v>206</v>
      </c>
      <c r="E75" s="373"/>
      <c r="F75" s="373"/>
      <c r="G75" s="373"/>
      <c r="H75" s="373"/>
      <c r="I75" s="373"/>
      <c r="J75" s="374"/>
      <c r="K75" s="146"/>
      <c r="L75" s="29"/>
      <c r="M75" s="29"/>
      <c r="N75" s="29"/>
      <c r="O75" s="29"/>
      <c r="P75" s="36"/>
    </row>
    <row r="76" spans="4:16" x14ac:dyDescent="0.35">
      <c r="D76" s="48" t="s">
        <v>45</v>
      </c>
      <c r="E76" s="254" t="s">
        <v>207</v>
      </c>
      <c r="F76" s="223" t="s">
        <v>205</v>
      </c>
      <c r="G76" s="375"/>
      <c r="H76" s="375"/>
      <c r="I76" s="375"/>
      <c r="J76" s="376"/>
      <c r="K76" s="147"/>
      <c r="L76" s="29"/>
      <c r="M76" s="29"/>
      <c r="N76" s="29"/>
      <c r="O76" s="29"/>
      <c r="P76" s="36"/>
    </row>
    <row r="77" spans="4:16" ht="90" customHeight="1" x14ac:dyDescent="0.35">
      <c r="D77" s="49">
        <f>'Control Panel'!G36</f>
        <v>1</v>
      </c>
      <c r="E77" s="41" t="str">
        <f>'Control Panel'!F36</f>
        <v>Y</v>
      </c>
      <c r="F77" s="361"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G77" s="362"/>
      <c r="H77" s="362"/>
      <c r="I77" s="362"/>
      <c r="J77" s="363"/>
      <c r="K77" s="148"/>
      <c r="L77" s="29"/>
      <c r="M77" s="29"/>
      <c r="N77" s="29"/>
      <c r="O77" s="29"/>
      <c r="P77" s="36"/>
    </row>
    <row r="78" spans="4:16" ht="24" customHeight="1" x14ac:dyDescent="0.35">
      <c r="D78" s="50">
        <f>'Control Panel'!G38</f>
        <v>0.5</v>
      </c>
      <c r="E78" s="42" t="str">
        <f>'Control Panel'!F37</f>
        <v>R</v>
      </c>
      <c r="F78" s="364" t="str">
        <f>'Control Panel'!H37</f>
        <v>Functionality is provided through reports generated using proposed Reporting Tools.</v>
      </c>
      <c r="G78" s="364"/>
      <c r="H78" s="364"/>
      <c r="I78" s="364"/>
      <c r="J78" s="365"/>
      <c r="K78" s="149"/>
      <c r="L78" s="29"/>
      <c r="M78" s="29"/>
      <c r="N78" s="29"/>
      <c r="O78" s="29"/>
      <c r="P78" s="36"/>
    </row>
    <row r="79" spans="4:16" ht="45" customHeight="1" x14ac:dyDescent="0.35">
      <c r="D79" s="49">
        <f>'Control Panel'!G37</f>
        <v>1</v>
      </c>
      <c r="E79" s="41" t="str">
        <f>'Control Panel'!F38</f>
        <v>T</v>
      </c>
      <c r="F79" s="366"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G79" s="366"/>
      <c r="H79" s="366"/>
      <c r="I79" s="366"/>
      <c r="J79" s="367"/>
      <c r="K79" s="149"/>
      <c r="L79" s="29"/>
      <c r="M79" s="29"/>
      <c r="N79" s="29"/>
      <c r="O79" s="29"/>
      <c r="P79" s="67"/>
    </row>
    <row r="80" spans="4:16" ht="45" customHeight="1" x14ac:dyDescent="0.35">
      <c r="D80" s="50">
        <f>'Control Panel'!G39</f>
        <v>0.25</v>
      </c>
      <c r="E80" s="42" t="str">
        <f>'Control Panel'!F39</f>
        <v>M</v>
      </c>
      <c r="F80" s="368" t="str">
        <f>'Control Panel'!H39</f>
        <v>Functionality is provided through customization to the application, including creation of a new workflow or development of a custom interface, that may have an impact on future upgradability.</v>
      </c>
      <c r="G80" s="368"/>
      <c r="H80" s="368"/>
      <c r="I80" s="368"/>
      <c r="J80" s="369"/>
      <c r="K80" s="149"/>
      <c r="L80" s="29"/>
      <c r="M80" s="29"/>
      <c r="N80" s="29"/>
      <c r="O80" s="29"/>
      <c r="P80" s="36"/>
    </row>
    <row r="81" spans="1:16" ht="30" customHeight="1" x14ac:dyDescent="0.35">
      <c r="B81" s="258"/>
      <c r="D81" s="49">
        <f>'Control Panel'!G40</f>
        <v>0.25</v>
      </c>
      <c r="E81" s="41" t="str">
        <f>'Control Panel'!F40</f>
        <v>F</v>
      </c>
      <c r="F81" s="362" t="str">
        <f>'Control Panel'!H40</f>
        <v>Functionality is provided through a future general availability (GA) release that is scheduled to occur within 1 year of the proposal response.</v>
      </c>
      <c r="G81" s="362"/>
      <c r="H81" s="362"/>
      <c r="I81" s="362"/>
      <c r="J81" s="363"/>
      <c r="K81" s="149"/>
      <c r="L81" s="29"/>
      <c r="M81" s="29"/>
      <c r="N81" s="29"/>
      <c r="O81" s="29"/>
      <c r="P81" s="36"/>
    </row>
    <row r="82" spans="1:16" ht="24" customHeight="1" thickBot="1" x14ac:dyDescent="0.4">
      <c r="B82" s="258"/>
      <c r="D82" s="51">
        <f>'Control Panel'!G41</f>
        <v>0</v>
      </c>
      <c r="E82" s="43" t="str">
        <f>'Control Panel'!F41</f>
        <v>N</v>
      </c>
      <c r="F82" s="370" t="str">
        <f>'Control Panel'!H41</f>
        <v>Functionality is not provided.</v>
      </c>
      <c r="G82" s="370"/>
      <c r="H82" s="370"/>
      <c r="I82" s="370"/>
      <c r="J82" s="371"/>
      <c r="K82" s="149"/>
      <c r="L82" s="29"/>
      <c r="M82" s="29"/>
      <c r="N82" s="29"/>
      <c r="O82" s="29"/>
      <c r="P82" s="36"/>
    </row>
    <row r="83" spans="1:16" ht="15" thickBot="1" x14ac:dyDescent="0.4">
      <c r="B83" s="258"/>
      <c r="L83" s="29"/>
      <c r="M83" s="29"/>
      <c r="N83" s="29"/>
      <c r="O83" s="29"/>
      <c r="P83" s="36"/>
    </row>
    <row r="84" spans="1:16" ht="15.75" customHeight="1" thickBot="1" x14ac:dyDescent="0.4">
      <c r="B84" s="258"/>
      <c r="D84" s="358" t="str">
        <f>'Control Panel'!F47&amp;" - "&amp;'Control Panel'!E47</f>
        <v>4.2 - General Technical</v>
      </c>
      <c r="E84" s="359"/>
      <c r="F84" s="359"/>
      <c r="G84" s="19"/>
      <c r="H84" s="19"/>
      <c r="I84" s="19" t="s">
        <v>208</v>
      </c>
      <c r="J84" s="20" t="str">
        <f>IF(SUM(M93:O93)=0,"N/A",SUM(M93:O93)/SUM(M86:O86))</f>
        <v>N/A</v>
      </c>
      <c r="P84" s="36"/>
    </row>
    <row r="85" spans="1:16" ht="15.75" customHeight="1" thickBot="1" x14ac:dyDescent="0.4">
      <c r="B85" s="258"/>
      <c r="D85" s="347" t="s">
        <v>209</v>
      </c>
      <c r="E85" s="349" t="s">
        <v>210</v>
      </c>
      <c r="F85" s="349"/>
      <c r="G85" s="349"/>
      <c r="H85" s="350" t="s">
        <v>211</v>
      </c>
      <c r="I85" s="352" t="s">
        <v>212</v>
      </c>
      <c r="J85" s="345" t="s">
        <v>213</v>
      </c>
      <c r="L85" s="29"/>
      <c r="M85" s="37" t="str">
        <f>'Control Panel'!$F$31</f>
        <v>H</v>
      </c>
      <c r="N85" s="37" t="str">
        <f>'Control Panel'!$F$32</f>
        <v>M</v>
      </c>
      <c r="O85" s="37" t="str">
        <f>'Control Panel'!$F$33</f>
        <v>L</v>
      </c>
      <c r="P85" s="36"/>
    </row>
    <row r="86" spans="1:16" ht="15.75" customHeight="1" thickBot="1" x14ac:dyDescent="0.4">
      <c r="B86" s="258"/>
      <c r="D86" s="348"/>
      <c r="E86" s="75" t="str">
        <f>'Control Panel'!$E$31</f>
        <v>High</v>
      </c>
      <c r="F86" s="76" t="str">
        <f>'Control Panel'!$E$32</f>
        <v>Medium</v>
      </c>
      <c r="G86" s="77" t="str">
        <f>'Control Panel'!$E$33</f>
        <v>Low</v>
      </c>
      <c r="H86" s="351"/>
      <c r="I86" s="353"/>
      <c r="J86" s="346"/>
      <c r="L86" s="37" t="s">
        <v>214</v>
      </c>
      <c r="M86" s="29">
        <f>E93*'Control Panel'!$G$31*'Control Panel'!$G$36</f>
        <v>224</v>
      </c>
      <c r="N86" s="29">
        <f>F93*'Control Panel'!$G$32*'Control Panel'!$G$36</f>
        <v>6</v>
      </c>
      <c r="O86" s="29">
        <f>G93*'Control Panel'!$G$33*'Control Panel'!$G$36</f>
        <v>0</v>
      </c>
      <c r="P86" s="36"/>
    </row>
    <row r="87" spans="1:16" ht="15.75" customHeight="1" thickBot="1" x14ac:dyDescent="0.4">
      <c r="B87" s="258"/>
      <c r="D87" s="88" t="str">
        <f>'Control Panel'!$E$36</f>
        <v>Yes</v>
      </c>
      <c r="E87" s="81">
        <f>COUNTIFS('General Technical'!$C:$C,'Control Panel'!$F$31,'General Technical'!$AB:$AB,'Control Panel'!$F$36)</f>
        <v>0</v>
      </c>
      <c r="F87" s="82">
        <f>COUNTIFS('General Technical'!$C:$C,'Control Panel'!$F$32,'General Technical'!$AB:$AB,'Control Panel'!$F$36)</f>
        <v>0</v>
      </c>
      <c r="G87" s="83">
        <f>COUNTIFS('General Technical'!$C:$C,'Control Panel'!$F$33,'General Technical'!$AB:$AB,'Control Panel'!$F$36)</f>
        <v>0</v>
      </c>
      <c r="H87" s="71">
        <f>SUM(E87:G87)</f>
        <v>0</v>
      </c>
      <c r="I87" s="136">
        <f>COUNTIFS('General Technical'!$G:$G,"&lt;&gt;",'General Technical'!$AB:$AB,'Control Panel'!$F$36)</f>
        <v>0</v>
      </c>
      <c r="J87" s="72"/>
      <c r="L87" s="37" t="str">
        <f>'Control Panel'!$F$36</f>
        <v>Y</v>
      </c>
      <c r="M87" s="29">
        <f>E87*'Control Panel'!$G$31*'Control Panel'!$G$36</f>
        <v>0</v>
      </c>
      <c r="N87" s="29">
        <f>F87*'Control Panel'!$G$32*'Control Panel'!$G$36</f>
        <v>0</v>
      </c>
      <c r="O87" s="29">
        <f>G87*'Control Panel'!$G$33*'Control Panel'!$G$36</f>
        <v>0</v>
      </c>
      <c r="P87" s="36"/>
    </row>
    <row r="88" spans="1:16" ht="15.75" customHeight="1" thickBot="1" x14ac:dyDescent="0.4">
      <c r="B88" s="258"/>
      <c r="D88" s="68" t="str">
        <f>'Control Panel'!$E$37</f>
        <v>Reporting</v>
      </c>
      <c r="E88" s="78">
        <f>COUNTIFS('General Technical'!$C:$C,'Control Panel'!$F$31,'General Technical'!$AB:$AB,'Control Panel'!$F$37)</f>
        <v>0</v>
      </c>
      <c r="F88" s="79">
        <f>COUNTIFS('General Technical'!$C:$C,'Control Panel'!$F$32,'General Technical'!$AB:$AB,'Control Panel'!$F$37)</f>
        <v>0</v>
      </c>
      <c r="G88" s="80">
        <f>COUNTIFS('General Technical'!$C:$C,'Control Panel'!$F$33,'General Technical'!$AB:$AB,'Control Panel'!$F$37)</f>
        <v>0</v>
      </c>
      <c r="H88" s="69">
        <f t="shared" ref="H88:H92" si="6">SUM(E88:G88)</f>
        <v>0</v>
      </c>
      <c r="I88" s="137">
        <f>COUNTIFS('General Technical'!$G:$G,"&lt;&gt;",'General Technical'!$AB:$AB,'Control Panel'!$F$37)</f>
        <v>0</v>
      </c>
      <c r="J88" s="129"/>
      <c r="L88" s="37" t="str">
        <f>'Control Panel'!$F$37</f>
        <v>R</v>
      </c>
      <c r="M88" s="29">
        <f>E88*'Control Panel'!$G$31*'Control Panel'!$G$37</f>
        <v>0</v>
      </c>
      <c r="N88" s="29">
        <f>F88*'Control Panel'!$G$32*'Control Panel'!$G$37</f>
        <v>0</v>
      </c>
      <c r="O88" s="29">
        <f>G88*'Control Panel'!$G$33*'Control Panel'!$G$37</f>
        <v>0</v>
      </c>
      <c r="P88" s="36"/>
    </row>
    <row r="89" spans="1:16" ht="15.75" customHeight="1" thickBot="1" x14ac:dyDescent="0.4">
      <c r="B89" s="258"/>
      <c r="D89" s="70" t="str">
        <f>'Control Panel'!$E$38</f>
        <v>Third Party</v>
      </c>
      <c r="E89" s="81">
        <f>COUNTIFS('General Technical'!$C:$C,'Control Panel'!$F$31,'General Technical'!$AB:$AB,'Control Panel'!$F$38)</f>
        <v>0</v>
      </c>
      <c r="F89" s="82">
        <f>COUNTIFS('General Technical'!$C:$C,'Control Panel'!$F$32,'General Technical'!$AB:$AB,'Control Panel'!$F$38)</f>
        <v>0</v>
      </c>
      <c r="G89" s="83">
        <f>COUNTIFS('General Technical'!$C:$C,'Control Panel'!$F$33,'General Technical'!$AB:$AB,'Control Panel'!$F$38)</f>
        <v>0</v>
      </c>
      <c r="H89" s="71">
        <f t="shared" si="6"/>
        <v>0</v>
      </c>
      <c r="I89" s="136">
        <f>COUNTIFS('General Technical'!$G:$G,"&lt;&gt;",'General Technical'!$AB:$AB,'Control Panel'!$F$38)</f>
        <v>0</v>
      </c>
      <c r="J89" s="129"/>
      <c r="L89" s="37" t="str">
        <f>'Control Panel'!$F$38</f>
        <v>T</v>
      </c>
      <c r="M89" s="29">
        <f>E89*'Control Panel'!$G$31*'Control Panel'!$G$38</f>
        <v>0</v>
      </c>
      <c r="N89" s="29">
        <f>F89*'Control Panel'!$G$32*'Control Panel'!$G$38</f>
        <v>0</v>
      </c>
      <c r="O89" s="29">
        <f>G89*'Control Panel'!$G$33*'Control Panel'!$G$38</f>
        <v>0</v>
      </c>
      <c r="P89" s="36"/>
    </row>
    <row r="90" spans="1:16" ht="15.75" customHeight="1" thickBot="1" x14ac:dyDescent="0.4">
      <c r="A90" s="21" t="s">
        <v>215</v>
      </c>
      <c r="B90" s="150"/>
      <c r="D90" s="73" t="str">
        <f>'Control Panel'!$E$39</f>
        <v>Modification</v>
      </c>
      <c r="E90" s="78">
        <f>COUNTIFS('General Technical'!$C:$C,'Control Panel'!$F$31,'General Technical'!$AB:$AB,'Control Panel'!$F$39)</f>
        <v>0</v>
      </c>
      <c r="F90" s="79">
        <f>COUNTIFS('General Technical'!$C:$C,'Control Panel'!$F$32,'General Technical'!$AB:$AB,'Control Panel'!$F$39)</f>
        <v>0</v>
      </c>
      <c r="G90" s="80">
        <f>COUNTIFS('General Technical'!$C:$C,'Control Panel'!$F$33,'General Technical'!$AB:$AB,'Control Panel'!$F$39)</f>
        <v>0</v>
      </c>
      <c r="H90" s="69">
        <f t="shared" si="6"/>
        <v>0</v>
      </c>
      <c r="I90" s="137">
        <f>COUNTIFS('General Technical'!$G:$G,"&lt;&gt;",'General Technical'!$AB:$AB,'Control Panel'!$F$39)</f>
        <v>0</v>
      </c>
      <c r="J90" s="129"/>
      <c r="L90" s="37" t="str">
        <f>'Control Panel'!$F$39</f>
        <v>M</v>
      </c>
      <c r="M90" s="29">
        <f>E90*'Control Panel'!$G$31*'Control Panel'!$G$39</f>
        <v>0</v>
      </c>
      <c r="N90" s="29">
        <f>F90*'Control Panel'!$G$32*'Control Panel'!$G$39</f>
        <v>0</v>
      </c>
      <c r="O90" s="29">
        <f>G90*'Control Panel'!$G$33*'Control Panel'!$G$39</f>
        <v>0</v>
      </c>
      <c r="P90" s="36"/>
    </row>
    <row r="91" spans="1:16" ht="15.75" customHeight="1" thickBot="1" x14ac:dyDescent="0.4">
      <c r="A91" s="22" t="s">
        <v>216</v>
      </c>
      <c r="B91" s="151"/>
      <c r="D91" s="74" t="str">
        <f>'Control Panel'!$E$40</f>
        <v>Future</v>
      </c>
      <c r="E91" s="81">
        <f>COUNTIFS('General Technical'!$C:$C,'Control Panel'!$F$31,'General Technical'!$AB:$AB,'Control Panel'!$F$40)</f>
        <v>0</v>
      </c>
      <c r="F91" s="82">
        <f>COUNTIFS('General Technical'!$C:$C,'Control Panel'!$F$32,'General Technical'!$AB:$AB,'Control Panel'!$F$40)</f>
        <v>0</v>
      </c>
      <c r="G91" s="83">
        <f>COUNTIFS('General Technical'!$C:$C,'Control Panel'!$F$33,'General Technical'!$AB:$AB,'Control Panel'!$F$40)</f>
        <v>0</v>
      </c>
      <c r="H91" s="71">
        <f t="shared" si="6"/>
        <v>0</v>
      </c>
      <c r="I91" s="136">
        <f>COUNTIFS('General Technical'!$G:$G,"&lt;&gt;",'General Technical'!$AB:$AB,'Control Panel'!$F$40)</f>
        <v>0</v>
      </c>
      <c r="J91" s="129"/>
      <c r="L91" s="37" t="str">
        <f>'Control Panel'!$F$40</f>
        <v>F</v>
      </c>
      <c r="M91" s="29">
        <f>E91*'Control Panel'!$G$31*'Control Panel'!$G$40</f>
        <v>0</v>
      </c>
      <c r="N91" s="29">
        <f>F91*'Control Panel'!$G$32*'Control Panel'!$G$40</f>
        <v>0</v>
      </c>
      <c r="O91" s="29">
        <f>G91*'Control Panel'!$G$33*'Control Panel'!$G$40</f>
        <v>0</v>
      </c>
      <c r="P91" s="36"/>
    </row>
    <row r="92" spans="1:16" ht="15.75" customHeight="1" thickBot="1" x14ac:dyDescent="0.4">
      <c r="A92" s="25" t="str">
        <f>IF('General Technical'!$AC$12&gt;0,"Yes","No")</f>
        <v>No</v>
      </c>
      <c r="B92" s="152">
        <f>IF(A92="Yes",1,0)</f>
        <v>0</v>
      </c>
      <c r="D92" s="87" t="str">
        <f>'Control Panel'!$E$41</f>
        <v>Not Available</v>
      </c>
      <c r="E92" s="78">
        <f>COUNTIFS('General Technical'!$C:$C,'Control Panel'!$F$31,'General Technical'!$AB:$AB,'Control Panel'!$F$41)</f>
        <v>56</v>
      </c>
      <c r="F92" s="79">
        <f>COUNTIFS('General Technical'!$C:$C,'Control Panel'!$F$32,'General Technical'!$AB:$AB,'Control Panel'!$F$41)</f>
        <v>3</v>
      </c>
      <c r="G92" s="80">
        <f>COUNTIFS('General Technical'!$C:$C,'Control Panel'!$F$33,'General Technical'!$AB:$AB,'Control Panel'!$F$41)</f>
        <v>0</v>
      </c>
      <c r="H92" s="69">
        <f t="shared" si="6"/>
        <v>59</v>
      </c>
      <c r="I92" s="137">
        <f>COUNTIFS('General Technical'!$G:$G,"&lt;&gt;",'General Technical'!$AB:$AB,'Control Panel'!$F$41)</f>
        <v>0</v>
      </c>
      <c r="J92" s="129"/>
      <c r="L92" s="37" t="str">
        <f>'Control Panel'!$F$41</f>
        <v>N</v>
      </c>
      <c r="M92" s="29">
        <f>E92*'Control Panel'!$G$31*'Control Panel'!$G$41</f>
        <v>0</v>
      </c>
      <c r="N92" s="29">
        <f>F92*'Control Panel'!$G$32*'Control Panel'!$G$41</f>
        <v>0</v>
      </c>
      <c r="O92" s="29">
        <f>G92*'Control Panel'!$G$33*'Control Panel'!$G$41</f>
        <v>0</v>
      </c>
      <c r="P92" s="36"/>
    </row>
    <row r="93" spans="1:16" ht="15.75" customHeight="1" thickBot="1" x14ac:dyDescent="0.4">
      <c r="B93" s="258"/>
      <c r="D93" s="84" t="s">
        <v>217</v>
      </c>
      <c r="E93" s="85">
        <f>SUM(E87:E92)</f>
        <v>56</v>
      </c>
      <c r="F93" s="85">
        <f>SUM(F87:F92)</f>
        <v>3</v>
      </c>
      <c r="G93" s="85">
        <f>SUM(G87:G92)</f>
        <v>0</v>
      </c>
      <c r="H93" s="86">
        <f>SUM(H87:H92)</f>
        <v>59</v>
      </c>
      <c r="I93" s="86">
        <f>SUM(I87:I92)</f>
        <v>0</v>
      </c>
      <c r="J93" s="154"/>
      <c r="L93" s="37" t="str">
        <f>D93</f>
        <v>Total:</v>
      </c>
      <c r="M93" s="29">
        <f>SUM(M87:M92)</f>
        <v>0</v>
      </c>
      <c r="N93" s="29">
        <f>SUM(N87:N92)</f>
        <v>0</v>
      </c>
      <c r="O93" s="29">
        <f>SUM(O87:O92)</f>
        <v>0</v>
      </c>
      <c r="P93" s="36"/>
    </row>
    <row r="94" spans="1:16" ht="15.75" customHeight="1" thickBot="1" x14ac:dyDescent="0.4">
      <c r="B94" s="258"/>
      <c r="D94" s="59"/>
      <c r="H94" s="4"/>
      <c r="L94" s="29" t="s">
        <v>218</v>
      </c>
      <c r="M94" s="38">
        <f t="shared" ref="M94:O94" si="7">IF(M86=0,"NA",M93/M86)</f>
        <v>0</v>
      </c>
      <c r="N94" s="38">
        <f t="shared" si="7"/>
        <v>0</v>
      </c>
      <c r="O94" s="38" t="str">
        <f t="shared" si="7"/>
        <v>NA</v>
      </c>
      <c r="P94" s="36"/>
    </row>
    <row r="95" spans="1:16" ht="15.75" customHeight="1" thickBot="1" x14ac:dyDescent="0.4">
      <c r="B95" s="258"/>
      <c r="D95" s="358" t="str">
        <f>'Control Panel'!F48&amp;" - "&amp;'Control Panel'!E48</f>
        <v>4.3 - Reporting &amp; Analytics</v>
      </c>
      <c r="E95" s="359"/>
      <c r="F95" s="359"/>
      <c r="G95" s="19"/>
      <c r="H95" s="19"/>
      <c r="I95" s="19" t="str">
        <f>$I$84</f>
        <v xml:space="preserve">Overall Compliance: </v>
      </c>
      <c r="J95" s="20" t="str">
        <f>IF(SUM(M104:O104)=0,"N/A",SUM(M104:O104)/SUM(M97:O97))</f>
        <v>N/A</v>
      </c>
      <c r="L95" s="29"/>
      <c r="M95" s="29"/>
      <c r="N95" s="29"/>
      <c r="O95" s="29"/>
      <c r="P95" s="36"/>
    </row>
    <row r="96" spans="1:16" ht="15.75" customHeight="1" thickBot="1" x14ac:dyDescent="0.4">
      <c r="B96" s="258"/>
      <c r="D96" s="347" t="str">
        <f>$D$85</f>
        <v>Availability</v>
      </c>
      <c r="E96" s="349" t="str">
        <f>$E$85</f>
        <v>Priority</v>
      </c>
      <c r="F96" s="349"/>
      <c r="G96" s="349"/>
      <c r="H96" s="350" t="str">
        <f>$H$85</f>
        <v>Total</v>
      </c>
      <c r="I96" s="352" t="str">
        <f>$I$85</f>
        <v>Comments</v>
      </c>
      <c r="J96" s="345" t="str">
        <f>$J$85</f>
        <v>Availability by Type</v>
      </c>
      <c r="L96" s="29"/>
      <c r="M96" s="37" t="str">
        <f>'Control Panel'!$F$31</f>
        <v>H</v>
      </c>
      <c r="N96" s="37" t="str">
        <f>'Control Panel'!$F$32</f>
        <v>M</v>
      </c>
      <c r="O96" s="37" t="str">
        <f>'Control Panel'!$F$33</f>
        <v>L</v>
      </c>
      <c r="P96" s="36"/>
    </row>
    <row r="97" spans="1:16" ht="15.75" customHeight="1" thickBot="1" x14ac:dyDescent="0.4">
      <c r="B97" s="258"/>
      <c r="D97" s="348"/>
      <c r="E97" s="75" t="str">
        <f>'Control Panel'!$E$31</f>
        <v>High</v>
      </c>
      <c r="F97" s="76" t="str">
        <f>'Control Panel'!$E$32</f>
        <v>Medium</v>
      </c>
      <c r="G97" s="77" t="str">
        <f>'Control Panel'!$E$33</f>
        <v>Low</v>
      </c>
      <c r="H97" s="351"/>
      <c r="I97" s="353"/>
      <c r="J97" s="346"/>
      <c r="L97" s="37" t="s">
        <v>214</v>
      </c>
      <c r="M97" s="29">
        <f>E104*'Control Panel'!$G$31*'Control Panel'!$G$36</f>
        <v>108</v>
      </c>
      <c r="N97" s="29">
        <f>F104*'Control Panel'!$G$32*'Control Panel'!$G$36</f>
        <v>2</v>
      </c>
      <c r="O97" s="29">
        <f>G104*'Control Panel'!$G$33*'Control Panel'!$G$36</f>
        <v>0</v>
      </c>
      <c r="P97" s="36"/>
    </row>
    <row r="98" spans="1:16" ht="15.75" customHeight="1" thickBot="1" x14ac:dyDescent="0.4">
      <c r="B98" s="258"/>
      <c r="D98" s="88" t="str">
        <f>'Control Panel'!$E$36</f>
        <v>Yes</v>
      </c>
      <c r="E98" s="81">
        <f>COUNTIFS('Reporting &amp; Analytics'!$C:$C,'Control Panel'!$F$31,'Reporting &amp; Analytics'!$AB:$AB,'Control Panel'!$F$36)</f>
        <v>0</v>
      </c>
      <c r="F98" s="82">
        <f>COUNTIFS('Reporting &amp; Analytics'!$C:$C,'Control Panel'!$F$32,'Reporting &amp; Analytics'!$AB:$AB,'Control Panel'!$F$36)</f>
        <v>0</v>
      </c>
      <c r="G98" s="83">
        <f>COUNTIFS('Reporting &amp; Analytics'!$C:$C,'Control Panel'!$F$33,'Reporting &amp; Analytics'!$AB:$AB,'Control Panel'!$F$36)</f>
        <v>0</v>
      </c>
      <c r="H98" s="71">
        <f>SUM(E98:G98)</f>
        <v>0</v>
      </c>
      <c r="I98" s="136">
        <f>COUNTIFS('Reporting &amp; Analytics'!$G:$G,"&lt;&gt;",'Reporting &amp; Analytics'!$AB:$AB,'Control Panel'!$F$36)</f>
        <v>0</v>
      </c>
      <c r="J98" s="72"/>
      <c r="L98" s="37" t="str">
        <f>'Control Panel'!$F$36</f>
        <v>Y</v>
      </c>
      <c r="M98" s="29">
        <f>E98*'Control Panel'!$G$31*'Control Panel'!$G$36</f>
        <v>0</v>
      </c>
      <c r="N98" s="29">
        <f>F98*'Control Panel'!$G$32*'Control Panel'!$G$36</f>
        <v>0</v>
      </c>
      <c r="O98" s="29">
        <f>G98*'Control Panel'!$G$33*'Control Panel'!$G$36</f>
        <v>0</v>
      </c>
      <c r="P98" s="36"/>
    </row>
    <row r="99" spans="1:16" ht="15.75" customHeight="1" thickBot="1" x14ac:dyDescent="0.4">
      <c r="B99" s="258"/>
      <c r="D99" s="68" t="str">
        <f>'Control Panel'!$E$37</f>
        <v>Reporting</v>
      </c>
      <c r="E99" s="78">
        <f>COUNTIFS('Reporting &amp; Analytics'!$C:$C,'Control Panel'!$F$31,'Reporting &amp; Analytics'!$AB:$AB,'Control Panel'!$F$37)</f>
        <v>0</v>
      </c>
      <c r="F99" s="79">
        <f>COUNTIFS('Reporting &amp; Analytics'!$C:$C,'Control Panel'!$F$32,'Reporting &amp; Analytics'!$AB:$AB,'Control Panel'!$F$37)</f>
        <v>0</v>
      </c>
      <c r="G99" s="80">
        <f>COUNTIFS('Reporting &amp; Analytics'!$C:$C,'Control Panel'!$F$33,'Reporting &amp; Analytics'!$AB:$AB,'Control Panel'!$F$37)</f>
        <v>0</v>
      </c>
      <c r="H99" s="69">
        <f t="shared" ref="H99:H103" si="8">SUM(E99:G99)</f>
        <v>0</v>
      </c>
      <c r="I99" s="137">
        <f>COUNTIFS('Reporting &amp; Analytics'!$G:$G,"&lt;&gt;",'Reporting &amp; Analytics'!$AB:$AB,'Control Panel'!$F$37)</f>
        <v>0</v>
      </c>
      <c r="J99" s="129"/>
      <c r="L99" s="37" t="str">
        <f>'Control Panel'!$F$37</f>
        <v>R</v>
      </c>
      <c r="M99" s="29">
        <f>E99*'Control Panel'!$G$31*'Control Panel'!$G$37</f>
        <v>0</v>
      </c>
      <c r="N99" s="29">
        <f>F99*'Control Panel'!$G$32*'Control Panel'!$G$37</f>
        <v>0</v>
      </c>
      <c r="O99" s="29">
        <f>G99*'Control Panel'!$G$33*'Control Panel'!$G$37</f>
        <v>0</v>
      </c>
      <c r="P99" s="36"/>
    </row>
    <row r="100" spans="1:16" ht="15.75" customHeight="1" thickBot="1" x14ac:dyDescent="0.4">
      <c r="B100" s="258"/>
      <c r="D100" s="70" t="str">
        <f>'Control Panel'!$E$38</f>
        <v>Third Party</v>
      </c>
      <c r="E100" s="81">
        <f>COUNTIFS('Reporting &amp; Analytics'!$C:$C,'Control Panel'!$F$31,'Reporting &amp; Analytics'!$AB:$AB,'Control Panel'!$F$38)</f>
        <v>0</v>
      </c>
      <c r="F100" s="82">
        <f>COUNTIFS('Reporting &amp; Analytics'!$C:$C,'Control Panel'!$F$32,'Reporting &amp; Analytics'!$AB:$AB,'Control Panel'!$F$38)</f>
        <v>0</v>
      </c>
      <c r="G100" s="83">
        <f>COUNTIFS('Reporting &amp; Analytics'!$C:$C,'Control Panel'!$F$33,'Reporting &amp; Analytics'!$AB:$AB,'Control Panel'!$F$38)</f>
        <v>0</v>
      </c>
      <c r="H100" s="71">
        <f t="shared" si="8"/>
        <v>0</v>
      </c>
      <c r="I100" s="136">
        <f>COUNTIFS('Reporting &amp; Analytics'!$G:$G,"&lt;&gt;",'Reporting &amp; Analytics'!$AB:$AB,'Control Panel'!$F$38)</f>
        <v>0</v>
      </c>
      <c r="J100" s="129"/>
      <c r="L100" s="37" t="str">
        <f>'Control Panel'!$F$38</f>
        <v>T</v>
      </c>
      <c r="M100" s="29">
        <f>E100*'Control Panel'!$G$31*'Control Panel'!$G$38</f>
        <v>0</v>
      </c>
      <c r="N100" s="29">
        <f>F100*'Control Panel'!$G$32*'Control Panel'!$G$38</f>
        <v>0</v>
      </c>
      <c r="O100" s="29">
        <f>G100*'Control Panel'!$G$33*'Control Panel'!$G$38</f>
        <v>0</v>
      </c>
      <c r="P100" s="36"/>
    </row>
    <row r="101" spans="1:16" ht="15.75" customHeight="1" thickBot="1" x14ac:dyDescent="0.4">
      <c r="A101" s="21" t="s">
        <v>215</v>
      </c>
      <c r="B101" s="150"/>
      <c r="D101" s="73" t="str">
        <f>'Control Panel'!$E$39</f>
        <v>Modification</v>
      </c>
      <c r="E101" s="78">
        <f>COUNTIFS('Reporting &amp; Analytics'!$C:$C,'Control Panel'!$F$31,'Reporting &amp; Analytics'!$AB:$AB,'Control Panel'!$F$39)</f>
        <v>0</v>
      </c>
      <c r="F101" s="79">
        <f>COUNTIFS('Reporting &amp; Analytics'!$C:$C,'Control Panel'!$F$32,'Reporting &amp; Analytics'!$AB:$AB,'Control Panel'!$F$39)</f>
        <v>0</v>
      </c>
      <c r="G101" s="80">
        <f>COUNTIFS('Reporting &amp; Analytics'!$C:$C,'Control Panel'!$F$33,'Reporting &amp; Analytics'!$AB:$AB,'Control Panel'!$F$39)</f>
        <v>0</v>
      </c>
      <c r="H101" s="69">
        <f t="shared" si="8"/>
        <v>0</v>
      </c>
      <c r="I101" s="137">
        <f>COUNTIFS('Reporting &amp; Analytics'!$G:$G,"&lt;&gt;",'Reporting &amp; Analytics'!$AB:$AB,'Control Panel'!$F$39)</f>
        <v>0</v>
      </c>
      <c r="J101" s="129"/>
      <c r="L101" s="37" t="str">
        <f>'Control Panel'!$F$39</f>
        <v>M</v>
      </c>
      <c r="M101" s="29">
        <f>E101*'Control Panel'!$G$31*'Control Panel'!$G$39</f>
        <v>0</v>
      </c>
      <c r="N101" s="29">
        <f>F101*'Control Panel'!$G$32*'Control Panel'!$G$39</f>
        <v>0</v>
      </c>
      <c r="O101" s="29">
        <f>G101*'Control Panel'!$G$33*'Control Panel'!$G$39</f>
        <v>0</v>
      </c>
      <c r="P101" s="36"/>
    </row>
    <row r="102" spans="1:16" ht="15.75" customHeight="1" thickBot="1" x14ac:dyDescent="0.4">
      <c r="A102" s="22" t="s">
        <v>216</v>
      </c>
      <c r="B102" s="151"/>
      <c r="D102" s="74" t="str">
        <f>'Control Panel'!$E$40</f>
        <v>Future</v>
      </c>
      <c r="E102" s="81">
        <f>COUNTIFS('Reporting &amp; Analytics'!$C:$C,'Control Panel'!$F$31,'Reporting &amp; Analytics'!$AB:$AB,'Control Panel'!$F$40)</f>
        <v>0</v>
      </c>
      <c r="F102" s="82">
        <f>COUNTIFS('Reporting &amp; Analytics'!$C:$C,'Control Panel'!$F$32,'Reporting &amp; Analytics'!$AB:$AB,'Control Panel'!$F$40)</f>
        <v>0</v>
      </c>
      <c r="G102" s="83">
        <f>COUNTIFS('Reporting &amp; Analytics'!$C:$C,'Control Panel'!$F$33,'Reporting &amp; Analytics'!$AB:$AB,'Control Panel'!$F$40)</f>
        <v>0</v>
      </c>
      <c r="H102" s="71">
        <f t="shared" si="8"/>
        <v>0</v>
      </c>
      <c r="I102" s="136">
        <f>COUNTIFS('Reporting &amp; Analytics'!$G:$G,"&lt;&gt;",'Reporting &amp; Analytics'!$AB:$AB,'Control Panel'!$F$40)</f>
        <v>0</v>
      </c>
      <c r="J102" s="129"/>
      <c r="L102" s="37" t="str">
        <f>'Control Panel'!$F$40</f>
        <v>F</v>
      </c>
      <c r="M102" s="29">
        <f>E102*'Control Panel'!$G$31*'Control Panel'!$G$40</f>
        <v>0</v>
      </c>
      <c r="N102" s="29">
        <f>F102*'Control Panel'!$G$32*'Control Panel'!$G$40</f>
        <v>0</v>
      </c>
      <c r="O102" s="29">
        <f>G102*'Control Panel'!$G$33*'Control Panel'!$G$40</f>
        <v>0</v>
      </c>
      <c r="P102" s="36"/>
    </row>
    <row r="103" spans="1:16" ht="15.75" customHeight="1" thickBot="1" x14ac:dyDescent="0.4">
      <c r="A103" s="25" t="str">
        <f>IF('Reporting &amp; Analytics'!$AC$12&gt;0,"Yes","No")</f>
        <v>No</v>
      </c>
      <c r="B103" s="152">
        <f>IF(A103="Yes",1,0)</f>
        <v>0</v>
      </c>
      <c r="D103" s="87" t="str">
        <f>'Control Panel'!$E$41</f>
        <v>Not Available</v>
      </c>
      <c r="E103" s="78">
        <f>COUNTIFS('Reporting &amp; Analytics'!$C:$C,'Control Panel'!$F$31,'Reporting &amp; Analytics'!$AB:$AB,'Control Panel'!$F$41)</f>
        <v>27</v>
      </c>
      <c r="F103" s="79">
        <f>COUNTIFS('Reporting &amp; Analytics'!$C:$C,'Control Panel'!$F$32,'Reporting &amp; Analytics'!$AB:$AB,'Control Panel'!$F$41)</f>
        <v>1</v>
      </c>
      <c r="G103" s="80">
        <f>COUNTIFS('Reporting &amp; Analytics'!$C:$C,'Control Panel'!$F$33,'Reporting &amp; Analytics'!$AB:$AB,'Control Panel'!$F$41)</f>
        <v>0</v>
      </c>
      <c r="H103" s="69">
        <f t="shared" si="8"/>
        <v>28</v>
      </c>
      <c r="I103" s="137">
        <f>COUNTIFS('Reporting &amp; Analytics'!$G:$G,"&lt;&gt;",'Reporting &amp; Analytics'!$AB:$AB,'Control Panel'!$F$41)</f>
        <v>0</v>
      </c>
      <c r="J103" s="129"/>
      <c r="L103" s="37" t="str">
        <f>'Control Panel'!$F$41</f>
        <v>N</v>
      </c>
      <c r="M103" s="29">
        <f>E103*'Control Panel'!$G$31*'Control Panel'!$G$41</f>
        <v>0</v>
      </c>
      <c r="N103" s="29">
        <f>F103*'Control Panel'!$G$32*'Control Panel'!$G$41</f>
        <v>0</v>
      </c>
      <c r="O103" s="29">
        <f>G103*'Control Panel'!$G$33*'Control Panel'!$G$41</f>
        <v>0</v>
      </c>
      <c r="P103" s="36"/>
    </row>
    <row r="104" spans="1:16" ht="15.75" customHeight="1" thickBot="1" x14ac:dyDescent="0.4">
      <c r="B104" s="258"/>
      <c r="D104" s="84" t="str">
        <f>$D$93</f>
        <v>Total:</v>
      </c>
      <c r="E104" s="85">
        <f>SUM(E98:E103)</f>
        <v>27</v>
      </c>
      <c r="F104" s="85">
        <f>SUM(F98:F103)</f>
        <v>1</v>
      </c>
      <c r="G104" s="85">
        <f>SUM(G98:G103)</f>
        <v>0</v>
      </c>
      <c r="H104" s="86">
        <f>SUM(H98:H103)</f>
        <v>28</v>
      </c>
      <c r="I104" s="86">
        <f>SUM(I98:I103)</f>
        <v>0</v>
      </c>
      <c r="J104" s="154"/>
      <c r="L104" s="37" t="str">
        <f>D104</f>
        <v>Total:</v>
      </c>
      <c r="M104" s="29">
        <f>SUM(M98:M103)</f>
        <v>0</v>
      </c>
      <c r="N104" s="29">
        <f>SUM(N98:N103)</f>
        <v>0</v>
      </c>
      <c r="O104" s="29">
        <f>SUM(O98:O103)</f>
        <v>0</v>
      </c>
      <c r="P104" s="36"/>
    </row>
    <row r="105" spans="1:16" ht="15.75" customHeight="1" thickBot="1" x14ac:dyDescent="0.4">
      <c r="B105" s="258"/>
      <c r="D105" s="59"/>
      <c r="H105" s="4"/>
      <c r="L105" s="29" t="s">
        <v>218</v>
      </c>
      <c r="M105" s="38">
        <f t="shared" ref="M105:O105" si="9">IF(M97=0,"NA",M104/M97)</f>
        <v>0</v>
      </c>
      <c r="N105" s="38">
        <f t="shared" si="9"/>
        <v>0</v>
      </c>
      <c r="O105" s="38" t="str">
        <f t="shared" si="9"/>
        <v>NA</v>
      </c>
      <c r="P105" s="36"/>
    </row>
    <row r="106" spans="1:16" ht="15.75" customHeight="1" thickBot="1" x14ac:dyDescent="0.4">
      <c r="B106" s="258"/>
      <c r="D106" s="358" t="str">
        <f>'Control Panel'!F49&amp;" - "&amp;'Control Panel'!E49</f>
        <v>4.4 - General Ledger</v>
      </c>
      <c r="E106" s="359"/>
      <c r="F106" s="359"/>
      <c r="G106" s="19"/>
      <c r="H106" s="19"/>
      <c r="I106" s="19" t="str">
        <f>$I$84</f>
        <v xml:space="preserve">Overall Compliance: </v>
      </c>
      <c r="J106" s="20" t="str">
        <f>IF(SUM(M115:O115)=0,"N/A",SUM(M115:O115)/SUM(M108:O108))</f>
        <v>N/A</v>
      </c>
      <c r="L106" s="29"/>
      <c r="M106" s="29"/>
      <c r="N106" s="29"/>
      <c r="O106" s="29"/>
      <c r="P106" s="36"/>
    </row>
    <row r="107" spans="1:16" ht="15.75" customHeight="1" thickBot="1" x14ac:dyDescent="0.4">
      <c r="B107" s="258"/>
      <c r="D107" s="347" t="str">
        <f>$D$85</f>
        <v>Availability</v>
      </c>
      <c r="E107" s="349" t="str">
        <f>$E$85</f>
        <v>Priority</v>
      </c>
      <c r="F107" s="349"/>
      <c r="G107" s="349"/>
      <c r="H107" s="350" t="str">
        <f>$H$85</f>
        <v>Total</v>
      </c>
      <c r="I107" s="352" t="str">
        <f>$I$85</f>
        <v>Comments</v>
      </c>
      <c r="J107" s="345" t="str">
        <f>$J$85</f>
        <v>Availability by Type</v>
      </c>
      <c r="L107" s="29"/>
      <c r="M107" s="37" t="str">
        <f>'Control Panel'!$F$31</f>
        <v>H</v>
      </c>
      <c r="N107" s="37" t="str">
        <f>'Control Panel'!$F$32</f>
        <v>M</v>
      </c>
      <c r="O107" s="37" t="str">
        <f>'Control Panel'!$F$33</f>
        <v>L</v>
      </c>
      <c r="P107" s="36"/>
    </row>
    <row r="108" spans="1:16" ht="15.75" customHeight="1" thickBot="1" x14ac:dyDescent="0.4">
      <c r="B108" s="258"/>
      <c r="D108" s="348"/>
      <c r="E108" s="75" t="str">
        <f>'Control Panel'!$E$31</f>
        <v>High</v>
      </c>
      <c r="F108" s="76" t="str">
        <f>'Control Panel'!$E$32</f>
        <v>Medium</v>
      </c>
      <c r="G108" s="77" t="str">
        <f>'Control Panel'!$E$33</f>
        <v>Low</v>
      </c>
      <c r="H108" s="351"/>
      <c r="I108" s="353"/>
      <c r="J108" s="346"/>
      <c r="L108" s="37" t="s">
        <v>214</v>
      </c>
      <c r="M108" s="29">
        <f>E115*'Control Panel'!$G$31*'Control Panel'!$G$36</f>
        <v>232</v>
      </c>
      <c r="N108" s="29">
        <f>F115*'Control Panel'!$G$32*'Control Panel'!$G$36</f>
        <v>16</v>
      </c>
      <c r="O108" s="29">
        <f>G115*'Control Panel'!$G$33*'Control Panel'!$G$36</f>
        <v>4</v>
      </c>
      <c r="P108" s="36"/>
    </row>
    <row r="109" spans="1:16" ht="15.75" customHeight="1" thickBot="1" x14ac:dyDescent="0.4">
      <c r="B109" s="258"/>
      <c r="D109" s="88" t="str">
        <f>'Control Panel'!$E$36</f>
        <v>Yes</v>
      </c>
      <c r="E109" s="81">
        <f>COUNTIFS('General Ledger'!$C:$C,'Control Panel'!$F$31,'General Ledger'!$AB:$AB,'Control Panel'!$F$36)</f>
        <v>0</v>
      </c>
      <c r="F109" s="82">
        <f>COUNTIFS('General Ledger'!$C:$C,'Control Panel'!$F$32,'General Ledger'!$AB:$AB,'Control Panel'!$F$36)</f>
        <v>0</v>
      </c>
      <c r="G109" s="83">
        <f>COUNTIFS('General Ledger'!$C:$C,'Control Panel'!$F$33,'General Ledger'!$AB:$AB,'Control Panel'!$F$36)</f>
        <v>0</v>
      </c>
      <c r="H109" s="71">
        <f>SUM(E109:G109)</f>
        <v>0</v>
      </c>
      <c r="I109" s="136">
        <f>COUNTIFS('General Ledger'!$G:$G,"&lt;&gt;",'General Ledger'!$AB:$AB,'Control Panel'!$F$36)</f>
        <v>0</v>
      </c>
      <c r="J109" s="72"/>
      <c r="L109" s="37" t="str">
        <f>'Control Panel'!$F$36</f>
        <v>Y</v>
      </c>
      <c r="M109" s="29">
        <f>E109*'Control Panel'!$G$31*'Control Panel'!$G$36</f>
        <v>0</v>
      </c>
      <c r="N109" s="29">
        <f>F109*'Control Panel'!$G$32*'Control Panel'!$G$36</f>
        <v>0</v>
      </c>
      <c r="O109" s="29">
        <f>G109*'Control Panel'!$G$33*'Control Panel'!$G$36</f>
        <v>0</v>
      </c>
      <c r="P109" s="36"/>
    </row>
    <row r="110" spans="1:16" ht="15.75" customHeight="1" thickBot="1" x14ac:dyDescent="0.4">
      <c r="B110" s="258"/>
      <c r="D110" s="68" t="str">
        <f>'Control Panel'!$E$37</f>
        <v>Reporting</v>
      </c>
      <c r="E110" s="78">
        <f>COUNTIFS('General Ledger'!$C:$C,'Control Panel'!$F$31,'General Ledger'!$AB:$AB,'Control Panel'!$F$37)</f>
        <v>0</v>
      </c>
      <c r="F110" s="79">
        <f>COUNTIFS('General Ledger'!$C:$C,'Control Panel'!$F$32,'General Ledger'!$AB:$AB,'Control Panel'!$F$37)</f>
        <v>0</v>
      </c>
      <c r="G110" s="80">
        <f>COUNTIFS('General Ledger'!$C:$C,'Control Panel'!$F$33,'General Ledger'!$AB:$AB,'Control Panel'!$F$37)</f>
        <v>0</v>
      </c>
      <c r="H110" s="69">
        <f t="shared" ref="H110:H114" si="10">SUM(E110:G110)</f>
        <v>0</v>
      </c>
      <c r="I110" s="137">
        <f>COUNTIFS('General Ledger'!$G:$G,"&lt;&gt;",'General Ledger'!$AB:$AB,'Control Panel'!$F$37)</f>
        <v>0</v>
      </c>
      <c r="J110" s="129"/>
      <c r="L110" s="37" t="str">
        <f>'Control Panel'!$F$37</f>
        <v>R</v>
      </c>
      <c r="M110" s="29">
        <f>E110*'Control Panel'!$G$31*'Control Panel'!$G$37</f>
        <v>0</v>
      </c>
      <c r="N110" s="29">
        <f>F110*'Control Panel'!$G$32*'Control Panel'!$G$37</f>
        <v>0</v>
      </c>
      <c r="O110" s="29">
        <f>G110*'Control Panel'!$G$33*'Control Panel'!$G$37</f>
        <v>0</v>
      </c>
      <c r="P110" s="36"/>
    </row>
    <row r="111" spans="1:16" ht="15.75" customHeight="1" thickBot="1" x14ac:dyDescent="0.4">
      <c r="B111" s="258"/>
      <c r="D111" s="70" t="str">
        <f>'Control Panel'!$E$38</f>
        <v>Third Party</v>
      </c>
      <c r="E111" s="81">
        <f>COUNTIFS('General Ledger'!$C:$C,'Control Panel'!$F$31,'General Ledger'!$AB:$AB,'Control Panel'!$F$38)</f>
        <v>0</v>
      </c>
      <c r="F111" s="82">
        <f>COUNTIFS('General Ledger'!$C:$C,'Control Panel'!$F$32,'General Ledger'!$AB:$AB,'Control Panel'!$F$38)</f>
        <v>0</v>
      </c>
      <c r="G111" s="83">
        <f>COUNTIFS('General Ledger'!$C:$C,'Control Panel'!$F$33,'General Ledger'!$AB:$AB,'Control Panel'!$F$38)</f>
        <v>0</v>
      </c>
      <c r="H111" s="71">
        <f t="shared" si="10"/>
        <v>0</v>
      </c>
      <c r="I111" s="136">
        <f>COUNTIFS('General Ledger'!$G:$G,"&lt;&gt;",'General Ledger'!$AB:$AB,'Control Panel'!$F$38)</f>
        <v>0</v>
      </c>
      <c r="J111" s="129"/>
      <c r="L111" s="37" t="str">
        <f>'Control Panel'!$F$38</f>
        <v>T</v>
      </c>
      <c r="M111" s="29">
        <f>E111*'Control Panel'!$G$31*'Control Panel'!$G$38</f>
        <v>0</v>
      </c>
      <c r="N111" s="29">
        <f>F111*'Control Panel'!$G$32*'Control Panel'!$G$38</f>
        <v>0</v>
      </c>
      <c r="O111" s="29">
        <f>G111*'Control Panel'!$G$33*'Control Panel'!$G$38</f>
        <v>0</v>
      </c>
      <c r="P111" s="36"/>
    </row>
    <row r="112" spans="1:16" ht="15.75" customHeight="1" thickBot="1" x14ac:dyDescent="0.4">
      <c r="A112" s="21" t="s">
        <v>215</v>
      </c>
      <c r="B112" s="150"/>
      <c r="D112" s="73" t="str">
        <f>'Control Panel'!$E$39</f>
        <v>Modification</v>
      </c>
      <c r="E112" s="78">
        <f>COUNTIFS('General Ledger'!$C:$C,'Control Panel'!$F$31,'General Ledger'!$AB:$AB,'Control Panel'!$F$39)</f>
        <v>0</v>
      </c>
      <c r="F112" s="79">
        <f>COUNTIFS('General Ledger'!$C:$C,'Control Panel'!$F$32,'General Ledger'!$AB:$AB,'Control Panel'!$F$39)</f>
        <v>0</v>
      </c>
      <c r="G112" s="80">
        <f>COUNTIFS('General Ledger'!$C:$C,'Control Panel'!$F$33,'General Ledger'!$AB:$AB,'Control Panel'!$F$39)</f>
        <v>0</v>
      </c>
      <c r="H112" s="69">
        <f t="shared" si="10"/>
        <v>0</v>
      </c>
      <c r="I112" s="137">
        <f>COUNTIFS('General Ledger'!$G:$G,"&lt;&gt;",'General Ledger'!$AB:$AB,'Control Panel'!$F$39)</f>
        <v>0</v>
      </c>
      <c r="J112" s="129"/>
      <c r="L112" s="37" t="str">
        <f>'Control Panel'!$F$39</f>
        <v>M</v>
      </c>
      <c r="M112" s="29">
        <f>E112*'Control Panel'!$G$31*'Control Panel'!$G$39</f>
        <v>0</v>
      </c>
      <c r="N112" s="29">
        <f>F112*'Control Panel'!$G$32*'Control Panel'!$G$39</f>
        <v>0</v>
      </c>
      <c r="O112" s="29">
        <f>G112*'Control Panel'!$G$33*'Control Panel'!$G$39</f>
        <v>0</v>
      </c>
      <c r="P112" s="36"/>
    </row>
    <row r="113" spans="1:16" ht="15.75" customHeight="1" thickBot="1" x14ac:dyDescent="0.4">
      <c r="A113" s="22" t="s">
        <v>216</v>
      </c>
      <c r="B113" s="151"/>
      <c r="D113" s="74" t="str">
        <f>'Control Panel'!$E$40</f>
        <v>Future</v>
      </c>
      <c r="E113" s="81">
        <f>COUNTIFS('General Ledger'!$C:$C,'Control Panel'!$F$31,'General Ledger'!$AB:$AB,'Control Panel'!$F$40)</f>
        <v>0</v>
      </c>
      <c r="F113" s="82">
        <f>COUNTIFS('General Ledger'!$C:$C,'Control Panel'!$F$32,'General Ledger'!$AB:$AB,'Control Panel'!$F$40)</f>
        <v>0</v>
      </c>
      <c r="G113" s="83">
        <f>COUNTIFS('General Ledger'!$C:$C,'Control Panel'!$F$33,'General Ledger'!$AB:$AB,'Control Panel'!$F$40)</f>
        <v>0</v>
      </c>
      <c r="H113" s="71">
        <f t="shared" si="10"/>
        <v>0</v>
      </c>
      <c r="I113" s="136">
        <f>COUNTIFS('General Ledger'!$G:$G,"&lt;&gt;",'General Ledger'!$AB:$AB,'Control Panel'!$F$40)</f>
        <v>0</v>
      </c>
      <c r="J113" s="129"/>
      <c r="L113" s="37" t="str">
        <f>'Control Panel'!$F$40</f>
        <v>F</v>
      </c>
      <c r="M113" s="29">
        <f>E113*'Control Panel'!$G$31*'Control Panel'!$G$40</f>
        <v>0</v>
      </c>
      <c r="N113" s="29">
        <f>F113*'Control Panel'!$G$32*'Control Panel'!$G$40</f>
        <v>0</v>
      </c>
      <c r="O113" s="29">
        <f>G113*'Control Panel'!$G$33*'Control Panel'!$G$40</f>
        <v>0</v>
      </c>
      <c r="P113" s="36"/>
    </row>
    <row r="114" spans="1:16" ht="15.75" customHeight="1" thickBot="1" x14ac:dyDescent="0.4">
      <c r="A114" s="25" t="str">
        <f>IF('General Ledger'!$AC$12&gt;0,"Yes","No")</f>
        <v>No</v>
      </c>
      <c r="B114" s="152">
        <f>IF(A114="Yes",1,0)</f>
        <v>0</v>
      </c>
      <c r="D114" s="87" t="str">
        <f>'Control Panel'!$E$41</f>
        <v>Not Available</v>
      </c>
      <c r="E114" s="78">
        <f>COUNTIFS('General Ledger'!$C:$C,'Control Panel'!$F$31,'General Ledger'!$AB:$AB,'Control Panel'!$F$41)</f>
        <v>58</v>
      </c>
      <c r="F114" s="79">
        <f>COUNTIFS('General Ledger'!$C:$C,'Control Panel'!$F$32,'General Ledger'!$AB:$AB,'Control Panel'!$F$41)</f>
        <v>8</v>
      </c>
      <c r="G114" s="80">
        <f>COUNTIFS('General Ledger'!$C:$C,'Control Panel'!$F$33,'General Ledger'!$AB:$AB,'Control Panel'!$F$41)</f>
        <v>4</v>
      </c>
      <c r="H114" s="69">
        <f t="shared" si="10"/>
        <v>70</v>
      </c>
      <c r="I114" s="137">
        <f>COUNTIFS('General Ledger'!$G:$G,"&lt;&gt;",'General Ledger'!$AB:$AB,'Control Panel'!$F$41)</f>
        <v>0</v>
      </c>
      <c r="J114" s="129"/>
      <c r="L114" s="37" t="str">
        <f>'Control Panel'!$F$41</f>
        <v>N</v>
      </c>
      <c r="M114" s="29">
        <f>E114*'Control Panel'!$G$31*'Control Panel'!$G$41</f>
        <v>0</v>
      </c>
      <c r="N114" s="29">
        <f>F114*'Control Panel'!$G$32*'Control Panel'!$G$41</f>
        <v>0</v>
      </c>
      <c r="O114" s="29">
        <f>G114*'Control Panel'!$G$33*'Control Panel'!$G$41</f>
        <v>0</v>
      </c>
      <c r="P114" s="36"/>
    </row>
    <row r="115" spans="1:16" ht="15.75" customHeight="1" thickBot="1" x14ac:dyDescent="0.4">
      <c r="B115" s="258"/>
      <c r="D115" s="84" t="str">
        <f>$D$93</f>
        <v>Total:</v>
      </c>
      <c r="E115" s="85">
        <f>SUM(E109:E114)</f>
        <v>58</v>
      </c>
      <c r="F115" s="85">
        <f>SUM(F109:F114)</f>
        <v>8</v>
      </c>
      <c r="G115" s="85">
        <f>SUM(G109:G114)</f>
        <v>4</v>
      </c>
      <c r="H115" s="86">
        <f>SUM(H109:H114)</f>
        <v>70</v>
      </c>
      <c r="I115" s="86">
        <f>SUM(I109:I114)</f>
        <v>0</v>
      </c>
      <c r="J115" s="154"/>
      <c r="L115" s="37" t="str">
        <f>D115</f>
        <v>Total:</v>
      </c>
      <c r="M115" s="29">
        <f>SUM(M109:M114)</f>
        <v>0</v>
      </c>
      <c r="N115" s="29">
        <f>SUM(N109:N114)</f>
        <v>0</v>
      </c>
      <c r="O115" s="29">
        <f>SUM(O109:O114)</f>
        <v>0</v>
      </c>
      <c r="P115" s="36"/>
    </row>
    <row r="116" spans="1:16" ht="15.75" customHeight="1" thickBot="1" x14ac:dyDescent="0.4">
      <c r="B116" s="258"/>
      <c r="D116" s="59"/>
      <c r="H116" s="4"/>
      <c r="L116" s="29" t="s">
        <v>218</v>
      </c>
      <c r="M116" s="38">
        <f t="shared" ref="M116:O116" si="11">IF(M108=0,"NA",M115/M108)</f>
        <v>0</v>
      </c>
      <c r="N116" s="38">
        <f t="shared" si="11"/>
        <v>0</v>
      </c>
      <c r="O116" s="38">
        <f t="shared" si="11"/>
        <v>0</v>
      </c>
      <c r="P116" s="36"/>
    </row>
    <row r="117" spans="1:16" ht="15.75" customHeight="1" thickBot="1" x14ac:dyDescent="0.4">
      <c r="B117" s="258"/>
      <c r="D117" s="358" t="str">
        <f>'Control Panel'!F50&amp;" - "&amp;'Control Panel'!E50</f>
        <v>4.5 - Project &amp; Grant Accounting</v>
      </c>
      <c r="E117" s="359"/>
      <c r="F117" s="359"/>
      <c r="G117" s="19"/>
      <c r="H117" s="19"/>
      <c r="I117" s="19" t="str">
        <f>$I$84</f>
        <v xml:space="preserve">Overall Compliance: </v>
      </c>
      <c r="J117" s="20" t="str">
        <f>IF(SUM(M126:O126)=0,"N/A",SUM(M126:O126)/SUM(M119:O119))</f>
        <v>N/A</v>
      </c>
      <c r="L117" s="29"/>
      <c r="M117" s="29"/>
      <c r="N117" s="29"/>
      <c r="O117" s="29"/>
      <c r="P117" s="36"/>
    </row>
    <row r="118" spans="1:16" ht="15.75" customHeight="1" thickBot="1" x14ac:dyDescent="0.4">
      <c r="B118" s="258"/>
      <c r="D118" s="347" t="str">
        <f>$D$85</f>
        <v>Availability</v>
      </c>
      <c r="E118" s="349" t="str">
        <f>$E$85</f>
        <v>Priority</v>
      </c>
      <c r="F118" s="349"/>
      <c r="G118" s="349"/>
      <c r="H118" s="350" t="str">
        <f>$H$85</f>
        <v>Total</v>
      </c>
      <c r="I118" s="352" t="str">
        <f>$I$85</f>
        <v>Comments</v>
      </c>
      <c r="J118" s="345" t="str">
        <f>$J$85</f>
        <v>Availability by Type</v>
      </c>
      <c r="L118" s="29"/>
      <c r="M118" s="37" t="str">
        <f>'Control Panel'!$F$31</f>
        <v>H</v>
      </c>
      <c r="N118" s="37" t="str">
        <f>'Control Panel'!$F$32</f>
        <v>M</v>
      </c>
      <c r="O118" s="37" t="str">
        <f>'Control Panel'!$F$33</f>
        <v>L</v>
      </c>
      <c r="P118" s="36"/>
    </row>
    <row r="119" spans="1:16" ht="15.75" customHeight="1" thickBot="1" x14ac:dyDescent="0.4">
      <c r="B119" s="258"/>
      <c r="D119" s="348"/>
      <c r="E119" s="75" t="str">
        <f>'Control Panel'!$E$31</f>
        <v>High</v>
      </c>
      <c r="F119" s="76" t="str">
        <f>'Control Panel'!$E$32</f>
        <v>Medium</v>
      </c>
      <c r="G119" s="77" t="str">
        <f>'Control Panel'!$E$33</f>
        <v>Low</v>
      </c>
      <c r="H119" s="351"/>
      <c r="I119" s="353"/>
      <c r="J119" s="346"/>
      <c r="L119" s="37" t="s">
        <v>214</v>
      </c>
      <c r="M119" s="29">
        <f>E126*'Control Panel'!$G$31*'Control Panel'!$G$36</f>
        <v>140</v>
      </c>
      <c r="N119" s="29">
        <f>F126*'Control Panel'!$G$32*'Control Panel'!$G$36</f>
        <v>8</v>
      </c>
      <c r="O119" s="29">
        <f>G126*'Control Panel'!$G$33*'Control Panel'!$G$36</f>
        <v>0</v>
      </c>
      <c r="P119" s="36"/>
    </row>
    <row r="120" spans="1:16" ht="15.75" customHeight="1" thickBot="1" x14ac:dyDescent="0.4">
      <c r="B120" s="258"/>
      <c r="D120" s="88" t="str">
        <f>'Control Panel'!$E$36</f>
        <v>Yes</v>
      </c>
      <c r="E120" s="81">
        <f>COUNTIFS('Project &amp; Grant Accounting'!$C:$C,'Control Panel'!$F$31,'Project &amp; Grant Accounting'!$AB:$AB,'Control Panel'!$F$36)</f>
        <v>0</v>
      </c>
      <c r="F120" s="82">
        <f>COUNTIFS('Project &amp; Grant Accounting'!$C:$C,'Control Panel'!$F$32,'Project &amp; Grant Accounting'!$AB:$AB,'Control Panel'!$F$36)</f>
        <v>0</v>
      </c>
      <c r="G120" s="83">
        <f>COUNTIFS('Project &amp; Grant Accounting'!$C:$C,'Control Panel'!$F$33,'Project &amp; Grant Accounting'!$AB:$AB,'Control Panel'!$F$36)</f>
        <v>0</v>
      </c>
      <c r="H120" s="71">
        <f>SUM(E120:G120)</f>
        <v>0</v>
      </c>
      <c r="I120" s="136">
        <f>COUNTIFS('Project &amp; Grant Accounting'!$G:$G,"&lt;&gt;",'Project &amp; Grant Accounting'!$AB:$AB,'Control Panel'!$F$36)</f>
        <v>0</v>
      </c>
      <c r="J120" s="72"/>
      <c r="L120" s="37" t="str">
        <f>'Control Panel'!$F$36</f>
        <v>Y</v>
      </c>
      <c r="M120" s="29">
        <f>E120*'Control Panel'!$G$31*'Control Panel'!$G$36</f>
        <v>0</v>
      </c>
      <c r="N120" s="29">
        <f>F120*'Control Panel'!$G$32*'Control Panel'!$G$36</f>
        <v>0</v>
      </c>
      <c r="O120" s="29">
        <f>G120*'Control Panel'!$G$33*'Control Panel'!$G$36</f>
        <v>0</v>
      </c>
      <c r="P120" s="36"/>
    </row>
    <row r="121" spans="1:16" ht="15.75" customHeight="1" thickBot="1" x14ac:dyDescent="0.4">
      <c r="B121" s="258"/>
      <c r="D121" s="68" t="str">
        <f>'Control Panel'!$E$37</f>
        <v>Reporting</v>
      </c>
      <c r="E121" s="78">
        <f>COUNTIFS('Project &amp; Grant Accounting'!$C:$C,'Control Panel'!$F$31,'Project &amp; Grant Accounting'!$AB:$AB,'Control Panel'!$F$37)</f>
        <v>0</v>
      </c>
      <c r="F121" s="79">
        <f>COUNTIFS('Project &amp; Grant Accounting'!$C:$C,'Control Panel'!$F$32,'Project &amp; Grant Accounting'!$AB:$AB,'Control Panel'!$F$37)</f>
        <v>0</v>
      </c>
      <c r="G121" s="80">
        <f>COUNTIFS('Project &amp; Grant Accounting'!$C:$C,'Control Panel'!$F$33,'Project &amp; Grant Accounting'!$AB:$AB,'Control Panel'!$F$37)</f>
        <v>0</v>
      </c>
      <c r="H121" s="69">
        <f t="shared" ref="H121:H125" si="12">SUM(E121:G121)</f>
        <v>0</v>
      </c>
      <c r="I121" s="137">
        <f>COUNTIFS('Project &amp; Grant Accounting'!$G:$G,"&lt;&gt;",'Project &amp; Grant Accounting'!$AB:$AB,'Control Panel'!$F$37)</f>
        <v>0</v>
      </c>
      <c r="J121" s="129"/>
      <c r="L121" s="37" t="str">
        <f>'Control Panel'!$F$37</f>
        <v>R</v>
      </c>
      <c r="M121" s="29">
        <f>E121*'Control Panel'!$G$31*'Control Panel'!$G$37</f>
        <v>0</v>
      </c>
      <c r="N121" s="29">
        <f>F121*'Control Panel'!$G$32*'Control Panel'!$G$37</f>
        <v>0</v>
      </c>
      <c r="O121" s="29">
        <f>G121*'Control Panel'!$G$33*'Control Panel'!$G$37</f>
        <v>0</v>
      </c>
      <c r="P121" s="36"/>
    </row>
    <row r="122" spans="1:16" ht="15.75" customHeight="1" thickBot="1" x14ac:dyDescent="0.4">
      <c r="B122" s="258"/>
      <c r="D122" s="70" t="str">
        <f>'Control Panel'!$E$38</f>
        <v>Third Party</v>
      </c>
      <c r="E122" s="81">
        <f>COUNTIFS('Project &amp; Grant Accounting'!$C:$C,'Control Panel'!$F$31,'Project &amp; Grant Accounting'!$AB:$AB,'Control Panel'!$F$38)</f>
        <v>0</v>
      </c>
      <c r="F122" s="82">
        <f>COUNTIFS('Project &amp; Grant Accounting'!$C:$C,'Control Panel'!$F$32,'Project &amp; Grant Accounting'!$AB:$AB,'Control Panel'!$F$38)</f>
        <v>0</v>
      </c>
      <c r="G122" s="83">
        <f>COUNTIFS('Project &amp; Grant Accounting'!$C:$C,'Control Panel'!$F$33,'Project &amp; Grant Accounting'!$AB:$AB,'Control Panel'!$F$38)</f>
        <v>0</v>
      </c>
      <c r="H122" s="71">
        <f t="shared" si="12"/>
        <v>0</v>
      </c>
      <c r="I122" s="136">
        <f>COUNTIFS('Project &amp; Grant Accounting'!$G:$G,"&lt;&gt;",'Project &amp; Grant Accounting'!$AB:$AB,'Control Panel'!$F$38)</f>
        <v>0</v>
      </c>
      <c r="J122" s="129"/>
      <c r="L122" s="37" t="str">
        <f>'Control Panel'!$F$38</f>
        <v>T</v>
      </c>
      <c r="M122" s="29">
        <f>E122*'Control Panel'!$G$31*'Control Panel'!$G$38</f>
        <v>0</v>
      </c>
      <c r="N122" s="29">
        <f>F122*'Control Panel'!$G$32*'Control Panel'!$G$38</f>
        <v>0</v>
      </c>
      <c r="O122" s="29">
        <f>G122*'Control Panel'!$G$33*'Control Panel'!$G$38</f>
        <v>0</v>
      </c>
      <c r="P122" s="36"/>
    </row>
    <row r="123" spans="1:16" ht="15.75" customHeight="1" thickBot="1" x14ac:dyDescent="0.4">
      <c r="A123" s="21" t="s">
        <v>215</v>
      </c>
      <c r="B123" s="150"/>
      <c r="D123" s="73" t="str">
        <f>'Control Panel'!$E$39</f>
        <v>Modification</v>
      </c>
      <c r="E123" s="78">
        <f>COUNTIFS('Project &amp; Grant Accounting'!$C:$C,'Control Panel'!$F$31,'Project &amp; Grant Accounting'!$AB:$AB,'Control Panel'!$F$39)</f>
        <v>0</v>
      </c>
      <c r="F123" s="79">
        <f>COUNTIFS('Project &amp; Grant Accounting'!$C:$C,'Control Panel'!$F$32,'Project &amp; Grant Accounting'!$AB:$AB,'Control Panel'!$F$39)</f>
        <v>0</v>
      </c>
      <c r="G123" s="80">
        <f>COUNTIFS('Project &amp; Grant Accounting'!$C:$C,'Control Panel'!$F$33,'Project &amp; Grant Accounting'!$AB:$AB,'Control Panel'!$F$39)</f>
        <v>0</v>
      </c>
      <c r="H123" s="69">
        <f t="shared" si="12"/>
        <v>0</v>
      </c>
      <c r="I123" s="137">
        <f>COUNTIFS('Project &amp; Grant Accounting'!$G:$G,"&lt;&gt;",'Project &amp; Grant Accounting'!$AB:$AB,'Control Panel'!$F$39)</f>
        <v>0</v>
      </c>
      <c r="J123" s="129"/>
      <c r="L123" s="37" t="str">
        <f>'Control Panel'!$F$39</f>
        <v>M</v>
      </c>
      <c r="M123" s="29">
        <f>E123*'Control Panel'!$G$31*'Control Panel'!$G$39</f>
        <v>0</v>
      </c>
      <c r="N123" s="29">
        <f>F123*'Control Panel'!$G$32*'Control Panel'!$G$39</f>
        <v>0</v>
      </c>
      <c r="O123" s="29">
        <f>G123*'Control Panel'!$G$33*'Control Panel'!$G$39</f>
        <v>0</v>
      </c>
      <c r="P123" s="36"/>
    </row>
    <row r="124" spans="1:16" ht="15.75" customHeight="1" thickBot="1" x14ac:dyDescent="0.4">
      <c r="A124" s="22" t="s">
        <v>216</v>
      </c>
      <c r="B124" s="151"/>
      <c r="D124" s="74" t="str">
        <f>'Control Panel'!$E$40</f>
        <v>Future</v>
      </c>
      <c r="E124" s="81">
        <f>COUNTIFS('Project &amp; Grant Accounting'!$C:$C,'Control Panel'!$F$31,'Project &amp; Grant Accounting'!$AB:$AB,'Control Panel'!$F$40)</f>
        <v>0</v>
      </c>
      <c r="F124" s="82">
        <f>COUNTIFS('Project &amp; Grant Accounting'!$C:$C,'Control Panel'!$F$32,'Project &amp; Grant Accounting'!$AB:$AB,'Control Panel'!$F$40)</f>
        <v>0</v>
      </c>
      <c r="G124" s="83">
        <f>COUNTIFS('Project &amp; Grant Accounting'!$C:$C,'Control Panel'!$F$33,'Project &amp; Grant Accounting'!$AB:$AB,'Control Panel'!$F$40)</f>
        <v>0</v>
      </c>
      <c r="H124" s="71">
        <f t="shared" si="12"/>
        <v>0</v>
      </c>
      <c r="I124" s="136">
        <f>COUNTIFS('Project &amp; Grant Accounting'!$G:$G,"&lt;&gt;",'Project &amp; Grant Accounting'!$AB:$AB,'Control Panel'!$F$40)</f>
        <v>0</v>
      </c>
      <c r="J124" s="129"/>
      <c r="L124" s="37" t="str">
        <f>'Control Panel'!$F$40</f>
        <v>F</v>
      </c>
      <c r="M124" s="29">
        <f>E124*'Control Panel'!$G$31*'Control Panel'!$G$40</f>
        <v>0</v>
      </c>
      <c r="N124" s="29">
        <f>F124*'Control Panel'!$G$32*'Control Panel'!$G$40</f>
        <v>0</v>
      </c>
      <c r="O124" s="29">
        <f>G124*'Control Panel'!$G$33*'Control Panel'!$G$40</f>
        <v>0</v>
      </c>
      <c r="P124" s="36"/>
    </row>
    <row r="125" spans="1:16" ht="15.75" customHeight="1" thickBot="1" x14ac:dyDescent="0.4">
      <c r="A125" s="25" t="str">
        <f>IF('Project &amp; Grant Accounting'!$AC$12&gt;0,"Yes","No")</f>
        <v>No</v>
      </c>
      <c r="B125" s="152">
        <f>IF(A125="Yes",1,0)</f>
        <v>0</v>
      </c>
      <c r="D125" s="87" t="str">
        <f>'Control Panel'!$E$41</f>
        <v>Not Available</v>
      </c>
      <c r="E125" s="78">
        <f>COUNTIFS('Project &amp; Grant Accounting'!$C:$C,'Control Panel'!$F$31,'Project &amp; Grant Accounting'!$AB:$AB,'Control Panel'!$F$41)</f>
        <v>35</v>
      </c>
      <c r="F125" s="79">
        <f>COUNTIFS('Project &amp; Grant Accounting'!$C:$C,'Control Panel'!$F$32,'Project &amp; Grant Accounting'!$AB:$AB,'Control Panel'!$F$41)</f>
        <v>4</v>
      </c>
      <c r="G125" s="80">
        <f>COUNTIFS('Project &amp; Grant Accounting'!$C:$C,'Control Panel'!$F$33,'Project &amp; Grant Accounting'!$AB:$AB,'Control Panel'!$F$41)</f>
        <v>0</v>
      </c>
      <c r="H125" s="69">
        <f t="shared" si="12"/>
        <v>39</v>
      </c>
      <c r="I125" s="137">
        <f>COUNTIFS('Project &amp; Grant Accounting'!$G:$G,"&lt;&gt;",'Project &amp; Grant Accounting'!$AB:$AB,'Control Panel'!$F$41)</f>
        <v>0</v>
      </c>
      <c r="J125" s="129"/>
      <c r="L125" s="37" t="str">
        <f>'Control Panel'!$F$41</f>
        <v>N</v>
      </c>
      <c r="M125" s="29">
        <f>E125*'Control Panel'!$G$31*'Control Panel'!$G$41</f>
        <v>0</v>
      </c>
      <c r="N125" s="29">
        <f>F125*'Control Panel'!$G$32*'Control Panel'!$G$41</f>
        <v>0</v>
      </c>
      <c r="O125" s="29">
        <f>G125*'Control Panel'!$G$33*'Control Panel'!$G$41</f>
        <v>0</v>
      </c>
      <c r="P125" s="36"/>
    </row>
    <row r="126" spans="1:16" ht="15.75" customHeight="1" thickBot="1" x14ac:dyDescent="0.4">
      <c r="B126" s="258"/>
      <c r="D126" s="84" t="str">
        <f>$D$93</f>
        <v>Total:</v>
      </c>
      <c r="E126" s="85">
        <f>SUM(E120:E125)</f>
        <v>35</v>
      </c>
      <c r="F126" s="85">
        <f>SUM(F120:F125)</f>
        <v>4</v>
      </c>
      <c r="G126" s="85">
        <f>SUM(G120:G125)</f>
        <v>0</v>
      </c>
      <c r="H126" s="86">
        <f>SUM(H120:H125)</f>
        <v>39</v>
      </c>
      <c r="I126" s="86">
        <f>SUM(I120:I125)</f>
        <v>0</v>
      </c>
      <c r="J126" s="154"/>
      <c r="L126" s="37" t="str">
        <f>D126</f>
        <v>Total:</v>
      </c>
      <c r="M126" s="29">
        <f>SUM(M120:M125)</f>
        <v>0</v>
      </c>
      <c r="N126" s="29">
        <f>SUM(N120:N125)</f>
        <v>0</v>
      </c>
      <c r="O126" s="29">
        <f>SUM(O120:O125)</f>
        <v>0</v>
      </c>
      <c r="P126" s="36"/>
    </row>
    <row r="127" spans="1:16" ht="15.75" customHeight="1" thickBot="1" x14ac:dyDescent="0.4">
      <c r="B127" s="258"/>
      <c r="D127" s="59"/>
      <c r="H127" s="4"/>
      <c r="L127" s="29" t="s">
        <v>218</v>
      </c>
      <c r="M127" s="38">
        <f t="shared" ref="M127:O127" si="13">IF(M119=0,"NA",M126/M119)</f>
        <v>0</v>
      </c>
      <c r="N127" s="38">
        <f t="shared" si="13"/>
        <v>0</v>
      </c>
      <c r="O127" s="38" t="str">
        <f t="shared" si="13"/>
        <v>NA</v>
      </c>
      <c r="P127" s="36"/>
    </row>
    <row r="128" spans="1:16" ht="15.75" customHeight="1" thickBot="1" x14ac:dyDescent="0.4">
      <c r="B128" s="258"/>
      <c r="D128" s="358" t="str">
        <f>'Control Panel'!F51&amp;" - "&amp;'Control Panel'!E51</f>
        <v>4.6 - Accounts Payable</v>
      </c>
      <c r="E128" s="359"/>
      <c r="F128" s="359"/>
      <c r="G128" s="19"/>
      <c r="H128" s="19"/>
      <c r="I128" s="19" t="str">
        <f>$I$84</f>
        <v xml:space="preserve">Overall Compliance: </v>
      </c>
      <c r="J128" s="20" t="str">
        <f>IF(SUM(M137:O137)=0,"N/A",SUM(M137:O137)/SUM(M130:O130))</f>
        <v>N/A</v>
      </c>
      <c r="L128" s="29"/>
      <c r="M128" s="29"/>
      <c r="N128" s="29"/>
      <c r="O128" s="29"/>
      <c r="P128" s="36"/>
    </row>
    <row r="129" spans="1:16" ht="15.75" customHeight="1" thickBot="1" x14ac:dyDescent="0.4">
      <c r="B129" s="258"/>
      <c r="D129" s="347" t="str">
        <f>$D$85</f>
        <v>Availability</v>
      </c>
      <c r="E129" s="349" t="str">
        <f>$E$85</f>
        <v>Priority</v>
      </c>
      <c r="F129" s="349"/>
      <c r="G129" s="349"/>
      <c r="H129" s="350" t="str">
        <f>$H$85</f>
        <v>Total</v>
      </c>
      <c r="I129" s="352" t="str">
        <f>$I$85</f>
        <v>Comments</v>
      </c>
      <c r="J129" s="345" t="str">
        <f>$J$85</f>
        <v>Availability by Type</v>
      </c>
      <c r="L129" s="29"/>
      <c r="M129" s="37" t="str">
        <f>'Control Panel'!$F$31</f>
        <v>H</v>
      </c>
      <c r="N129" s="37" t="str">
        <f>'Control Panel'!$F$32</f>
        <v>M</v>
      </c>
      <c r="O129" s="37" t="str">
        <f>'Control Panel'!$F$33</f>
        <v>L</v>
      </c>
      <c r="P129" s="36"/>
    </row>
    <row r="130" spans="1:16" ht="15.75" customHeight="1" thickBot="1" x14ac:dyDescent="0.4">
      <c r="B130" s="258"/>
      <c r="D130" s="348"/>
      <c r="E130" s="75" t="str">
        <f>'Control Panel'!$E$31</f>
        <v>High</v>
      </c>
      <c r="F130" s="76" t="str">
        <f>'Control Panel'!$E$32</f>
        <v>Medium</v>
      </c>
      <c r="G130" s="77" t="str">
        <f>'Control Panel'!$E$33</f>
        <v>Low</v>
      </c>
      <c r="H130" s="351"/>
      <c r="I130" s="353"/>
      <c r="J130" s="346"/>
      <c r="L130" s="37" t="s">
        <v>214</v>
      </c>
      <c r="M130" s="29">
        <f>E137*'Control Panel'!$G$31*'Control Panel'!$G$36</f>
        <v>328</v>
      </c>
      <c r="N130" s="29">
        <f>F137*'Control Panel'!$G$32*'Control Panel'!$G$36</f>
        <v>6</v>
      </c>
      <c r="O130" s="29">
        <f>G137*'Control Panel'!$G$33*'Control Panel'!$G$36</f>
        <v>0</v>
      </c>
      <c r="P130" s="36"/>
    </row>
    <row r="131" spans="1:16" ht="15.75" customHeight="1" thickBot="1" x14ac:dyDescent="0.4">
      <c r="B131" s="258"/>
      <c r="D131" s="88" t="str">
        <f>'Control Panel'!$E$36</f>
        <v>Yes</v>
      </c>
      <c r="E131" s="81">
        <f>COUNTIFS('Accounts Payable'!$C:$C,'Control Panel'!$F$31,'Accounts Payable'!$AB:$AB,'Control Panel'!$F$36)</f>
        <v>0</v>
      </c>
      <c r="F131" s="82">
        <f>COUNTIFS('Accounts Payable'!$C:$C,'Control Panel'!$F$32,'Accounts Payable'!$AB:$AB,'Control Panel'!$F$36)</f>
        <v>0</v>
      </c>
      <c r="G131" s="83">
        <f>COUNTIFS('Accounts Payable'!$C:$C,'Control Panel'!$F$33,'Accounts Payable'!$AB:$AB,'Control Panel'!$F$36)</f>
        <v>0</v>
      </c>
      <c r="H131" s="71">
        <f>SUM(E131:G131)</f>
        <v>0</v>
      </c>
      <c r="I131" s="136">
        <f>COUNTIFS('Accounts Payable'!$G:$G,"&lt;&gt;",'Accounts Payable'!$AB:$AB,'Control Panel'!$F$36)</f>
        <v>0</v>
      </c>
      <c r="J131" s="72"/>
      <c r="L131" s="37" t="str">
        <f>'Control Panel'!$F$36</f>
        <v>Y</v>
      </c>
      <c r="M131" s="29">
        <f>E131*'Control Panel'!$G$31*'Control Panel'!$G$36</f>
        <v>0</v>
      </c>
      <c r="N131" s="29">
        <f>F131*'Control Panel'!$G$32*'Control Panel'!$G$36</f>
        <v>0</v>
      </c>
      <c r="O131" s="29">
        <f>G131*'Control Panel'!$G$33*'Control Panel'!$G$36</f>
        <v>0</v>
      </c>
      <c r="P131" s="36"/>
    </row>
    <row r="132" spans="1:16" ht="15.75" customHeight="1" thickBot="1" x14ac:dyDescent="0.4">
      <c r="B132" s="258"/>
      <c r="D132" s="68" t="str">
        <f>'Control Panel'!$E$37</f>
        <v>Reporting</v>
      </c>
      <c r="E132" s="78">
        <f>COUNTIFS('Accounts Payable'!$C:$C,'Control Panel'!$F$31,'Accounts Payable'!$AB:$AB,'Control Panel'!$F$37)</f>
        <v>0</v>
      </c>
      <c r="F132" s="79">
        <f>COUNTIFS('Accounts Payable'!$C:$C,'Control Panel'!$F$32,'Accounts Payable'!$AB:$AB,'Control Panel'!$F$37)</f>
        <v>0</v>
      </c>
      <c r="G132" s="80">
        <f>COUNTIFS('Accounts Payable'!$C:$C,'Control Panel'!$F$33,'Accounts Payable'!$AB:$AB,'Control Panel'!$F$37)</f>
        <v>0</v>
      </c>
      <c r="H132" s="69">
        <f t="shared" ref="H132:H136" si="14">SUM(E132:G132)</f>
        <v>0</v>
      </c>
      <c r="I132" s="137">
        <f>COUNTIFS('Accounts Payable'!$G:$G,"&lt;&gt;",'Accounts Payable'!$AB:$AB,'Control Panel'!$F$37)</f>
        <v>0</v>
      </c>
      <c r="J132" s="129"/>
      <c r="L132" s="37" t="str">
        <f>'Control Panel'!$F$37</f>
        <v>R</v>
      </c>
      <c r="M132" s="29">
        <f>E132*'Control Panel'!$G$31*'Control Panel'!$G$37</f>
        <v>0</v>
      </c>
      <c r="N132" s="29">
        <f>F132*'Control Panel'!$G$32*'Control Panel'!$G$37</f>
        <v>0</v>
      </c>
      <c r="O132" s="29">
        <f>G132*'Control Panel'!$G$33*'Control Panel'!$G$37</f>
        <v>0</v>
      </c>
      <c r="P132" s="36"/>
    </row>
    <row r="133" spans="1:16" ht="15.75" customHeight="1" thickBot="1" x14ac:dyDescent="0.4">
      <c r="B133" s="258"/>
      <c r="D133" s="70" t="str">
        <f>'Control Panel'!$E$38</f>
        <v>Third Party</v>
      </c>
      <c r="E133" s="81">
        <f>COUNTIFS('Accounts Payable'!$C:$C,'Control Panel'!$F$31,'Accounts Payable'!$AB:$AB,'Control Panel'!$F$38)</f>
        <v>0</v>
      </c>
      <c r="F133" s="82">
        <f>COUNTIFS('Accounts Payable'!$C:$C,'Control Panel'!$F$32,'Accounts Payable'!$AB:$AB,'Control Panel'!$F$38)</f>
        <v>0</v>
      </c>
      <c r="G133" s="83">
        <f>COUNTIFS('Accounts Payable'!$C:$C,'Control Panel'!$F$33,'Accounts Payable'!$AB:$AB,'Control Panel'!$F$38)</f>
        <v>0</v>
      </c>
      <c r="H133" s="71">
        <f t="shared" si="14"/>
        <v>0</v>
      </c>
      <c r="I133" s="136">
        <f>COUNTIFS('Accounts Payable'!$G:$G,"&lt;&gt;",'Accounts Payable'!$AB:$AB,'Control Panel'!$F$38)</f>
        <v>0</v>
      </c>
      <c r="J133" s="129"/>
      <c r="L133" s="37" t="str">
        <f>'Control Panel'!$F$38</f>
        <v>T</v>
      </c>
      <c r="M133" s="29">
        <f>E133*'Control Panel'!$G$31*'Control Panel'!$G$38</f>
        <v>0</v>
      </c>
      <c r="N133" s="29">
        <f>F133*'Control Panel'!$G$32*'Control Panel'!$G$38</f>
        <v>0</v>
      </c>
      <c r="O133" s="29">
        <f>G133*'Control Panel'!$G$33*'Control Panel'!$G$38</f>
        <v>0</v>
      </c>
      <c r="P133" s="36"/>
    </row>
    <row r="134" spans="1:16" ht="15.75" customHeight="1" thickBot="1" x14ac:dyDescent="0.4">
      <c r="A134" s="21" t="s">
        <v>215</v>
      </c>
      <c r="B134" s="150"/>
      <c r="D134" s="73" t="str">
        <f>'Control Panel'!$E$39</f>
        <v>Modification</v>
      </c>
      <c r="E134" s="78">
        <f>COUNTIFS('Accounts Payable'!$C:$C,'Control Panel'!$F$31,'Accounts Payable'!$AB:$AB,'Control Panel'!$F$39)</f>
        <v>0</v>
      </c>
      <c r="F134" s="79">
        <f>COUNTIFS('Accounts Payable'!$C:$C,'Control Panel'!$F$32,'Accounts Payable'!$AB:$AB,'Control Panel'!$F$39)</f>
        <v>0</v>
      </c>
      <c r="G134" s="80">
        <f>COUNTIFS('Accounts Payable'!$C:$C,'Control Panel'!$F$33,'Accounts Payable'!$AB:$AB,'Control Panel'!$F$39)</f>
        <v>0</v>
      </c>
      <c r="H134" s="69">
        <f t="shared" si="14"/>
        <v>0</v>
      </c>
      <c r="I134" s="137">
        <f>COUNTIFS('Accounts Payable'!$G:$G,"&lt;&gt;",'Accounts Payable'!$AB:$AB,'Control Panel'!$F$39)</f>
        <v>0</v>
      </c>
      <c r="J134" s="129"/>
      <c r="L134" s="37" t="str">
        <f>'Control Panel'!$F$39</f>
        <v>M</v>
      </c>
      <c r="M134" s="29">
        <f>E134*'Control Panel'!$G$31*'Control Panel'!$G$39</f>
        <v>0</v>
      </c>
      <c r="N134" s="29">
        <f>F134*'Control Panel'!$G$32*'Control Panel'!$G$39</f>
        <v>0</v>
      </c>
      <c r="O134" s="29">
        <f>G134*'Control Panel'!$G$33*'Control Panel'!$G$39</f>
        <v>0</v>
      </c>
      <c r="P134" s="36"/>
    </row>
    <row r="135" spans="1:16" ht="15.75" customHeight="1" thickBot="1" x14ac:dyDescent="0.4">
      <c r="A135" s="22" t="s">
        <v>216</v>
      </c>
      <c r="B135" s="151"/>
      <c r="D135" s="74" t="str">
        <f>'Control Panel'!$E$40</f>
        <v>Future</v>
      </c>
      <c r="E135" s="81">
        <f>COUNTIFS('Accounts Payable'!$C:$C,'Control Panel'!$F$31,'Accounts Payable'!$AB:$AB,'Control Panel'!$F$40)</f>
        <v>0</v>
      </c>
      <c r="F135" s="82">
        <f>COUNTIFS('Accounts Payable'!$C:$C,'Control Panel'!$F$32,'Accounts Payable'!$AB:$AB,'Control Panel'!$F$40)</f>
        <v>0</v>
      </c>
      <c r="G135" s="83">
        <f>COUNTIFS('Accounts Payable'!$C:$C,'Control Panel'!$F$33,'Accounts Payable'!$AB:$AB,'Control Panel'!$F$40)</f>
        <v>0</v>
      </c>
      <c r="H135" s="71">
        <f t="shared" si="14"/>
        <v>0</v>
      </c>
      <c r="I135" s="136">
        <f>COUNTIFS('Accounts Payable'!$G:$G,"&lt;&gt;",'Accounts Payable'!$AB:$AB,'Control Panel'!$F$40)</f>
        <v>0</v>
      </c>
      <c r="J135" s="129"/>
      <c r="L135" s="37" t="str">
        <f>'Control Panel'!$F$40</f>
        <v>F</v>
      </c>
      <c r="M135" s="29">
        <f>E135*'Control Panel'!$G$31*'Control Panel'!$G$40</f>
        <v>0</v>
      </c>
      <c r="N135" s="29">
        <f>F135*'Control Panel'!$G$32*'Control Panel'!$G$40</f>
        <v>0</v>
      </c>
      <c r="O135" s="29">
        <f>G135*'Control Panel'!$G$33*'Control Panel'!$G$40</f>
        <v>0</v>
      </c>
      <c r="P135" s="36"/>
    </row>
    <row r="136" spans="1:16" ht="15.75" customHeight="1" thickBot="1" x14ac:dyDescent="0.4">
      <c r="A136" s="25" t="str">
        <f>IF('Accounts Payable'!$AC$12&gt;0,"Yes","No")</f>
        <v>No</v>
      </c>
      <c r="B136" s="152">
        <f>IF(A136="Yes",1,0)</f>
        <v>0</v>
      </c>
      <c r="D136" s="87" t="str">
        <f>'Control Panel'!$E$41</f>
        <v>Not Available</v>
      </c>
      <c r="E136" s="78">
        <f>COUNTIFS('Accounts Payable'!$C:$C,'Control Panel'!$F$31,'Accounts Payable'!$AB:$AB,'Control Panel'!$F$41)</f>
        <v>82</v>
      </c>
      <c r="F136" s="79">
        <f>COUNTIFS('Accounts Payable'!$C:$C,'Control Panel'!$F$32,'Accounts Payable'!$AB:$AB,'Control Panel'!$F$41)</f>
        <v>3</v>
      </c>
      <c r="G136" s="80">
        <f>COUNTIFS('Accounts Payable'!$C:$C,'Control Panel'!$F$33,'Accounts Payable'!$AB:$AB,'Control Panel'!$F$41)</f>
        <v>0</v>
      </c>
      <c r="H136" s="69">
        <f t="shared" si="14"/>
        <v>85</v>
      </c>
      <c r="I136" s="137">
        <f>COUNTIFS('Accounts Payable'!$G:$G,"&lt;&gt;",'Accounts Payable'!$AB:$AB,'Control Panel'!$F$41)</f>
        <v>0</v>
      </c>
      <c r="J136" s="129"/>
      <c r="L136" s="37" t="str">
        <f>'Control Panel'!$F$41</f>
        <v>N</v>
      </c>
      <c r="M136" s="29">
        <f>E136*'Control Panel'!$G$31*'Control Panel'!$G$41</f>
        <v>0</v>
      </c>
      <c r="N136" s="29">
        <f>F136*'Control Panel'!$G$32*'Control Panel'!$G$41</f>
        <v>0</v>
      </c>
      <c r="O136" s="29">
        <f>G136*'Control Panel'!$G$33*'Control Panel'!$G$41</f>
        <v>0</v>
      </c>
      <c r="P136" s="36"/>
    </row>
    <row r="137" spans="1:16" ht="15.75" customHeight="1" thickBot="1" x14ac:dyDescent="0.4">
      <c r="B137" s="258"/>
      <c r="D137" s="84" t="str">
        <f>$D$93</f>
        <v>Total:</v>
      </c>
      <c r="E137" s="85">
        <f>SUM(E131:E136)</f>
        <v>82</v>
      </c>
      <c r="F137" s="85">
        <f>SUM(F131:F136)</f>
        <v>3</v>
      </c>
      <c r="G137" s="85">
        <f>SUM(G131:G136)</f>
        <v>0</v>
      </c>
      <c r="H137" s="86">
        <f>SUM(H131:H136)</f>
        <v>85</v>
      </c>
      <c r="I137" s="86">
        <f>SUM(I131:I136)</f>
        <v>0</v>
      </c>
      <c r="J137" s="154"/>
      <c r="L137" s="37" t="str">
        <f>D137</f>
        <v>Total:</v>
      </c>
      <c r="M137" s="29">
        <f>SUM(M131:M136)</f>
        <v>0</v>
      </c>
      <c r="N137" s="29">
        <f>SUM(N131:N136)</f>
        <v>0</v>
      </c>
      <c r="O137" s="29">
        <f>SUM(O131:O136)</f>
        <v>0</v>
      </c>
      <c r="P137" s="36"/>
    </row>
    <row r="138" spans="1:16" ht="15.75" customHeight="1" thickBot="1" x14ac:dyDescent="0.4">
      <c r="B138" s="258"/>
      <c r="D138" s="59"/>
      <c r="H138" s="4"/>
      <c r="L138" s="29" t="s">
        <v>218</v>
      </c>
      <c r="M138" s="38">
        <f t="shared" ref="M138:O138" si="15">IF(M130=0,"NA",M137/M130)</f>
        <v>0</v>
      </c>
      <c r="N138" s="38">
        <f t="shared" si="15"/>
        <v>0</v>
      </c>
      <c r="O138" s="38" t="str">
        <f t="shared" si="15"/>
        <v>NA</v>
      </c>
      <c r="P138" s="36"/>
    </row>
    <row r="139" spans="1:16" ht="15.75" customHeight="1" thickBot="1" x14ac:dyDescent="0.4">
      <c r="B139" s="258"/>
      <c r="D139" s="358" t="str">
        <f>'Control Panel'!F52&amp;" - "&amp;'Control Panel'!E52</f>
        <v>4.7 - Accounts Receivable &amp; Invoicing</v>
      </c>
      <c r="E139" s="359"/>
      <c r="F139" s="359"/>
      <c r="G139" s="19"/>
      <c r="H139" s="19"/>
      <c r="I139" s="19" t="str">
        <f>$I$84</f>
        <v xml:space="preserve">Overall Compliance: </v>
      </c>
      <c r="J139" s="20" t="str">
        <f>IF(SUM(M148:O148)=0,"N/A",SUM(M148:O148)/SUM(M141:O141))</f>
        <v>N/A</v>
      </c>
      <c r="L139" s="29"/>
      <c r="M139" s="29"/>
      <c r="N139" s="29"/>
      <c r="O139" s="29"/>
      <c r="P139" s="36"/>
    </row>
    <row r="140" spans="1:16" ht="15.75" customHeight="1" thickBot="1" x14ac:dyDescent="0.4">
      <c r="B140" s="258"/>
      <c r="D140" s="347" t="str">
        <f>$D$85</f>
        <v>Availability</v>
      </c>
      <c r="E140" s="349" t="str">
        <f>$E$85</f>
        <v>Priority</v>
      </c>
      <c r="F140" s="349"/>
      <c r="G140" s="349"/>
      <c r="H140" s="350" t="str">
        <f>$H$85</f>
        <v>Total</v>
      </c>
      <c r="I140" s="352" t="str">
        <f>$I$85</f>
        <v>Comments</v>
      </c>
      <c r="J140" s="345" t="str">
        <f>$J$85</f>
        <v>Availability by Type</v>
      </c>
      <c r="L140" s="29"/>
      <c r="M140" s="37" t="str">
        <f>'Control Panel'!$F$31</f>
        <v>H</v>
      </c>
      <c r="N140" s="37" t="str">
        <f>'Control Panel'!$F$32</f>
        <v>M</v>
      </c>
      <c r="O140" s="37" t="str">
        <f>'Control Panel'!$F$33</f>
        <v>L</v>
      </c>
      <c r="P140" s="36"/>
    </row>
    <row r="141" spans="1:16" ht="15.75" customHeight="1" thickBot="1" x14ac:dyDescent="0.4">
      <c r="B141" s="258"/>
      <c r="D141" s="348"/>
      <c r="E141" s="75" t="str">
        <f>'Control Panel'!$E$31</f>
        <v>High</v>
      </c>
      <c r="F141" s="76" t="str">
        <f>'Control Panel'!$E$32</f>
        <v>Medium</v>
      </c>
      <c r="G141" s="77" t="str">
        <f>'Control Panel'!$E$33</f>
        <v>Low</v>
      </c>
      <c r="H141" s="351"/>
      <c r="I141" s="353"/>
      <c r="J141" s="346"/>
      <c r="L141" s="37" t="s">
        <v>214</v>
      </c>
      <c r="M141" s="29">
        <f>E148*'Control Panel'!$G$31*'Control Panel'!$G$36</f>
        <v>224</v>
      </c>
      <c r="N141" s="29">
        <f>F148*'Control Panel'!$G$32*'Control Panel'!$G$36</f>
        <v>58</v>
      </c>
      <c r="O141" s="29">
        <f>G148*'Control Panel'!$G$33*'Control Panel'!$G$36</f>
        <v>11</v>
      </c>
      <c r="P141" s="36"/>
    </row>
    <row r="142" spans="1:16" ht="15.75" customHeight="1" thickBot="1" x14ac:dyDescent="0.4">
      <c r="B142" s="258"/>
      <c r="D142" s="88" t="str">
        <f>'Control Panel'!$E$36</f>
        <v>Yes</v>
      </c>
      <c r="E142" s="81">
        <f>COUNTIFS('Accounts Receivable &amp; Invoicing'!$C:$C,'Control Panel'!$F$31,'Accounts Receivable &amp; Invoicing'!$AB:$AB,'Control Panel'!$F$36)</f>
        <v>0</v>
      </c>
      <c r="F142" s="82">
        <f>COUNTIFS('Accounts Receivable &amp; Invoicing'!$C:$C,'Control Panel'!$F$32,'Accounts Receivable &amp; Invoicing'!$AB:$AB,'Control Panel'!$F$36)</f>
        <v>0</v>
      </c>
      <c r="G142" s="83">
        <f>COUNTIFS('Accounts Receivable &amp; Invoicing'!$C:$C,'Control Panel'!$F$33,'Accounts Receivable &amp; Invoicing'!$AB:$AB,'Control Panel'!$F$36)</f>
        <v>0</v>
      </c>
      <c r="H142" s="71">
        <f>SUM(E142:G142)</f>
        <v>0</v>
      </c>
      <c r="I142" s="136">
        <f>COUNTIFS('Accounts Receivable &amp; Invoicing'!$G:$G,"&lt;&gt;",'Accounts Receivable &amp; Invoicing'!$AB:$AB,'Control Panel'!$F$36)</f>
        <v>0</v>
      </c>
      <c r="J142" s="72"/>
      <c r="L142" s="37" t="str">
        <f>'Control Panel'!$F$36</f>
        <v>Y</v>
      </c>
      <c r="M142" s="29">
        <f>E142*'Control Panel'!$G$31*'Control Panel'!$G$36</f>
        <v>0</v>
      </c>
      <c r="N142" s="29">
        <f>F142*'Control Panel'!$G$32*'Control Panel'!$G$36</f>
        <v>0</v>
      </c>
      <c r="O142" s="29">
        <f>G142*'Control Panel'!$G$33*'Control Panel'!$G$36</f>
        <v>0</v>
      </c>
      <c r="P142" s="36"/>
    </row>
    <row r="143" spans="1:16" ht="15.75" customHeight="1" thickBot="1" x14ac:dyDescent="0.4">
      <c r="B143" s="258"/>
      <c r="D143" s="68" t="str">
        <f>'Control Panel'!$E$37</f>
        <v>Reporting</v>
      </c>
      <c r="E143" s="78">
        <f>COUNTIFS('Accounts Receivable &amp; Invoicing'!$C:$C,'Control Panel'!$F$31,'Accounts Receivable &amp; Invoicing'!$AB:$AB,'Control Panel'!$F$37)</f>
        <v>0</v>
      </c>
      <c r="F143" s="79">
        <f>COUNTIFS('Accounts Receivable &amp; Invoicing'!$C:$C,'Control Panel'!$F$32,'Accounts Receivable &amp; Invoicing'!$AB:$AB,'Control Panel'!$F$37)</f>
        <v>0</v>
      </c>
      <c r="G143" s="80">
        <f>COUNTIFS('Accounts Receivable &amp; Invoicing'!$C:$C,'Control Panel'!$F$33,'Accounts Receivable &amp; Invoicing'!$AB:$AB,'Control Panel'!$F$37)</f>
        <v>0</v>
      </c>
      <c r="H143" s="69">
        <f t="shared" ref="H143:H147" si="16">SUM(E143:G143)</f>
        <v>0</v>
      </c>
      <c r="I143" s="137">
        <f>COUNTIFS('Accounts Receivable &amp; Invoicing'!$G:$G,"&lt;&gt;",'Accounts Receivable &amp; Invoicing'!$AB:$AB,'Control Panel'!$F$37)</f>
        <v>0</v>
      </c>
      <c r="J143" s="129"/>
      <c r="L143" s="37" t="str">
        <f>'Control Panel'!$F$37</f>
        <v>R</v>
      </c>
      <c r="M143" s="29">
        <f>E143*'Control Panel'!$G$31*'Control Panel'!$G$37</f>
        <v>0</v>
      </c>
      <c r="N143" s="29">
        <f>F143*'Control Panel'!$G$32*'Control Panel'!$G$37</f>
        <v>0</v>
      </c>
      <c r="O143" s="29">
        <f>G143*'Control Panel'!$G$33*'Control Panel'!$G$37</f>
        <v>0</v>
      </c>
      <c r="P143" s="36"/>
    </row>
    <row r="144" spans="1:16" ht="15.75" customHeight="1" thickBot="1" x14ac:dyDescent="0.4">
      <c r="B144" s="258"/>
      <c r="D144" s="70" t="str">
        <f>'Control Panel'!$E$38</f>
        <v>Third Party</v>
      </c>
      <c r="E144" s="81">
        <f>COUNTIFS('Accounts Receivable &amp; Invoicing'!$C:$C,'Control Panel'!$F$31,'Accounts Receivable &amp; Invoicing'!$AB:$AB,'Control Panel'!$F$38)</f>
        <v>0</v>
      </c>
      <c r="F144" s="82">
        <f>COUNTIFS('Accounts Receivable &amp; Invoicing'!$C:$C,'Control Panel'!$F$32,'Accounts Receivable &amp; Invoicing'!$AB:$AB,'Control Panel'!$F$38)</f>
        <v>0</v>
      </c>
      <c r="G144" s="83">
        <f>COUNTIFS('Accounts Receivable &amp; Invoicing'!$C:$C,'Control Panel'!$F$33,'Accounts Receivable &amp; Invoicing'!$AB:$AB,'Control Panel'!$F$38)</f>
        <v>0</v>
      </c>
      <c r="H144" s="71">
        <f t="shared" si="16"/>
        <v>0</v>
      </c>
      <c r="I144" s="136">
        <f>COUNTIFS('Accounts Receivable &amp; Invoicing'!$G:$G,"&lt;&gt;",'Accounts Receivable &amp; Invoicing'!$AB:$AB,'Control Panel'!$F$38)</f>
        <v>0</v>
      </c>
      <c r="J144" s="129"/>
      <c r="L144" s="37" t="str">
        <f>'Control Panel'!$F$38</f>
        <v>T</v>
      </c>
      <c r="M144" s="29">
        <f>E144*'Control Panel'!$G$31*'Control Panel'!$G$38</f>
        <v>0</v>
      </c>
      <c r="N144" s="29">
        <f>F144*'Control Panel'!$G$32*'Control Panel'!$G$38</f>
        <v>0</v>
      </c>
      <c r="O144" s="29">
        <f>G144*'Control Panel'!$G$33*'Control Panel'!$G$38</f>
        <v>0</v>
      </c>
      <c r="P144" s="36"/>
    </row>
    <row r="145" spans="1:16" ht="15.75" customHeight="1" thickBot="1" x14ac:dyDescent="0.4">
      <c r="A145" s="21" t="s">
        <v>215</v>
      </c>
      <c r="B145" s="150"/>
      <c r="D145" s="73" t="str">
        <f>'Control Panel'!$E$39</f>
        <v>Modification</v>
      </c>
      <c r="E145" s="78">
        <f>COUNTIFS('Accounts Receivable &amp; Invoicing'!$C:$C,'Control Panel'!$F$31,'Accounts Receivable &amp; Invoicing'!$AB:$AB,'Control Panel'!$F$39)</f>
        <v>0</v>
      </c>
      <c r="F145" s="79">
        <f>COUNTIFS('Accounts Receivable &amp; Invoicing'!$C:$C,'Control Panel'!$F$32,'Accounts Receivable &amp; Invoicing'!$AB:$AB,'Control Panel'!$F$39)</f>
        <v>0</v>
      </c>
      <c r="G145" s="80">
        <f>COUNTIFS('Accounts Receivable &amp; Invoicing'!$C:$C,'Control Panel'!$F$33,'Accounts Receivable &amp; Invoicing'!$AB:$AB,'Control Panel'!$F$39)</f>
        <v>0</v>
      </c>
      <c r="H145" s="69">
        <f t="shared" si="16"/>
        <v>0</v>
      </c>
      <c r="I145" s="137">
        <f>COUNTIFS('Accounts Receivable &amp; Invoicing'!$G:$G,"&lt;&gt;",'Accounts Receivable &amp; Invoicing'!$AB:$AB,'Control Panel'!$F$39)</f>
        <v>0</v>
      </c>
      <c r="J145" s="129"/>
      <c r="L145" s="37" t="str">
        <f>'Control Panel'!$F$39</f>
        <v>M</v>
      </c>
      <c r="M145" s="29">
        <f>E145*'Control Panel'!$G$31*'Control Panel'!$G$39</f>
        <v>0</v>
      </c>
      <c r="N145" s="29">
        <f>F145*'Control Panel'!$G$32*'Control Panel'!$G$39</f>
        <v>0</v>
      </c>
      <c r="O145" s="29">
        <f>G145*'Control Panel'!$G$33*'Control Panel'!$G$39</f>
        <v>0</v>
      </c>
      <c r="P145" s="36"/>
    </row>
    <row r="146" spans="1:16" ht="15.75" customHeight="1" thickBot="1" x14ac:dyDescent="0.4">
      <c r="A146" s="22" t="s">
        <v>216</v>
      </c>
      <c r="B146" s="151"/>
      <c r="D146" s="74" t="str">
        <f>'Control Panel'!$E$40</f>
        <v>Future</v>
      </c>
      <c r="E146" s="81">
        <f>COUNTIFS('Accounts Receivable &amp; Invoicing'!$C:$C,'Control Panel'!$F$31,'Accounts Receivable &amp; Invoicing'!$AB:$AB,'Control Panel'!$F$40)</f>
        <v>0</v>
      </c>
      <c r="F146" s="82">
        <f>COUNTIFS('Accounts Receivable &amp; Invoicing'!$C:$C,'Control Panel'!$F$32,'Accounts Receivable &amp; Invoicing'!$AB:$AB,'Control Panel'!$F$40)</f>
        <v>0</v>
      </c>
      <c r="G146" s="83">
        <f>COUNTIFS('Accounts Receivable &amp; Invoicing'!$C:$C,'Control Panel'!$F$33,'Accounts Receivable &amp; Invoicing'!$AB:$AB,'Control Panel'!$F$40)</f>
        <v>0</v>
      </c>
      <c r="H146" s="71">
        <f t="shared" si="16"/>
        <v>0</v>
      </c>
      <c r="I146" s="136">
        <f>COUNTIFS('Accounts Receivable &amp; Invoicing'!$G:$G,"&lt;&gt;",'Accounts Receivable &amp; Invoicing'!$AB:$AB,'Control Panel'!$F$40)</f>
        <v>0</v>
      </c>
      <c r="J146" s="129"/>
      <c r="L146" s="37" t="str">
        <f>'Control Panel'!$F$40</f>
        <v>F</v>
      </c>
      <c r="M146" s="29">
        <f>E146*'Control Panel'!$G$31*'Control Panel'!$G$40</f>
        <v>0</v>
      </c>
      <c r="N146" s="29">
        <f>F146*'Control Panel'!$G$32*'Control Panel'!$G$40</f>
        <v>0</v>
      </c>
      <c r="O146" s="29">
        <f>G146*'Control Panel'!$G$33*'Control Panel'!$G$40</f>
        <v>0</v>
      </c>
      <c r="P146" s="36"/>
    </row>
    <row r="147" spans="1:16" ht="15.75" customHeight="1" thickBot="1" x14ac:dyDescent="0.4">
      <c r="A147" s="25" t="str">
        <f>IF('Accounts Receivable &amp; Invoicing'!$AC$12&gt;0,"Yes","No")</f>
        <v>No</v>
      </c>
      <c r="B147" s="152">
        <f>IF(A147="Yes",1,0)</f>
        <v>0</v>
      </c>
      <c r="D147" s="87" t="str">
        <f>'Control Panel'!$E$41</f>
        <v>Not Available</v>
      </c>
      <c r="E147" s="78">
        <f>COUNTIFS('Accounts Receivable &amp; Invoicing'!$C:$C,'Control Panel'!$F$31,'Accounts Receivable &amp; Invoicing'!$AB:$AB,'Control Panel'!$F$41)</f>
        <v>56</v>
      </c>
      <c r="F147" s="79">
        <f>COUNTIFS('Accounts Receivable &amp; Invoicing'!$C:$C,'Control Panel'!$F$32,'Accounts Receivable &amp; Invoicing'!$AB:$AB,'Control Panel'!$F$41)</f>
        <v>29</v>
      </c>
      <c r="G147" s="80">
        <f>COUNTIFS('Accounts Receivable &amp; Invoicing'!$C:$C,'Control Panel'!$F$33,'Accounts Receivable &amp; Invoicing'!$AB:$AB,'Control Panel'!$F$41)</f>
        <v>11</v>
      </c>
      <c r="H147" s="69">
        <f t="shared" si="16"/>
        <v>96</v>
      </c>
      <c r="I147" s="137">
        <f>COUNTIFS('Accounts Receivable &amp; Invoicing'!$G:$G,"&lt;&gt;",'Accounts Receivable &amp; Invoicing'!$AB:$AB,'Control Panel'!$F$41)</f>
        <v>0</v>
      </c>
      <c r="J147" s="129"/>
      <c r="L147" s="37" t="str">
        <f>'Control Panel'!$F$41</f>
        <v>N</v>
      </c>
      <c r="M147" s="29">
        <f>E147*'Control Panel'!$G$31*'Control Panel'!$G$41</f>
        <v>0</v>
      </c>
      <c r="N147" s="29">
        <f>F147*'Control Panel'!$G$32*'Control Panel'!$G$41</f>
        <v>0</v>
      </c>
      <c r="O147" s="29">
        <f>G147*'Control Panel'!$G$33*'Control Panel'!$G$41</f>
        <v>0</v>
      </c>
      <c r="P147" s="36"/>
    </row>
    <row r="148" spans="1:16" ht="15.75" customHeight="1" thickBot="1" x14ac:dyDescent="0.4">
      <c r="B148" s="258"/>
      <c r="D148" s="84" t="str">
        <f>$D$93</f>
        <v>Total:</v>
      </c>
      <c r="E148" s="85">
        <f>SUM(E142:E147)</f>
        <v>56</v>
      </c>
      <c r="F148" s="85">
        <f>SUM(F142:F147)</f>
        <v>29</v>
      </c>
      <c r="G148" s="85">
        <f>SUM(G142:G147)</f>
        <v>11</v>
      </c>
      <c r="H148" s="86">
        <f>SUM(H142:H147)</f>
        <v>96</v>
      </c>
      <c r="I148" s="86">
        <f>SUM(I142:I147)</f>
        <v>0</v>
      </c>
      <c r="J148" s="154"/>
      <c r="L148" s="37" t="str">
        <f>D148</f>
        <v>Total:</v>
      </c>
      <c r="M148" s="29">
        <f>SUM(M142:M147)</f>
        <v>0</v>
      </c>
      <c r="N148" s="29">
        <f>SUM(N142:N147)</f>
        <v>0</v>
      </c>
      <c r="O148" s="29">
        <f>SUM(O142:O147)</f>
        <v>0</v>
      </c>
      <c r="P148" s="36"/>
    </row>
    <row r="149" spans="1:16" ht="15.75" customHeight="1" thickBot="1" x14ac:dyDescent="0.4">
      <c r="B149" s="258"/>
      <c r="D149" s="59"/>
      <c r="H149" s="4"/>
      <c r="L149" s="29" t="s">
        <v>218</v>
      </c>
      <c r="M149" s="38">
        <f t="shared" ref="M149:O149" si="17">IF(M141=0,"NA",M148/M141)</f>
        <v>0</v>
      </c>
      <c r="N149" s="38">
        <f t="shared" si="17"/>
        <v>0</v>
      </c>
      <c r="O149" s="38">
        <f t="shared" si="17"/>
        <v>0</v>
      </c>
      <c r="P149" s="36"/>
    </row>
    <row r="150" spans="1:16" ht="15.75" customHeight="1" thickBot="1" x14ac:dyDescent="0.4">
      <c r="B150" s="258"/>
      <c r="D150" s="358" t="str">
        <f>'Control Panel'!F53&amp;" - "&amp;'Control Panel'!E53</f>
        <v>4.8 - Cash Receipts</v>
      </c>
      <c r="E150" s="359"/>
      <c r="F150" s="359"/>
      <c r="G150" s="19"/>
      <c r="H150" s="19"/>
      <c r="I150" s="19" t="str">
        <f>$I$84</f>
        <v xml:space="preserve">Overall Compliance: </v>
      </c>
      <c r="J150" s="20" t="str">
        <f>IF(SUM(M159:O159)=0,"N/A",SUM(M159:O159)/SUM(M152:O152))</f>
        <v>N/A</v>
      </c>
      <c r="L150" s="29"/>
      <c r="M150" s="29"/>
      <c r="N150" s="29"/>
      <c r="O150" s="29"/>
      <c r="P150" s="36"/>
    </row>
    <row r="151" spans="1:16" ht="15.75" customHeight="1" thickBot="1" x14ac:dyDescent="0.4">
      <c r="B151" s="258"/>
      <c r="D151" s="347" t="str">
        <f>$D$85</f>
        <v>Availability</v>
      </c>
      <c r="E151" s="349" t="str">
        <f>$E$85</f>
        <v>Priority</v>
      </c>
      <c r="F151" s="349"/>
      <c r="G151" s="349"/>
      <c r="H151" s="350" t="str">
        <f>$H$85</f>
        <v>Total</v>
      </c>
      <c r="I151" s="352" t="str">
        <f>$I$85</f>
        <v>Comments</v>
      </c>
      <c r="J151" s="345" t="str">
        <f>$J$85</f>
        <v>Availability by Type</v>
      </c>
      <c r="L151" s="29"/>
      <c r="M151" s="37" t="str">
        <f>'Control Panel'!$F$31</f>
        <v>H</v>
      </c>
      <c r="N151" s="37" t="str">
        <f>'Control Panel'!$F$32</f>
        <v>M</v>
      </c>
      <c r="O151" s="37" t="str">
        <f>'Control Panel'!$F$33</f>
        <v>L</v>
      </c>
      <c r="P151" s="36"/>
    </row>
    <row r="152" spans="1:16" ht="15.75" customHeight="1" thickBot="1" x14ac:dyDescent="0.4">
      <c r="B152" s="258"/>
      <c r="D152" s="348"/>
      <c r="E152" s="75" t="str">
        <f>'Control Panel'!$E$31</f>
        <v>High</v>
      </c>
      <c r="F152" s="76" t="str">
        <f>'Control Panel'!$E$32</f>
        <v>Medium</v>
      </c>
      <c r="G152" s="77" t="str">
        <f>'Control Panel'!$E$33</f>
        <v>Low</v>
      </c>
      <c r="H152" s="351"/>
      <c r="I152" s="353"/>
      <c r="J152" s="346"/>
      <c r="L152" s="37" t="s">
        <v>214</v>
      </c>
      <c r="M152" s="29">
        <f>E159*'Control Panel'!$G$31*'Control Panel'!$G$36</f>
        <v>80</v>
      </c>
      <c r="N152" s="29">
        <f>F159*'Control Panel'!$G$32*'Control Panel'!$G$36</f>
        <v>12</v>
      </c>
      <c r="O152" s="29">
        <f>G159*'Control Panel'!$G$33*'Control Panel'!$G$36</f>
        <v>6</v>
      </c>
      <c r="P152" s="36"/>
    </row>
    <row r="153" spans="1:16" ht="15.75" customHeight="1" thickBot="1" x14ac:dyDescent="0.4">
      <c r="B153" s="258"/>
      <c r="D153" s="88" t="str">
        <f>'Control Panel'!$E$36</f>
        <v>Yes</v>
      </c>
      <c r="E153" s="81">
        <f>COUNTIFS('Cash Receipts'!$C:$C,'Control Panel'!$F$31,'Cash Receipts'!$AB:$AB,'Control Panel'!$F$36)</f>
        <v>0</v>
      </c>
      <c r="F153" s="82">
        <f>COUNTIFS('Cash Receipts'!$C:$C,'Control Panel'!$F$32,'Cash Receipts'!$AB:$AB,'Control Panel'!$F$36)</f>
        <v>0</v>
      </c>
      <c r="G153" s="83">
        <f>COUNTIFS('Cash Receipts'!$C:$C,'Control Panel'!$F$33,'Cash Receipts'!$AB:$AB,'Control Panel'!$F$36)</f>
        <v>0</v>
      </c>
      <c r="H153" s="71">
        <f>SUM(E153:G153)</f>
        <v>0</v>
      </c>
      <c r="I153" s="136">
        <f>COUNTIFS('Cash Receipts'!$G:$G,"&lt;&gt;",'Cash Receipts'!$AB:$AB,'Control Panel'!$F$36)</f>
        <v>0</v>
      </c>
      <c r="J153" s="72"/>
      <c r="L153" s="37" t="str">
        <f>'Control Panel'!$F$36</f>
        <v>Y</v>
      </c>
      <c r="M153" s="29">
        <f>E153*'Control Panel'!$G$31*'Control Panel'!$G$36</f>
        <v>0</v>
      </c>
      <c r="N153" s="29">
        <f>F153*'Control Panel'!$G$32*'Control Panel'!$G$36</f>
        <v>0</v>
      </c>
      <c r="O153" s="29">
        <f>G153*'Control Panel'!$G$33*'Control Panel'!$G$36</f>
        <v>0</v>
      </c>
      <c r="P153" s="36"/>
    </row>
    <row r="154" spans="1:16" ht="15.75" customHeight="1" thickBot="1" x14ac:dyDescent="0.4">
      <c r="B154" s="258"/>
      <c r="D154" s="68" t="str">
        <f>'Control Panel'!$E$37</f>
        <v>Reporting</v>
      </c>
      <c r="E154" s="78">
        <f>COUNTIFS('Cash Receipts'!$C:$C,'Control Panel'!$F$31,'Cash Receipts'!$AB:$AB,'Control Panel'!$F$37)</f>
        <v>0</v>
      </c>
      <c r="F154" s="79">
        <f>COUNTIFS('Cash Receipts'!$C:$C,'Control Panel'!$F$32,'Cash Receipts'!$AB:$AB,'Control Panel'!$F$37)</f>
        <v>0</v>
      </c>
      <c r="G154" s="80">
        <f>COUNTIFS('Cash Receipts'!$C:$C,'Control Panel'!$F$33,'Cash Receipts'!$AB:$AB,'Control Panel'!$F$37)</f>
        <v>0</v>
      </c>
      <c r="H154" s="69">
        <f t="shared" ref="H154:H158" si="18">SUM(E154:G154)</f>
        <v>0</v>
      </c>
      <c r="I154" s="137">
        <f>COUNTIFS('Cash Receipts'!$G:$G,"&lt;&gt;",'Cash Receipts'!$AB:$AB,'Control Panel'!$F$37)</f>
        <v>0</v>
      </c>
      <c r="J154" s="129"/>
      <c r="L154" s="37" t="str">
        <f>'Control Panel'!$F$37</f>
        <v>R</v>
      </c>
      <c r="M154" s="29">
        <f>E154*'Control Panel'!$G$31*'Control Panel'!$G$37</f>
        <v>0</v>
      </c>
      <c r="N154" s="29">
        <f>F154*'Control Panel'!$G$32*'Control Panel'!$G$37</f>
        <v>0</v>
      </c>
      <c r="O154" s="29">
        <f>G154*'Control Panel'!$G$33*'Control Panel'!$G$37</f>
        <v>0</v>
      </c>
      <c r="P154" s="36"/>
    </row>
    <row r="155" spans="1:16" ht="15.75" customHeight="1" thickBot="1" x14ac:dyDescent="0.4">
      <c r="B155" s="258"/>
      <c r="D155" s="70" t="str">
        <f>'Control Panel'!$E$38</f>
        <v>Third Party</v>
      </c>
      <c r="E155" s="81">
        <f>COUNTIFS('Cash Receipts'!$C:$C,'Control Panel'!$F$31,'Cash Receipts'!$AB:$AB,'Control Panel'!$F$38)</f>
        <v>0</v>
      </c>
      <c r="F155" s="82">
        <f>COUNTIFS('Cash Receipts'!$C:$C,'Control Panel'!$F$32,'Cash Receipts'!$AB:$AB,'Control Panel'!$F$38)</f>
        <v>0</v>
      </c>
      <c r="G155" s="83">
        <f>COUNTIFS('Cash Receipts'!$C:$C,'Control Panel'!$F$33,'Cash Receipts'!$AB:$AB,'Control Panel'!$F$38)</f>
        <v>0</v>
      </c>
      <c r="H155" s="71">
        <f t="shared" si="18"/>
        <v>0</v>
      </c>
      <c r="I155" s="136">
        <f>COUNTIFS('Cash Receipts'!$G:$G,"&lt;&gt;",'Cash Receipts'!$AB:$AB,'Control Panel'!$F$38)</f>
        <v>0</v>
      </c>
      <c r="J155" s="129"/>
      <c r="L155" s="37" t="str">
        <f>'Control Panel'!$F$38</f>
        <v>T</v>
      </c>
      <c r="M155" s="29">
        <f>E155*'Control Panel'!$G$31*'Control Panel'!$G$38</f>
        <v>0</v>
      </c>
      <c r="N155" s="29">
        <f>F155*'Control Panel'!$G$32*'Control Panel'!$G$38</f>
        <v>0</v>
      </c>
      <c r="O155" s="29">
        <f>G155*'Control Panel'!$G$33*'Control Panel'!$G$38</f>
        <v>0</v>
      </c>
      <c r="P155" s="36"/>
    </row>
    <row r="156" spans="1:16" ht="15.75" customHeight="1" thickBot="1" x14ac:dyDescent="0.4">
      <c r="A156" s="21" t="s">
        <v>215</v>
      </c>
      <c r="B156" s="150"/>
      <c r="D156" s="73" t="str">
        <f>'Control Panel'!$E$39</f>
        <v>Modification</v>
      </c>
      <c r="E156" s="78">
        <f>COUNTIFS('Cash Receipts'!$C:$C,'Control Panel'!$F$31,'Cash Receipts'!$AB:$AB,'Control Panel'!$F$39)</f>
        <v>0</v>
      </c>
      <c r="F156" s="79">
        <f>COUNTIFS('Cash Receipts'!$C:$C,'Control Panel'!$F$32,'Cash Receipts'!$AB:$AB,'Control Panel'!$F$39)</f>
        <v>0</v>
      </c>
      <c r="G156" s="80">
        <f>COUNTIFS('Cash Receipts'!$C:$C,'Control Panel'!$F$33,'Cash Receipts'!$AB:$AB,'Control Panel'!$F$39)</f>
        <v>0</v>
      </c>
      <c r="H156" s="69">
        <f t="shared" si="18"/>
        <v>0</v>
      </c>
      <c r="I156" s="137">
        <f>COUNTIFS('Cash Receipts'!$G:$G,"&lt;&gt;",'Cash Receipts'!$AB:$AB,'Control Panel'!$F$39)</f>
        <v>0</v>
      </c>
      <c r="J156" s="129"/>
      <c r="L156" s="37" t="str">
        <f>'Control Panel'!$F$39</f>
        <v>M</v>
      </c>
      <c r="M156" s="29">
        <f>E156*'Control Panel'!$G$31*'Control Panel'!$G$39</f>
        <v>0</v>
      </c>
      <c r="N156" s="29">
        <f>F156*'Control Panel'!$G$32*'Control Panel'!$G$39</f>
        <v>0</v>
      </c>
      <c r="O156" s="29">
        <f>G156*'Control Panel'!$G$33*'Control Panel'!$G$39</f>
        <v>0</v>
      </c>
      <c r="P156" s="36"/>
    </row>
    <row r="157" spans="1:16" ht="15.75" customHeight="1" thickBot="1" x14ac:dyDescent="0.4">
      <c r="A157" s="22" t="s">
        <v>216</v>
      </c>
      <c r="B157" s="151"/>
      <c r="D157" s="74" t="str">
        <f>'Control Panel'!$E$40</f>
        <v>Future</v>
      </c>
      <c r="E157" s="81">
        <f>COUNTIFS('Cash Receipts'!$C:$C,'Control Panel'!$F$31,'Cash Receipts'!$AB:$AB,'Control Panel'!$F$40)</f>
        <v>0</v>
      </c>
      <c r="F157" s="82">
        <f>COUNTIFS('Cash Receipts'!$C:$C,'Control Panel'!$F$32,'Cash Receipts'!$AB:$AB,'Control Panel'!$F$40)</f>
        <v>0</v>
      </c>
      <c r="G157" s="83">
        <f>COUNTIFS('Cash Receipts'!$C:$C,'Control Panel'!$F$33,'Cash Receipts'!$AB:$AB,'Control Panel'!$F$40)</f>
        <v>0</v>
      </c>
      <c r="H157" s="71">
        <f t="shared" si="18"/>
        <v>0</v>
      </c>
      <c r="I157" s="136">
        <f>COUNTIFS('Cash Receipts'!$G:$G,"&lt;&gt;",'Cash Receipts'!$AB:$AB,'Control Panel'!$F$40)</f>
        <v>0</v>
      </c>
      <c r="J157" s="129"/>
      <c r="L157" s="37" t="str">
        <f>'Control Panel'!$F$40</f>
        <v>F</v>
      </c>
      <c r="M157" s="29">
        <f>E157*'Control Panel'!$G$31*'Control Panel'!$G$40</f>
        <v>0</v>
      </c>
      <c r="N157" s="29">
        <f>F157*'Control Panel'!$G$32*'Control Panel'!$G$40</f>
        <v>0</v>
      </c>
      <c r="O157" s="29">
        <f>G157*'Control Panel'!$G$33*'Control Panel'!$G$40</f>
        <v>0</v>
      </c>
      <c r="P157" s="36"/>
    </row>
    <row r="158" spans="1:16" ht="15.75" customHeight="1" thickBot="1" x14ac:dyDescent="0.4">
      <c r="A158" s="25" t="str">
        <f>IF('Cash Receipts'!$AC$12&gt;0,"Yes","No")</f>
        <v>No</v>
      </c>
      <c r="B158" s="152">
        <f>IF(A158="Yes",1,0)</f>
        <v>0</v>
      </c>
      <c r="D158" s="87" t="str">
        <f>'Control Panel'!$E$41</f>
        <v>Not Available</v>
      </c>
      <c r="E158" s="78">
        <f>COUNTIFS('Cash Receipts'!$C:$C,'Control Panel'!$F$31,'Cash Receipts'!$AB:$AB,'Control Panel'!$F$41)</f>
        <v>20</v>
      </c>
      <c r="F158" s="79">
        <f>COUNTIFS('Cash Receipts'!$C:$C,'Control Panel'!$F$32,'Cash Receipts'!$AB:$AB,'Control Panel'!$F$41)</f>
        <v>6</v>
      </c>
      <c r="G158" s="80">
        <f>COUNTIFS('Cash Receipts'!$C:$C,'Control Panel'!$F$33,'Cash Receipts'!$AB:$AB,'Control Panel'!$F$41)</f>
        <v>6</v>
      </c>
      <c r="H158" s="69">
        <f t="shared" si="18"/>
        <v>32</v>
      </c>
      <c r="I158" s="137">
        <f>COUNTIFS('Cash Receipts'!$G:$G,"&lt;&gt;",'Cash Receipts'!$AB:$AB,'Control Panel'!$F$41)</f>
        <v>0</v>
      </c>
      <c r="J158" s="129"/>
      <c r="L158" s="37" t="str">
        <f>'Control Panel'!$F$41</f>
        <v>N</v>
      </c>
      <c r="M158" s="29">
        <f>E158*'Control Panel'!$G$31*'Control Panel'!$G$41</f>
        <v>0</v>
      </c>
      <c r="N158" s="29">
        <f>F158*'Control Panel'!$G$32*'Control Panel'!$G$41</f>
        <v>0</v>
      </c>
      <c r="O158" s="29">
        <f>G158*'Control Panel'!$G$33*'Control Panel'!$G$41</f>
        <v>0</v>
      </c>
      <c r="P158" s="36"/>
    </row>
    <row r="159" spans="1:16" ht="15.75" customHeight="1" thickBot="1" x14ac:dyDescent="0.4">
      <c r="B159" s="258"/>
      <c r="D159" s="84" t="str">
        <f>$D$93</f>
        <v>Total:</v>
      </c>
      <c r="E159" s="85">
        <f>SUM(E153:E158)</f>
        <v>20</v>
      </c>
      <c r="F159" s="85">
        <f>SUM(F153:F158)</f>
        <v>6</v>
      </c>
      <c r="G159" s="85">
        <f>SUM(G153:G158)</f>
        <v>6</v>
      </c>
      <c r="H159" s="86">
        <f>SUM(H153:H158)</f>
        <v>32</v>
      </c>
      <c r="I159" s="86">
        <f>SUM(I153:I158)</f>
        <v>0</v>
      </c>
      <c r="J159" s="154"/>
      <c r="L159" s="37" t="str">
        <f>D159</f>
        <v>Total:</v>
      </c>
      <c r="M159" s="29">
        <f>SUM(M153:M158)</f>
        <v>0</v>
      </c>
      <c r="N159" s="29">
        <f>SUM(N153:N158)</f>
        <v>0</v>
      </c>
      <c r="O159" s="29">
        <f>SUM(O153:O158)</f>
        <v>0</v>
      </c>
      <c r="P159" s="36"/>
    </row>
    <row r="160" spans="1:16" ht="15.75" customHeight="1" thickBot="1" x14ac:dyDescent="0.4">
      <c r="B160" s="258"/>
      <c r="D160" s="59"/>
      <c r="H160" s="4"/>
      <c r="L160" s="29" t="s">
        <v>218</v>
      </c>
      <c r="M160" s="38">
        <f t="shared" ref="M160:O160" si="19">IF(M152=0,"NA",M159/M152)</f>
        <v>0</v>
      </c>
      <c r="N160" s="38">
        <f t="shared" si="19"/>
        <v>0</v>
      </c>
      <c r="O160" s="38">
        <f t="shared" si="19"/>
        <v>0</v>
      </c>
      <c r="P160" s="36"/>
    </row>
    <row r="161" spans="1:16" ht="15.75" customHeight="1" thickBot="1" x14ac:dyDescent="0.4">
      <c r="B161" s="258"/>
      <c r="D161" s="358" t="str">
        <f>'Control Panel'!F54&amp;" - "&amp;'Control Panel'!E54</f>
        <v>4.9 - Procurement</v>
      </c>
      <c r="E161" s="359"/>
      <c r="F161" s="359"/>
      <c r="G161" s="19"/>
      <c r="H161" s="19"/>
      <c r="I161" s="19" t="str">
        <f>$I$84</f>
        <v xml:space="preserve">Overall Compliance: </v>
      </c>
      <c r="J161" s="20" t="str">
        <f>IF(SUM(M170:O170)=0,"N/A",SUM(M170:O170)/SUM(M163:O163))</f>
        <v>N/A</v>
      </c>
      <c r="L161" s="29"/>
      <c r="M161" s="29"/>
      <c r="N161" s="29"/>
      <c r="O161" s="29"/>
      <c r="P161" s="36"/>
    </row>
    <row r="162" spans="1:16" ht="15.75" customHeight="1" thickBot="1" x14ac:dyDescent="0.4">
      <c r="B162" s="258"/>
      <c r="D162" s="347" t="str">
        <f>$D$85</f>
        <v>Availability</v>
      </c>
      <c r="E162" s="349" t="str">
        <f>$E$85</f>
        <v>Priority</v>
      </c>
      <c r="F162" s="349"/>
      <c r="G162" s="349"/>
      <c r="H162" s="350" t="str">
        <f>$H$85</f>
        <v>Total</v>
      </c>
      <c r="I162" s="352" t="str">
        <f>$I$85</f>
        <v>Comments</v>
      </c>
      <c r="J162" s="345" t="str">
        <f>$J$85</f>
        <v>Availability by Type</v>
      </c>
      <c r="L162" s="29"/>
      <c r="M162" s="37" t="str">
        <f>'Control Panel'!$F$31</f>
        <v>H</v>
      </c>
      <c r="N162" s="37" t="str">
        <f>'Control Panel'!$F$32</f>
        <v>M</v>
      </c>
      <c r="O162" s="37" t="str">
        <f>'Control Panel'!$F$33</f>
        <v>L</v>
      </c>
      <c r="P162" s="36"/>
    </row>
    <row r="163" spans="1:16" ht="15.75" customHeight="1" thickBot="1" x14ac:dyDescent="0.4">
      <c r="B163" s="258"/>
      <c r="D163" s="348"/>
      <c r="E163" s="75" t="str">
        <f>'Control Panel'!$E$31</f>
        <v>High</v>
      </c>
      <c r="F163" s="76" t="str">
        <f>'Control Panel'!$E$32</f>
        <v>Medium</v>
      </c>
      <c r="G163" s="77" t="str">
        <f>'Control Panel'!$E$33</f>
        <v>Low</v>
      </c>
      <c r="H163" s="351"/>
      <c r="I163" s="353"/>
      <c r="J163" s="346"/>
      <c r="L163" s="37" t="s">
        <v>214</v>
      </c>
      <c r="M163" s="29">
        <f>E170*'Control Panel'!$G$31*'Control Panel'!$G$36</f>
        <v>468</v>
      </c>
      <c r="N163" s="29">
        <f>F170*'Control Panel'!$G$32*'Control Panel'!$G$36</f>
        <v>10</v>
      </c>
      <c r="O163" s="29">
        <f>G170*'Control Panel'!$G$33*'Control Panel'!$G$36</f>
        <v>33</v>
      </c>
      <c r="P163" s="36"/>
    </row>
    <row r="164" spans="1:16" ht="15.75" customHeight="1" thickBot="1" x14ac:dyDescent="0.4">
      <c r="B164" s="258"/>
      <c r="D164" s="88" t="str">
        <f>'Control Panel'!$E$36</f>
        <v>Yes</v>
      </c>
      <c r="E164" s="81">
        <f>COUNTIFS(Procurement!$C:$C,'Control Panel'!$F$31,Procurement!$AB:$AB,'Control Panel'!$F$36)</f>
        <v>0</v>
      </c>
      <c r="F164" s="82">
        <f>COUNTIFS(Procurement!$C:$C,'Control Panel'!$F$32,Procurement!$AB:$AB,'Control Panel'!$F$36)</f>
        <v>0</v>
      </c>
      <c r="G164" s="83">
        <f>COUNTIFS(Procurement!$C:$C,'Control Panel'!$F$33,Procurement!$AB:$AB,'Control Panel'!$F$36)</f>
        <v>0</v>
      </c>
      <c r="H164" s="71">
        <f>SUM(E164:G164)</f>
        <v>0</v>
      </c>
      <c r="I164" s="136">
        <f>COUNTIFS(Procurement!$G:$G,"&lt;&gt;",Procurement!$AB:$AB,'Control Panel'!$F$36)</f>
        <v>0</v>
      </c>
      <c r="J164" s="72"/>
      <c r="L164" s="37" t="str">
        <f>'Control Panel'!$F$36</f>
        <v>Y</v>
      </c>
      <c r="M164" s="29">
        <f>E164*'Control Panel'!$G$31*'Control Panel'!$G$36</f>
        <v>0</v>
      </c>
      <c r="N164" s="29">
        <f>F164*'Control Panel'!$G$32*'Control Panel'!$G$36</f>
        <v>0</v>
      </c>
      <c r="O164" s="29">
        <f>G164*'Control Panel'!$G$33*'Control Panel'!$G$36</f>
        <v>0</v>
      </c>
      <c r="P164" s="36"/>
    </row>
    <row r="165" spans="1:16" ht="15.75" customHeight="1" thickBot="1" x14ac:dyDescent="0.4">
      <c r="B165" s="258"/>
      <c r="D165" s="68" t="str">
        <f>'Control Panel'!$E$37</f>
        <v>Reporting</v>
      </c>
      <c r="E165" s="78">
        <f>COUNTIFS(Procurement!$C:$C,'Control Panel'!$F$31,Procurement!$AB:$AB,'Control Panel'!$F$37)</f>
        <v>0</v>
      </c>
      <c r="F165" s="79">
        <f>COUNTIFS(Procurement!$C:$C,'Control Panel'!$F$32,Procurement!$AB:$AB,'Control Panel'!$F$37)</f>
        <v>0</v>
      </c>
      <c r="G165" s="80">
        <f>COUNTIFS(Procurement!$C:$C,'Control Panel'!$F$33,Procurement!$AB:$AB,'Control Panel'!$F$37)</f>
        <v>0</v>
      </c>
      <c r="H165" s="69">
        <f t="shared" ref="H165:H169" si="20">SUM(E165:G165)</f>
        <v>0</v>
      </c>
      <c r="I165" s="137">
        <f>COUNTIFS(Procurement!$G:$G,"&lt;&gt;",Procurement!$AB:$AB,'Control Panel'!$F$37)</f>
        <v>0</v>
      </c>
      <c r="J165" s="129"/>
      <c r="L165" s="37" t="str">
        <f>'Control Panel'!$F$37</f>
        <v>R</v>
      </c>
      <c r="M165" s="29">
        <f>E165*'Control Panel'!$G$31*'Control Panel'!$G$37</f>
        <v>0</v>
      </c>
      <c r="N165" s="29">
        <f>F165*'Control Panel'!$G$32*'Control Panel'!$G$37</f>
        <v>0</v>
      </c>
      <c r="O165" s="29">
        <f>G165*'Control Panel'!$G$33*'Control Panel'!$G$37</f>
        <v>0</v>
      </c>
      <c r="P165" s="36"/>
    </row>
    <row r="166" spans="1:16" ht="15.75" customHeight="1" thickBot="1" x14ac:dyDescent="0.4">
      <c r="B166" s="258"/>
      <c r="D166" s="70" t="str">
        <f>'Control Panel'!$E$38</f>
        <v>Third Party</v>
      </c>
      <c r="E166" s="81">
        <f>COUNTIFS(Procurement!$C:$C,'Control Panel'!$F$31,Procurement!$AB:$AB,'Control Panel'!$F$38)</f>
        <v>0</v>
      </c>
      <c r="F166" s="82">
        <f>COUNTIFS(Procurement!$C:$C,'Control Panel'!$F$32,Procurement!$AB:$AB,'Control Panel'!$F$38)</f>
        <v>0</v>
      </c>
      <c r="G166" s="83">
        <f>COUNTIFS(Procurement!$C:$C,'Control Panel'!$F$33,Procurement!$AB:$AB,'Control Panel'!$F$38)</f>
        <v>0</v>
      </c>
      <c r="H166" s="71">
        <f t="shared" si="20"/>
        <v>0</v>
      </c>
      <c r="I166" s="136">
        <f>COUNTIFS(Procurement!$G:$G,"&lt;&gt;",Procurement!$AB:$AB,'Control Panel'!$F$38)</f>
        <v>0</v>
      </c>
      <c r="J166" s="129"/>
      <c r="L166" s="37" t="str">
        <f>'Control Panel'!$F$38</f>
        <v>T</v>
      </c>
      <c r="M166" s="29">
        <f>E166*'Control Panel'!$G$31*'Control Panel'!$G$38</f>
        <v>0</v>
      </c>
      <c r="N166" s="29">
        <f>F166*'Control Panel'!$G$32*'Control Panel'!$G$38</f>
        <v>0</v>
      </c>
      <c r="O166" s="29">
        <f>G166*'Control Panel'!$G$33*'Control Panel'!$G$38</f>
        <v>0</v>
      </c>
      <c r="P166" s="36"/>
    </row>
    <row r="167" spans="1:16" ht="15.75" customHeight="1" thickBot="1" x14ac:dyDescent="0.4">
      <c r="A167" s="21" t="s">
        <v>215</v>
      </c>
      <c r="B167" s="150"/>
      <c r="D167" s="73" t="str">
        <f>'Control Panel'!$E$39</f>
        <v>Modification</v>
      </c>
      <c r="E167" s="78">
        <f>COUNTIFS(Procurement!$C:$C,'Control Panel'!$F$31,Procurement!$AB:$AB,'Control Panel'!$F$39)</f>
        <v>0</v>
      </c>
      <c r="F167" s="79">
        <f>COUNTIFS(Procurement!$C:$C,'Control Panel'!$F$32,Procurement!$AB:$AB,'Control Panel'!$F$39)</f>
        <v>0</v>
      </c>
      <c r="G167" s="80">
        <f>COUNTIFS(Procurement!$C:$C,'Control Panel'!$F$33,Procurement!$AB:$AB,'Control Panel'!$F$39)</f>
        <v>0</v>
      </c>
      <c r="H167" s="69">
        <f t="shared" si="20"/>
        <v>0</v>
      </c>
      <c r="I167" s="137">
        <f>COUNTIFS(Procurement!$G:$G,"&lt;&gt;",Procurement!$AB:$AB,'Control Panel'!$F$39)</f>
        <v>0</v>
      </c>
      <c r="J167" s="129"/>
      <c r="L167" s="37" t="str">
        <f>'Control Panel'!$F$39</f>
        <v>M</v>
      </c>
      <c r="M167" s="29">
        <f>E167*'Control Panel'!$G$31*'Control Panel'!$G$39</f>
        <v>0</v>
      </c>
      <c r="N167" s="29">
        <f>F167*'Control Panel'!$G$32*'Control Panel'!$G$39</f>
        <v>0</v>
      </c>
      <c r="O167" s="29">
        <f>G167*'Control Panel'!$G$33*'Control Panel'!$G$39</f>
        <v>0</v>
      </c>
      <c r="P167" s="36"/>
    </row>
    <row r="168" spans="1:16" ht="15.75" customHeight="1" thickBot="1" x14ac:dyDescent="0.4">
      <c r="A168" s="22" t="s">
        <v>216</v>
      </c>
      <c r="B168" s="151"/>
      <c r="D168" s="74" t="str">
        <f>'Control Panel'!$E$40</f>
        <v>Future</v>
      </c>
      <c r="E168" s="81">
        <f>COUNTIFS(Procurement!$C:$C,'Control Panel'!$F$31,Procurement!$AB:$AB,'Control Panel'!$F$40)</f>
        <v>0</v>
      </c>
      <c r="F168" s="82">
        <f>COUNTIFS(Procurement!$C:$C,'Control Panel'!$F$32,Procurement!$AB:$AB,'Control Panel'!$F$40)</f>
        <v>0</v>
      </c>
      <c r="G168" s="83">
        <f>COUNTIFS(Procurement!$C:$C,'Control Panel'!$F$33,Procurement!$AB:$AB,'Control Panel'!$F$40)</f>
        <v>0</v>
      </c>
      <c r="H168" s="71">
        <f t="shared" si="20"/>
        <v>0</v>
      </c>
      <c r="I168" s="136">
        <f>COUNTIFS(Procurement!$G:$G,"&lt;&gt;",Procurement!$AB:$AB,'Control Panel'!$F$40)</f>
        <v>0</v>
      </c>
      <c r="J168" s="129"/>
      <c r="L168" s="37" t="str">
        <f>'Control Panel'!$F$40</f>
        <v>F</v>
      </c>
      <c r="M168" s="29">
        <f>E168*'Control Panel'!$G$31*'Control Panel'!$G$40</f>
        <v>0</v>
      </c>
      <c r="N168" s="29">
        <f>F168*'Control Panel'!$G$32*'Control Panel'!$G$40</f>
        <v>0</v>
      </c>
      <c r="O168" s="29">
        <f>G168*'Control Panel'!$G$33*'Control Panel'!$G$40</f>
        <v>0</v>
      </c>
      <c r="P168" s="36"/>
    </row>
    <row r="169" spans="1:16" ht="15.75" customHeight="1" thickBot="1" x14ac:dyDescent="0.4">
      <c r="A169" s="25" t="str">
        <f>IF(Procurement!$AC$12&gt;0,"Yes","No")</f>
        <v>No</v>
      </c>
      <c r="B169" s="152">
        <f>IF(A169="Yes",1,0)</f>
        <v>0</v>
      </c>
      <c r="D169" s="87" t="str">
        <f>'Control Panel'!$E$41</f>
        <v>Not Available</v>
      </c>
      <c r="E169" s="78">
        <f>COUNTIFS(Procurement!$C:$C,'Control Panel'!$F$31,Procurement!$AB:$AB,'Control Panel'!$F$41)</f>
        <v>117</v>
      </c>
      <c r="F169" s="79">
        <f>COUNTIFS(Procurement!$C:$C,'Control Panel'!$F$32,Procurement!$AB:$AB,'Control Panel'!$F$41)</f>
        <v>5</v>
      </c>
      <c r="G169" s="80">
        <f>COUNTIFS(Procurement!$C:$C,'Control Panel'!$F$33,Procurement!$AB:$AB,'Control Panel'!$F$41)</f>
        <v>33</v>
      </c>
      <c r="H169" s="69">
        <f t="shared" si="20"/>
        <v>155</v>
      </c>
      <c r="I169" s="137">
        <f>COUNTIFS(Procurement!$G:$G,"&lt;&gt;",Procurement!$AB:$AB,'Control Panel'!$F$41)</f>
        <v>0</v>
      </c>
      <c r="J169" s="129"/>
      <c r="L169" s="37" t="str">
        <f>'Control Panel'!$F$41</f>
        <v>N</v>
      </c>
      <c r="M169" s="29">
        <f>E169*'Control Panel'!$G$31*'Control Panel'!$G$41</f>
        <v>0</v>
      </c>
      <c r="N169" s="29">
        <f>F169*'Control Panel'!$G$32*'Control Panel'!$G$41</f>
        <v>0</v>
      </c>
      <c r="O169" s="29">
        <f>G169*'Control Panel'!$G$33*'Control Panel'!$G$41</f>
        <v>0</v>
      </c>
      <c r="P169" s="36"/>
    </row>
    <row r="170" spans="1:16" ht="15.75" customHeight="1" thickBot="1" x14ac:dyDescent="0.4">
      <c r="B170" s="258"/>
      <c r="D170" s="84" t="str">
        <f>$D$93</f>
        <v>Total:</v>
      </c>
      <c r="E170" s="85">
        <f>SUM(E164:E169)</f>
        <v>117</v>
      </c>
      <c r="F170" s="85">
        <f>SUM(F164:F169)</f>
        <v>5</v>
      </c>
      <c r="G170" s="85">
        <f>SUM(G164:G169)</f>
        <v>33</v>
      </c>
      <c r="H170" s="86">
        <f>SUM(H164:H169)</f>
        <v>155</v>
      </c>
      <c r="I170" s="86">
        <f>SUM(I164:I169)</f>
        <v>0</v>
      </c>
      <c r="J170" s="154"/>
      <c r="L170" s="37" t="str">
        <f>D170</f>
        <v>Total:</v>
      </c>
      <c r="M170" s="29">
        <f>SUM(M164:M169)</f>
        <v>0</v>
      </c>
      <c r="N170" s="29">
        <f>SUM(N164:N169)</f>
        <v>0</v>
      </c>
      <c r="O170" s="29">
        <f>SUM(O164:O169)</f>
        <v>0</v>
      </c>
      <c r="P170" s="36"/>
    </row>
    <row r="171" spans="1:16" ht="15.75" customHeight="1" thickBot="1" x14ac:dyDescent="0.4">
      <c r="B171" s="258"/>
      <c r="D171" s="59"/>
      <c r="H171" s="4"/>
      <c r="L171" s="29" t="s">
        <v>218</v>
      </c>
      <c r="M171" s="38">
        <f t="shared" ref="M171:O171" si="21">IF(M163=0,"NA",M170/M163)</f>
        <v>0</v>
      </c>
      <c r="N171" s="38">
        <f t="shared" si="21"/>
        <v>0</v>
      </c>
      <c r="O171" s="38">
        <f t="shared" si="21"/>
        <v>0</v>
      </c>
      <c r="P171" s="36"/>
    </row>
    <row r="172" spans="1:16" ht="15.75" customHeight="1" thickBot="1" x14ac:dyDescent="0.4">
      <c r="B172" s="258"/>
      <c r="D172" s="358" t="str">
        <f>'Control Panel'!F55&amp;" - "&amp;'Control Panel'!E55</f>
        <v>4.10 - Inventory</v>
      </c>
      <c r="E172" s="359"/>
      <c r="F172" s="359"/>
      <c r="G172" s="19"/>
      <c r="H172" s="19"/>
      <c r="I172" s="19" t="str">
        <f>$I$84</f>
        <v xml:space="preserve">Overall Compliance: </v>
      </c>
      <c r="J172" s="20" t="str">
        <f>IF(SUM(M181:O181)=0,"N/A",SUM(M181:O181)/SUM(M174:O174))</f>
        <v>N/A</v>
      </c>
      <c r="L172" s="29"/>
      <c r="M172" s="29"/>
      <c r="N172" s="29"/>
      <c r="O172" s="29"/>
      <c r="P172" s="36"/>
    </row>
    <row r="173" spans="1:16" ht="15.75" customHeight="1" thickBot="1" x14ac:dyDescent="0.4">
      <c r="B173" s="258"/>
      <c r="D173" s="347" t="str">
        <f>$D$85</f>
        <v>Availability</v>
      </c>
      <c r="E173" s="349" t="str">
        <f>$E$85</f>
        <v>Priority</v>
      </c>
      <c r="F173" s="349"/>
      <c r="G173" s="349"/>
      <c r="H173" s="350" t="str">
        <f>$H$85</f>
        <v>Total</v>
      </c>
      <c r="I173" s="352" t="str">
        <f>$I$85</f>
        <v>Comments</v>
      </c>
      <c r="J173" s="345" t="str">
        <f>$J$85</f>
        <v>Availability by Type</v>
      </c>
      <c r="L173" s="29"/>
      <c r="M173" s="37" t="str">
        <f>'Control Panel'!$F$31</f>
        <v>H</v>
      </c>
      <c r="N173" s="37" t="str">
        <f>'Control Panel'!$F$32</f>
        <v>M</v>
      </c>
      <c r="O173" s="37" t="str">
        <f>'Control Panel'!$F$33</f>
        <v>L</v>
      </c>
      <c r="P173" s="36"/>
    </row>
    <row r="174" spans="1:16" ht="15.75" customHeight="1" thickBot="1" x14ac:dyDescent="0.4">
      <c r="B174" s="258"/>
      <c r="D174" s="348"/>
      <c r="E174" s="75" t="str">
        <f>'Control Panel'!$E$31</f>
        <v>High</v>
      </c>
      <c r="F174" s="76" t="str">
        <f>'Control Panel'!$E$32</f>
        <v>Medium</v>
      </c>
      <c r="G174" s="77" t="str">
        <f>'Control Panel'!$E$33</f>
        <v>Low</v>
      </c>
      <c r="H174" s="351"/>
      <c r="I174" s="353"/>
      <c r="J174" s="346"/>
      <c r="L174" s="37" t="s">
        <v>214</v>
      </c>
      <c r="M174" s="29">
        <f>E181*'Control Panel'!$G$31*'Control Panel'!$G$36</f>
        <v>160</v>
      </c>
      <c r="N174" s="29">
        <f>F181*'Control Panel'!$G$32*'Control Panel'!$G$36</f>
        <v>12</v>
      </c>
      <c r="O174" s="29">
        <f>G181*'Control Panel'!$G$33*'Control Panel'!$G$36</f>
        <v>0</v>
      </c>
      <c r="P174" s="36"/>
    </row>
    <row r="175" spans="1:16" ht="15.75" customHeight="1" thickBot="1" x14ac:dyDescent="0.4">
      <c r="B175" s="258"/>
      <c r="D175" s="88" t="str">
        <f>'Control Panel'!$E$36</f>
        <v>Yes</v>
      </c>
      <c r="E175" s="81">
        <f>COUNTIFS(Inventory!$C:$C,'Control Panel'!$F$31,Inventory!$AB:$AB,'Control Panel'!$F$36)</f>
        <v>0</v>
      </c>
      <c r="F175" s="82">
        <f>COUNTIFS(Inventory!$C:$C,'Control Panel'!$F$32,Inventory!$AB:$AB,'Control Panel'!$F$36)</f>
        <v>0</v>
      </c>
      <c r="G175" s="83">
        <f>COUNTIFS(Inventory!$C:$C,'Control Panel'!$F$33,Inventory!$AB:$AB,'Control Panel'!$F$36)</f>
        <v>0</v>
      </c>
      <c r="H175" s="71">
        <f>SUM(E175:G175)</f>
        <v>0</v>
      </c>
      <c r="I175" s="136">
        <f>COUNTIFS(Inventory!$G:$G,"&lt;&gt;",Inventory!$AB:$AB,'Control Panel'!$F$36)</f>
        <v>0</v>
      </c>
      <c r="J175" s="72"/>
      <c r="L175" s="37" t="str">
        <f>'Control Panel'!$F$36</f>
        <v>Y</v>
      </c>
      <c r="M175" s="29">
        <f>E175*'Control Panel'!$G$31*'Control Panel'!$G$36</f>
        <v>0</v>
      </c>
      <c r="N175" s="29">
        <f>F175*'Control Panel'!$G$32*'Control Panel'!$G$36</f>
        <v>0</v>
      </c>
      <c r="O175" s="29">
        <f>G175*'Control Panel'!$G$33*'Control Panel'!$G$36</f>
        <v>0</v>
      </c>
      <c r="P175" s="36"/>
    </row>
    <row r="176" spans="1:16" ht="15.75" customHeight="1" thickBot="1" x14ac:dyDescent="0.4">
      <c r="B176" s="258"/>
      <c r="D176" s="68" t="str">
        <f>'Control Panel'!$E$37</f>
        <v>Reporting</v>
      </c>
      <c r="E176" s="78">
        <f>COUNTIFS(Inventory!$C:$C,'Control Panel'!$F$31,Inventory!$AB:$AB,'Control Panel'!$F$37)</f>
        <v>0</v>
      </c>
      <c r="F176" s="79">
        <f>COUNTIFS(Inventory!$C:$C,'Control Panel'!$F$32,Inventory!$AB:$AB,'Control Panel'!$F$37)</f>
        <v>0</v>
      </c>
      <c r="G176" s="80">
        <f>COUNTIFS(Inventory!$C:$C,'Control Panel'!$F$33,Inventory!$AB:$AB,'Control Panel'!$F$37)</f>
        <v>0</v>
      </c>
      <c r="H176" s="69">
        <f t="shared" ref="H176:H180" si="22">SUM(E176:G176)</f>
        <v>0</v>
      </c>
      <c r="I176" s="137">
        <f>COUNTIFS(Inventory!$G:$G,"&lt;&gt;",Inventory!$AB:$AB,'Control Panel'!$F$37)</f>
        <v>0</v>
      </c>
      <c r="J176" s="129"/>
      <c r="L176" s="37" t="str">
        <f>'Control Panel'!$F$37</f>
        <v>R</v>
      </c>
      <c r="M176" s="29">
        <f>E176*'Control Panel'!$G$31*'Control Panel'!$G$37</f>
        <v>0</v>
      </c>
      <c r="N176" s="29">
        <f>F176*'Control Panel'!$G$32*'Control Panel'!$G$37</f>
        <v>0</v>
      </c>
      <c r="O176" s="29">
        <f>G176*'Control Panel'!$G$33*'Control Panel'!$G$37</f>
        <v>0</v>
      </c>
      <c r="P176" s="36"/>
    </row>
    <row r="177" spans="1:16" ht="15.75" customHeight="1" thickBot="1" x14ac:dyDescent="0.4">
      <c r="B177" s="258"/>
      <c r="D177" s="70" t="str">
        <f>'Control Panel'!$E$38</f>
        <v>Third Party</v>
      </c>
      <c r="E177" s="81">
        <f>COUNTIFS(Inventory!$C:$C,'Control Panel'!$F$31,Inventory!$AB:$AB,'Control Panel'!$F$38)</f>
        <v>0</v>
      </c>
      <c r="F177" s="82">
        <f>COUNTIFS(Inventory!$C:$C,'Control Panel'!$F$32,Inventory!$AB:$AB,'Control Panel'!$F$38)</f>
        <v>0</v>
      </c>
      <c r="G177" s="83">
        <f>COUNTIFS(Inventory!$C:$C,'Control Panel'!$F$33,Inventory!$AB:$AB,'Control Panel'!$F$38)</f>
        <v>0</v>
      </c>
      <c r="H177" s="71">
        <f t="shared" si="22"/>
        <v>0</v>
      </c>
      <c r="I177" s="136">
        <f>COUNTIFS(Inventory!$G:$G,"&lt;&gt;",Inventory!$AB:$AB,'Control Panel'!$F$38)</f>
        <v>0</v>
      </c>
      <c r="J177" s="129"/>
      <c r="L177" s="37" t="str">
        <f>'Control Panel'!$F$38</f>
        <v>T</v>
      </c>
      <c r="M177" s="29">
        <f>E177*'Control Panel'!$G$31*'Control Panel'!$G$38</f>
        <v>0</v>
      </c>
      <c r="N177" s="29">
        <f>F177*'Control Panel'!$G$32*'Control Panel'!$G$38</f>
        <v>0</v>
      </c>
      <c r="O177" s="29">
        <f>G177*'Control Panel'!$G$33*'Control Panel'!$G$38</f>
        <v>0</v>
      </c>
      <c r="P177" s="36"/>
    </row>
    <row r="178" spans="1:16" ht="15.75" customHeight="1" thickBot="1" x14ac:dyDescent="0.4">
      <c r="A178" s="21" t="s">
        <v>215</v>
      </c>
      <c r="B178" s="150"/>
      <c r="D178" s="73" t="str">
        <f>'Control Panel'!$E$39</f>
        <v>Modification</v>
      </c>
      <c r="E178" s="78">
        <f>COUNTIFS(Inventory!$C:$C,'Control Panel'!$F$31,Inventory!$AB:$AB,'Control Panel'!$F$39)</f>
        <v>0</v>
      </c>
      <c r="F178" s="79">
        <f>COUNTIFS(Inventory!$C:$C,'Control Panel'!$F$32,Inventory!$AB:$AB,'Control Panel'!$F$39)</f>
        <v>0</v>
      </c>
      <c r="G178" s="80">
        <f>COUNTIFS(Inventory!$C:$C,'Control Panel'!$F$33,Inventory!$AB:$AB,'Control Panel'!$F$39)</f>
        <v>0</v>
      </c>
      <c r="H178" s="69">
        <f t="shared" si="22"/>
        <v>0</v>
      </c>
      <c r="I178" s="137">
        <f>COUNTIFS(Inventory!$G:$G,"&lt;&gt;",Inventory!$AB:$AB,'Control Panel'!$F$39)</f>
        <v>0</v>
      </c>
      <c r="J178" s="129"/>
      <c r="L178" s="37" t="str">
        <f>'Control Panel'!$F$39</f>
        <v>M</v>
      </c>
      <c r="M178" s="29">
        <f>E178*'Control Panel'!$G$31*'Control Panel'!$G$39</f>
        <v>0</v>
      </c>
      <c r="N178" s="29">
        <f>F178*'Control Panel'!$G$32*'Control Panel'!$G$39</f>
        <v>0</v>
      </c>
      <c r="O178" s="29">
        <f>G178*'Control Panel'!$G$33*'Control Panel'!$G$39</f>
        <v>0</v>
      </c>
      <c r="P178" s="36"/>
    </row>
    <row r="179" spans="1:16" ht="15.75" customHeight="1" thickBot="1" x14ac:dyDescent="0.4">
      <c r="A179" s="22" t="s">
        <v>216</v>
      </c>
      <c r="B179" s="151"/>
      <c r="D179" s="74" t="str">
        <f>'Control Panel'!$E$40</f>
        <v>Future</v>
      </c>
      <c r="E179" s="81">
        <f>COUNTIFS(Inventory!$C:$C,'Control Panel'!$F$31,Inventory!$AB:$AB,'Control Panel'!$F$40)</f>
        <v>0</v>
      </c>
      <c r="F179" s="82">
        <f>COUNTIFS(Inventory!$C:$C,'Control Panel'!$F$32,Inventory!$AB:$AB,'Control Panel'!$F$40)</f>
        <v>0</v>
      </c>
      <c r="G179" s="83">
        <f>COUNTIFS(Inventory!$C:$C,'Control Panel'!$F$33,Inventory!$AB:$AB,'Control Panel'!$F$40)</f>
        <v>0</v>
      </c>
      <c r="H179" s="71">
        <f t="shared" si="22"/>
        <v>0</v>
      </c>
      <c r="I179" s="136">
        <f>COUNTIFS(Inventory!$G:$G,"&lt;&gt;",Inventory!$AB:$AB,'Control Panel'!$F$40)</f>
        <v>0</v>
      </c>
      <c r="J179" s="129"/>
      <c r="L179" s="37" t="str">
        <f>'Control Panel'!$F$40</f>
        <v>F</v>
      </c>
      <c r="M179" s="29">
        <f>E179*'Control Panel'!$G$31*'Control Panel'!$G$40</f>
        <v>0</v>
      </c>
      <c r="N179" s="29">
        <f>F179*'Control Panel'!$G$32*'Control Panel'!$G$40</f>
        <v>0</v>
      </c>
      <c r="O179" s="29">
        <f>G179*'Control Panel'!$G$33*'Control Panel'!$G$40</f>
        <v>0</v>
      </c>
      <c r="P179" s="36"/>
    </row>
    <row r="180" spans="1:16" ht="15.75" customHeight="1" thickBot="1" x14ac:dyDescent="0.4">
      <c r="A180" s="25" t="str">
        <f>IF(Inventory!$AC$12&gt;0,"Yes","No")</f>
        <v>No</v>
      </c>
      <c r="B180" s="152">
        <f>IF(A180="Yes",1,0)</f>
        <v>0</v>
      </c>
      <c r="D180" s="87" t="str">
        <f>'Control Panel'!$E$41</f>
        <v>Not Available</v>
      </c>
      <c r="E180" s="78">
        <f>COUNTIFS(Inventory!$C:$C,'Control Panel'!$F$31,Inventory!$AB:$AB,'Control Panel'!$F$41)</f>
        <v>40</v>
      </c>
      <c r="F180" s="79">
        <f>COUNTIFS(Inventory!$C:$C,'Control Panel'!$F$32,Inventory!$AB:$AB,'Control Panel'!$F$41)</f>
        <v>6</v>
      </c>
      <c r="G180" s="80">
        <f>COUNTIFS(Inventory!$C:$C,'Control Panel'!$F$33,Inventory!$AB:$AB,'Control Panel'!$F$41)</f>
        <v>0</v>
      </c>
      <c r="H180" s="69">
        <f t="shared" si="22"/>
        <v>46</v>
      </c>
      <c r="I180" s="137">
        <f>COUNTIFS(Inventory!$G:$G,"&lt;&gt;",Inventory!$AB:$AB,'Control Panel'!$F$41)</f>
        <v>0</v>
      </c>
      <c r="J180" s="129"/>
      <c r="L180" s="37" t="str">
        <f>'Control Panel'!$F$41</f>
        <v>N</v>
      </c>
      <c r="M180" s="29">
        <f>E180*'Control Panel'!$G$31*'Control Panel'!$G$41</f>
        <v>0</v>
      </c>
      <c r="N180" s="29">
        <f>F180*'Control Panel'!$G$32*'Control Panel'!$G$41</f>
        <v>0</v>
      </c>
      <c r="O180" s="29">
        <f>G180*'Control Panel'!$G$33*'Control Panel'!$G$41</f>
        <v>0</v>
      </c>
      <c r="P180" s="36"/>
    </row>
    <row r="181" spans="1:16" ht="15.75" customHeight="1" thickBot="1" x14ac:dyDescent="0.4">
      <c r="B181" s="258"/>
      <c r="D181" s="84" t="str">
        <f>$D$93</f>
        <v>Total:</v>
      </c>
      <c r="E181" s="85">
        <f>SUM(E175:E180)</f>
        <v>40</v>
      </c>
      <c r="F181" s="85">
        <f>SUM(F175:F180)</f>
        <v>6</v>
      </c>
      <c r="G181" s="85">
        <f>SUM(G175:G180)</f>
        <v>0</v>
      </c>
      <c r="H181" s="86">
        <f>SUM(H175:H180)</f>
        <v>46</v>
      </c>
      <c r="I181" s="86">
        <f>SUM(I175:I180)</f>
        <v>0</v>
      </c>
      <c r="J181" s="154"/>
      <c r="L181" s="37" t="str">
        <f>D181</f>
        <v>Total:</v>
      </c>
      <c r="M181" s="29">
        <f>SUM(M175:M180)</f>
        <v>0</v>
      </c>
      <c r="N181" s="29">
        <f>SUM(N175:N180)</f>
        <v>0</v>
      </c>
      <c r="O181" s="29">
        <f>SUM(O175:O180)</f>
        <v>0</v>
      </c>
      <c r="P181" s="36"/>
    </row>
    <row r="182" spans="1:16" ht="15.75" customHeight="1" thickBot="1" x14ac:dyDescent="0.4">
      <c r="B182" s="258"/>
      <c r="D182" s="59"/>
      <c r="H182" s="4"/>
      <c r="L182" s="29" t="s">
        <v>218</v>
      </c>
      <c r="M182" s="38">
        <f t="shared" ref="M182:O182" si="23">IF(M174=0,"NA",M181/M174)</f>
        <v>0</v>
      </c>
      <c r="N182" s="38">
        <f t="shared" si="23"/>
        <v>0</v>
      </c>
      <c r="O182" s="38" t="str">
        <f t="shared" si="23"/>
        <v>NA</v>
      </c>
      <c r="P182" s="36"/>
    </row>
    <row r="183" spans="1:16" ht="15.75" customHeight="1" thickBot="1" x14ac:dyDescent="0.4">
      <c r="B183" s="258"/>
      <c r="D183" s="358" t="str">
        <f>'Control Panel'!F56&amp;" - "&amp;'Control Panel'!E56</f>
        <v>4.11 - Budgeting</v>
      </c>
      <c r="E183" s="359"/>
      <c r="F183" s="359"/>
      <c r="G183" s="19"/>
      <c r="H183" s="19"/>
      <c r="I183" s="19" t="str">
        <f>$I$84</f>
        <v xml:space="preserve">Overall Compliance: </v>
      </c>
      <c r="J183" s="20" t="str">
        <f>IF(SUM(M192:O192)=0,"N/A",SUM(M192:O192)/SUM(M185:O185))</f>
        <v>N/A</v>
      </c>
      <c r="L183" s="29"/>
      <c r="M183" s="29"/>
      <c r="N183" s="29"/>
      <c r="O183" s="29"/>
      <c r="P183" s="36"/>
    </row>
    <row r="184" spans="1:16" ht="15.75" customHeight="1" thickBot="1" x14ac:dyDescent="0.4">
      <c r="B184" s="258"/>
      <c r="D184" s="347" t="str">
        <f>$D$85</f>
        <v>Availability</v>
      </c>
      <c r="E184" s="349" t="str">
        <f>$E$85</f>
        <v>Priority</v>
      </c>
      <c r="F184" s="349"/>
      <c r="G184" s="349"/>
      <c r="H184" s="350" t="str">
        <f>$H$85</f>
        <v>Total</v>
      </c>
      <c r="I184" s="352" t="str">
        <f>$I$85</f>
        <v>Comments</v>
      </c>
      <c r="J184" s="345" t="str">
        <f>$J$85</f>
        <v>Availability by Type</v>
      </c>
      <c r="L184" s="29"/>
      <c r="M184" s="37" t="str">
        <f>'Control Panel'!$F$31</f>
        <v>H</v>
      </c>
      <c r="N184" s="37" t="str">
        <f>'Control Panel'!$F$32</f>
        <v>M</v>
      </c>
      <c r="O184" s="37" t="str">
        <f>'Control Panel'!$F$33</f>
        <v>L</v>
      </c>
      <c r="P184" s="36"/>
    </row>
    <row r="185" spans="1:16" ht="15.75" customHeight="1" thickBot="1" x14ac:dyDescent="0.4">
      <c r="B185" s="258"/>
      <c r="D185" s="348"/>
      <c r="E185" s="75" t="str">
        <f>'Control Panel'!$E$31</f>
        <v>High</v>
      </c>
      <c r="F185" s="76" t="str">
        <f>'Control Panel'!$E$32</f>
        <v>Medium</v>
      </c>
      <c r="G185" s="77" t="str">
        <f>'Control Panel'!$E$33</f>
        <v>Low</v>
      </c>
      <c r="H185" s="351"/>
      <c r="I185" s="353"/>
      <c r="J185" s="346"/>
      <c r="L185" s="37" t="s">
        <v>214</v>
      </c>
      <c r="M185" s="29">
        <f>E192*'Control Panel'!$G$31*'Control Panel'!$G$36</f>
        <v>184</v>
      </c>
      <c r="N185" s="29">
        <f>F192*'Control Panel'!$G$32*'Control Panel'!$G$36</f>
        <v>20</v>
      </c>
      <c r="O185" s="29">
        <f>G192*'Control Panel'!$G$33*'Control Panel'!$G$36</f>
        <v>0</v>
      </c>
      <c r="P185" s="36"/>
    </row>
    <row r="186" spans="1:16" ht="15.75" customHeight="1" thickBot="1" x14ac:dyDescent="0.4">
      <c r="B186" s="258"/>
      <c r="D186" s="88" t="str">
        <f>'Control Panel'!$E$36</f>
        <v>Yes</v>
      </c>
      <c r="E186" s="81">
        <f>COUNTIFS(Budgeting!$C:$C,'Control Panel'!$F$31,Budgeting!$AB:$AB,'Control Panel'!$F$36)</f>
        <v>0</v>
      </c>
      <c r="F186" s="82">
        <f>COUNTIFS(Budgeting!$C:$C,'Control Panel'!$F$32,Budgeting!$AB:$AB,'Control Panel'!$F$36)</f>
        <v>0</v>
      </c>
      <c r="G186" s="83">
        <f>COUNTIFS(Budgeting!$C:$C,'Control Panel'!$F$33,Budgeting!$AB:$AB,'Control Panel'!$F$36)</f>
        <v>0</v>
      </c>
      <c r="H186" s="71">
        <f>SUM(E186:G186)</f>
        <v>0</v>
      </c>
      <c r="I186" s="136">
        <f>COUNTIFS(Budgeting!$G:$G,"&lt;&gt;",Budgeting!$AB:$AB,'Control Panel'!$F$36)</f>
        <v>0</v>
      </c>
      <c r="J186" s="72"/>
      <c r="L186" s="37" t="str">
        <f>'Control Panel'!$F$36</f>
        <v>Y</v>
      </c>
      <c r="M186" s="29">
        <f>E186*'Control Panel'!$G$31*'Control Panel'!$G$36</f>
        <v>0</v>
      </c>
      <c r="N186" s="29">
        <f>F186*'Control Panel'!$G$32*'Control Panel'!$G$36</f>
        <v>0</v>
      </c>
      <c r="O186" s="29">
        <f>G186*'Control Panel'!$G$33*'Control Panel'!$G$36</f>
        <v>0</v>
      </c>
      <c r="P186" s="36"/>
    </row>
    <row r="187" spans="1:16" ht="15.75" customHeight="1" thickBot="1" x14ac:dyDescent="0.4">
      <c r="B187" s="258"/>
      <c r="D187" s="68" t="str">
        <f>'Control Panel'!$E$37</f>
        <v>Reporting</v>
      </c>
      <c r="E187" s="78">
        <f>COUNTIFS(Budgeting!$C:$C,'Control Panel'!$F$31,Budgeting!$AB:$AB,'Control Panel'!$F$37)</f>
        <v>0</v>
      </c>
      <c r="F187" s="79">
        <f>COUNTIFS(Budgeting!$C:$C,'Control Panel'!$F$32,Budgeting!$AB:$AB,'Control Panel'!$F$37)</f>
        <v>0</v>
      </c>
      <c r="G187" s="80">
        <f>COUNTIFS(Budgeting!$C:$C,'Control Panel'!$F$33,Budgeting!$AB:$AB,'Control Panel'!$F$37)</f>
        <v>0</v>
      </c>
      <c r="H187" s="69">
        <f t="shared" ref="H187:H191" si="24">SUM(E187:G187)</f>
        <v>0</v>
      </c>
      <c r="I187" s="137">
        <f>COUNTIFS(Budgeting!$G:$G,"&lt;&gt;",Budgeting!$AB:$AB,'Control Panel'!$F$37)</f>
        <v>0</v>
      </c>
      <c r="J187" s="129"/>
      <c r="L187" s="37" t="str">
        <f>'Control Panel'!$F$37</f>
        <v>R</v>
      </c>
      <c r="M187" s="29">
        <f>E187*'Control Panel'!$G$31*'Control Panel'!$G$37</f>
        <v>0</v>
      </c>
      <c r="N187" s="29">
        <f>F187*'Control Panel'!$G$32*'Control Panel'!$G$37</f>
        <v>0</v>
      </c>
      <c r="O187" s="29">
        <f>G187*'Control Panel'!$G$33*'Control Panel'!$G$37</f>
        <v>0</v>
      </c>
      <c r="P187" s="36"/>
    </row>
    <row r="188" spans="1:16" ht="15.75" customHeight="1" thickBot="1" x14ac:dyDescent="0.4">
      <c r="B188" s="258"/>
      <c r="D188" s="70" t="str">
        <f>'Control Panel'!$E$38</f>
        <v>Third Party</v>
      </c>
      <c r="E188" s="81">
        <f>COUNTIFS(Budgeting!$C:$C,'Control Panel'!$F$31,Budgeting!$AB:$AB,'Control Panel'!$F$38)</f>
        <v>0</v>
      </c>
      <c r="F188" s="82">
        <f>COUNTIFS(Budgeting!$C:$C,'Control Panel'!$F$32,Budgeting!$AB:$AB,'Control Panel'!$F$38)</f>
        <v>0</v>
      </c>
      <c r="G188" s="83">
        <f>COUNTIFS(Budgeting!$C:$C,'Control Panel'!$F$33,Budgeting!$AB:$AB,'Control Panel'!$F$38)</f>
        <v>0</v>
      </c>
      <c r="H188" s="71">
        <f t="shared" si="24"/>
        <v>0</v>
      </c>
      <c r="I188" s="136">
        <f>COUNTIFS(Budgeting!$G:$G,"&lt;&gt;",Budgeting!$AB:$AB,'Control Panel'!$F$38)</f>
        <v>0</v>
      </c>
      <c r="J188" s="129"/>
      <c r="L188" s="37" t="str">
        <f>'Control Panel'!$F$38</f>
        <v>T</v>
      </c>
      <c r="M188" s="29">
        <f>E188*'Control Panel'!$G$31*'Control Panel'!$G$38</f>
        <v>0</v>
      </c>
      <c r="N188" s="29">
        <f>F188*'Control Panel'!$G$32*'Control Panel'!$G$38</f>
        <v>0</v>
      </c>
      <c r="O188" s="29">
        <f>G188*'Control Panel'!$G$33*'Control Panel'!$G$38</f>
        <v>0</v>
      </c>
      <c r="P188" s="36"/>
    </row>
    <row r="189" spans="1:16" ht="15.75" customHeight="1" thickBot="1" x14ac:dyDescent="0.4">
      <c r="A189" s="21" t="s">
        <v>215</v>
      </c>
      <c r="B189" s="150"/>
      <c r="D189" s="73" t="str">
        <f>'Control Panel'!$E$39</f>
        <v>Modification</v>
      </c>
      <c r="E189" s="78">
        <f>COUNTIFS(Budgeting!$C:$C,'Control Panel'!$F$31,Budgeting!$AB:$AB,'Control Panel'!$F$39)</f>
        <v>0</v>
      </c>
      <c r="F189" s="79">
        <f>COUNTIFS(Budgeting!$C:$C,'Control Panel'!$F$32,Budgeting!$AB:$AB,'Control Panel'!$F$39)</f>
        <v>0</v>
      </c>
      <c r="G189" s="80">
        <f>COUNTIFS(Budgeting!$C:$C,'Control Panel'!$F$33,Budgeting!$AB:$AB,'Control Panel'!$F$39)</f>
        <v>0</v>
      </c>
      <c r="H189" s="69">
        <f t="shared" si="24"/>
        <v>0</v>
      </c>
      <c r="I189" s="137">
        <f>COUNTIFS(Budgeting!$G:$G,"&lt;&gt;",Budgeting!$AB:$AB,'Control Panel'!$F$39)</f>
        <v>0</v>
      </c>
      <c r="J189" s="129"/>
      <c r="L189" s="37" t="str">
        <f>'Control Panel'!$F$39</f>
        <v>M</v>
      </c>
      <c r="M189" s="29">
        <f>E189*'Control Panel'!$G$31*'Control Panel'!$G$39</f>
        <v>0</v>
      </c>
      <c r="N189" s="29">
        <f>F189*'Control Panel'!$G$32*'Control Panel'!$G$39</f>
        <v>0</v>
      </c>
      <c r="O189" s="29">
        <f>G189*'Control Panel'!$G$33*'Control Panel'!$G$39</f>
        <v>0</v>
      </c>
      <c r="P189" s="36"/>
    </row>
    <row r="190" spans="1:16" ht="15.75" customHeight="1" thickBot="1" x14ac:dyDescent="0.4">
      <c r="A190" s="22" t="s">
        <v>216</v>
      </c>
      <c r="B190" s="151"/>
      <c r="D190" s="74" t="str">
        <f>'Control Panel'!$E$40</f>
        <v>Future</v>
      </c>
      <c r="E190" s="81">
        <f>COUNTIFS(Budgeting!$C:$C,'Control Panel'!$F$31,Budgeting!$AB:$AB,'Control Panel'!$F$40)</f>
        <v>0</v>
      </c>
      <c r="F190" s="82">
        <f>COUNTIFS(Budgeting!$C:$C,'Control Panel'!$F$32,Budgeting!$AB:$AB,'Control Panel'!$F$40)</f>
        <v>0</v>
      </c>
      <c r="G190" s="83">
        <f>COUNTIFS(Budgeting!$C:$C,'Control Panel'!$F$33,Budgeting!$AB:$AB,'Control Panel'!$F$40)</f>
        <v>0</v>
      </c>
      <c r="H190" s="71">
        <f t="shared" si="24"/>
        <v>0</v>
      </c>
      <c r="I190" s="136">
        <f>COUNTIFS(Budgeting!$G:$G,"&lt;&gt;",Budgeting!$AB:$AB,'Control Panel'!$F$40)</f>
        <v>0</v>
      </c>
      <c r="J190" s="129"/>
      <c r="L190" s="37" t="str">
        <f>'Control Panel'!$F$40</f>
        <v>F</v>
      </c>
      <c r="M190" s="29">
        <f>E190*'Control Panel'!$G$31*'Control Panel'!$G$40</f>
        <v>0</v>
      </c>
      <c r="N190" s="29">
        <f>F190*'Control Panel'!$G$32*'Control Panel'!$G$40</f>
        <v>0</v>
      </c>
      <c r="O190" s="29">
        <f>G190*'Control Panel'!$G$33*'Control Panel'!$G$40</f>
        <v>0</v>
      </c>
      <c r="P190" s="36"/>
    </row>
    <row r="191" spans="1:16" ht="15.75" customHeight="1" thickBot="1" x14ac:dyDescent="0.4">
      <c r="A191" s="25" t="str">
        <f>IF(Budgeting!$AC$12&gt;0,"Yes","No")</f>
        <v>No</v>
      </c>
      <c r="B191" s="152">
        <f>IF(A191="Yes",1,0)</f>
        <v>0</v>
      </c>
      <c r="D191" s="87" t="str">
        <f>'Control Panel'!$E$41</f>
        <v>Not Available</v>
      </c>
      <c r="E191" s="78">
        <f>COUNTIFS(Budgeting!$C:$C,'Control Panel'!$F$31,Budgeting!$AB:$AB,'Control Panel'!$F$41)</f>
        <v>46</v>
      </c>
      <c r="F191" s="79">
        <f>COUNTIFS(Budgeting!$C:$C,'Control Panel'!$F$32,Budgeting!$AB:$AB,'Control Panel'!$F$41)</f>
        <v>10</v>
      </c>
      <c r="G191" s="80">
        <f>COUNTIFS(Budgeting!$C:$C,'Control Panel'!$F$33,Budgeting!$AB:$AB,'Control Panel'!$F$41)</f>
        <v>0</v>
      </c>
      <c r="H191" s="69">
        <f t="shared" si="24"/>
        <v>56</v>
      </c>
      <c r="I191" s="137">
        <f>COUNTIFS(Budgeting!$G:$G,"&lt;&gt;",Budgeting!$AB:$AB,'Control Panel'!$F$41)</f>
        <v>0</v>
      </c>
      <c r="J191" s="129"/>
      <c r="L191" s="37" t="str">
        <f>'Control Panel'!$F$41</f>
        <v>N</v>
      </c>
      <c r="M191" s="29">
        <f>E191*'Control Panel'!$G$31*'Control Panel'!$G$41</f>
        <v>0</v>
      </c>
      <c r="N191" s="29">
        <f>F191*'Control Panel'!$G$32*'Control Panel'!$G$41</f>
        <v>0</v>
      </c>
      <c r="O191" s="29">
        <f>G191*'Control Panel'!$G$33*'Control Panel'!$G$41</f>
        <v>0</v>
      </c>
      <c r="P191" s="36"/>
    </row>
    <row r="192" spans="1:16" ht="15.75" customHeight="1" thickBot="1" x14ac:dyDescent="0.4">
      <c r="B192" s="258"/>
      <c r="D192" s="84" t="str">
        <f>$D$93</f>
        <v>Total:</v>
      </c>
      <c r="E192" s="85">
        <f>SUM(E186:E191)</f>
        <v>46</v>
      </c>
      <c r="F192" s="85">
        <f>SUM(F186:F191)</f>
        <v>10</v>
      </c>
      <c r="G192" s="85">
        <f>SUM(G186:G191)</f>
        <v>0</v>
      </c>
      <c r="H192" s="86">
        <f>SUM(H186:H191)</f>
        <v>56</v>
      </c>
      <c r="I192" s="86">
        <f>SUM(I186:I191)</f>
        <v>0</v>
      </c>
      <c r="J192" s="138"/>
      <c r="L192" s="37" t="str">
        <f>D192</f>
        <v>Total:</v>
      </c>
      <c r="M192" s="29">
        <f>SUM(M186:M191)</f>
        <v>0</v>
      </c>
      <c r="N192" s="29">
        <f>SUM(N186:N191)</f>
        <v>0</v>
      </c>
      <c r="O192" s="29">
        <f>SUM(O186:O191)</f>
        <v>0</v>
      </c>
      <c r="P192" s="36"/>
    </row>
    <row r="193" spans="1:16" ht="15.75" customHeight="1" thickBot="1" x14ac:dyDescent="0.4">
      <c r="B193" s="258"/>
      <c r="D193" s="59"/>
      <c r="H193" s="4"/>
      <c r="L193" s="29" t="s">
        <v>218</v>
      </c>
      <c r="M193" s="38">
        <f t="shared" ref="M193:O193" si="25">IF(M185=0,"NA",M192/M185)</f>
        <v>0</v>
      </c>
      <c r="N193" s="38">
        <f t="shared" si="25"/>
        <v>0</v>
      </c>
      <c r="O193" s="38" t="str">
        <f t="shared" si="25"/>
        <v>NA</v>
      </c>
      <c r="P193" s="36"/>
    </row>
    <row r="194" spans="1:16" ht="15.75" customHeight="1" thickBot="1" x14ac:dyDescent="0.4">
      <c r="B194" s="258"/>
      <c r="D194" s="358" t="str">
        <f>'Control Panel'!F57&amp;" - "&amp;'Control Panel'!E57</f>
        <v>4.12 - Fixed Assets</v>
      </c>
      <c r="E194" s="359"/>
      <c r="F194" s="359"/>
      <c r="G194" s="19"/>
      <c r="H194" s="19"/>
      <c r="I194" s="19" t="str">
        <f>$I$84</f>
        <v xml:space="preserve">Overall Compliance: </v>
      </c>
      <c r="J194" s="20" t="str">
        <f>IF(SUM(M203:O203)=0,"N/A",SUM(M203:O203)/SUM(M196:O196))</f>
        <v>N/A</v>
      </c>
      <c r="L194" s="29"/>
      <c r="M194" s="29"/>
      <c r="N194" s="29"/>
      <c r="O194" s="29"/>
      <c r="P194" s="36"/>
    </row>
    <row r="195" spans="1:16" ht="15.75" customHeight="1" thickBot="1" x14ac:dyDescent="0.4">
      <c r="B195" s="258"/>
      <c r="D195" s="347" t="str">
        <f>$D$85</f>
        <v>Availability</v>
      </c>
      <c r="E195" s="349" t="str">
        <f>$E$85</f>
        <v>Priority</v>
      </c>
      <c r="F195" s="349"/>
      <c r="G195" s="349"/>
      <c r="H195" s="350" t="str">
        <f>$H$85</f>
        <v>Total</v>
      </c>
      <c r="I195" s="352" t="str">
        <f>$I$85</f>
        <v>Comments</v>
      </c>
      <c r="J195" s="345" t="str">
        <f>$J$85</f>
        <v>Availability by Type</v>
      </c>
      <c r="L195" s="29"/>
      <c r="M195" s="37" t="str">
        <f>'Control Panel'!$F$31</f>
        <v>H</v>
      </c>
      <c r="N195" s="37" t="str">
        <f>'Control Panel'!$F$32</f>
        <v>M</v>
      </c>
      <c r="O195" s="37" t="str">
        <f>'Control Panel'!$F$33</f>
        <v>L</v>
      </c>
      <c r="P195" s="36"/>
    </row>
    <row r="196" spans="1:16" ht="15.75" customHeight="1" thickBot="1" x14ac:dyDescent="0.4">
      <c r="B196" s="258"/>
      <c r="D196" s="348"/>
      <c r="E196" s="75" t="str">
        <f>'Control Panel'!$E$31</f>
        <v>High</v>
      </c>
      <c r="F196" s="76" t="str">
        <f>'Control Panel'!$E$32</f>
        <v>Medium</v>
      </c>
      <c r="G196" s="77" t="str">
        <f>'Control Panel'!$E$33</f>
        <v>Low</v>
      </c>
      <c r="H196" s="351"/>
      <c r="I196" s="353"/>
      <c r="J196" s="346"/>
      <c r="L196" s="37" t="s">
        <v>214</v>
      </c>
      <c r="M196" s="29">
        <f>E203*'Control Panel'!$G$31*'Control Panel'!$G$36</f>
        <v>196</v>
      </c>
      <c r="N196" s="29">
        <f>F203*'Control Panel'!$G$32*'Control Panel'!$G$36</f>
        <v>0</v>
      </c>
      <c r="O196" s="29">
        <f>G203*'Control Panel'!$G$33*'Control Panel'!$G$36</f>
        <v>0</v>
      </c>
      <c r="P196" s="36"/>
    </row>
    <row r="197" spans="1:16" ht="15.75" customHeight="1" thickBot="1" x14ac:dyDescent="0.4">
      <c r="B197" s="258"/>
      <c r="D197" s="88" t="str">
        <f>'Control Panel'!$E$36</f>
        <v>Yes</v>
      </c>
      <c r="E197" s="81">
        <f>COUNTIFS('Fixed Assets'!$C:$C,'Control Panel'!$F$31,'Fixed Assets'!$AB:$AB,'Control Panel'!$F$36)</f>
        <v>0</v>
      </c>
      <c r="F197" s="82">
        <f>COUNTIFS('Fixed Assets'!$C:$C,'Control Panel'!$F$32,'Fixed Assets'!$AB:$AB,'Control Panel'!$F$36)</f>
        <v>0</v>
      </c>
      <c r="G197" s="83">
        <f>COUNTIFS('Fixed Assets'!$C:$C,'Control Panel'!$F$33,'Fixed Assets'!$AB:$AB,'Control Panel'!$F$36)</f>
        <v>0</v>
      </c>
      <c r="H197" s="71">
        <f>SUM(E197:G197)</f>
        <v>0</v>
      </c>
      <c r="I197" s="136">
        <f>COUNTIFS('Fixed Assets'!$G:$G,"&lt;&gt;",'Fixed Assets'!$AB:$AB,'Control Panel'!$F$36)</f>
        <v>0</v>
      </c>
      <c r="J197" s="72"/>
      <c r="L197" s="37" t="str">
        <f>'Control Panel'!$F$36</f>
        <v>Y</v>
      </c>
      <c r="M197" s="29">
        <f>E197*'Control Panel'!$G$31*'Control Panel'!$G$36</f>
        <v>0</v>
      </c>
      <c r="N197" s="29">
        <f>F197*'Control Panel'!$G$32*'Control Panel'!$G$36</f>
        <v>0</v>
      </c>
      <c r="O197" s="29">
        <f>G197*'Control Panel'!$G$33*'Control Panel'!$G$36</f>
        <v>0</v>
      </c>
      <c r="P197" s="36"/>
    </row>
    <row r="198" spans="1:16" ht="15.75" customHeight="1" thickBot="1" x14ac:dyDescent="0.4">
      <c r="B198" s="258"/>
      <c r="D198" s="68" t="str">
        <f>'Control Panel'!$E$37</f>
        <v>Reporting</v>
      </c>
      <c r="E198" s="78">
        <f>COUNTIFS('Fixed Assets'!$C:$C,'Control Panel'!$F$31,'Fixed Assets'!$AB:$AB,'Control Panel'!$F$37)</f>
        <v>0</v>
      </c>
      <c r="F198" s="79">
        <f>COUNTIFS('Fixed Assets'!$C:$C,'Control Panel'!$F$32,'Fixed Assets'!$AB:$AB,'Control Panel'!$F$37)</f>
        <v>0</v>
      </c>
      <c r="G198" s="80">
        <f>COUNTIFS('Fixed Assets'!$C:$C,'Control Panel'!$F$33,'Fixed Assets'!$AB:$AB,'Control Panel'!$F$37)</f>
        <v>0</v>
      </c>
      <c r="H198" s="69">
        <f t="shared" ref="H198:H202" si="26">SUM(E198:G198)</f>
        <v>0</v>
      </c>
      <c r="I198" s="137">
        <f>COUNTIFS('Fixed Assets'!$G:$G,"&lt;&gt;",'Fixed Assets'!$AB:$AB,'Control Panel'!$F$37)</f>
        <v>0</v>
      </c>
      <c r="J198" s="129"/>
      <c r="L198" s="37" t="str">
        <f>'Control Panel'!$F$37</f>
        <v>R</v>
      </c>
      <c r="M198" s="29">
        <f>E198*'Control Panel'!$G$31*'Control Panel'!$G$37</f>
        <v>0</v>
      </c>
      <c r="N198" s="29">
        <f>F198*'Control Panel'!$G$32*'Control Panel'!$G$37</f>
        <v>0</v>
      </c>
      <c r="O198" s="29">
        <f>G198*'Control Panel'!$G$33*'Control Panel'!$G$37</f>
        <v>0</v>
      </c>
      <c r="P198" s="36"/>
    </row>
    <row r="199" spans="1:16" ht="15.75" customHeight="1" thickBot="1" x14ac:dyDescent="0.4">
      <c r="B199" s="258"/>
      <c r="D199" s="70" t="str">
        <f>'Control Panel'!$E$38</f>
        <v>Third Party</v>
      </c>
      <c r="E199" s="81">
        <f>COUNTIFS('Fixed Assets'!$C:$C,'Control Panel'!$F$31,'Fixed Assets'!$AB:$AB,'Control Panel'!$F$38)</f>
        <v>0</v>
      </c>
      <c r="F199" s="82">
        <f>COUNTIFS('Fixed Assets'!$C:$C,'Control Panel'!$F$32,'Fixed Assets'!$AB:$AB,'Control Panel'!$F$38)</f>
        <v>0</v>
      </c>
      <c r="G199" s="83">
        <f>COUNTIFS('Fixed Assets'!$C:$C,'Control Panel'!$F$33,'Fixed Assets'!$AB:$AB,'Control Panel'!$F$38)</f>
        <v>0</v>
      </c>
      <c r="H199" s="71">
        <f t="shared" si="26"/>
        <v>0</v>
      </c>
      <c r="I199" s="136">
        <f>COUNTIFS('Fixed Assets'!$G:$G,"&lt;&gt;",'Fixed Assets'!$AB:$AB,'Control Panel'!$F$38)</f>
        <v>0</v>
      </c>
      <c r="J199" s="129"/>
      <c r="L199" s="37" t="str">
        <f>'Control Panel'!$F$38</f>
        <v>T</v>
      </c>
      <c r="M199" s="29">
        <f>E199*'Control Panel'!$G$31*'Control Panel'!$G$38</f>
        <v>0</v>
      </c>
      <c r="N199" s="29">
        <f>F199*'Control Panel'!$G$32*'Control Panel'!$G$38</f>
        <v>0</v>
      </c>
      <c r="O199" s="29">
        <f>G199*'Control Panel'!$G$33*'Control Panel'!$G$38</f>
        <v>0</v>
      </c>
      <c r="P199" s="36"/>
    </row>
    <row r="200" spans="1:16" ht="15.75" customHeight="1" thickBot="1" x14ac:dyDescent="0.4">
      <c r="A200" s="21" t="s">
        <v>215</v>
      </c>
      <c r="B200" s="150"/>
      <c r="D200" s="73" t="str">
        <f>'Control Panel'!$E$39</f>
        <v>Modification</v>
      </c>
      <c r="E200" s="78">
        <f>COUNTIFS('Fixed Assets'!$C:$C,'Control Panel'!$F$31,'Fixed Assets'!$AB:$AB,'Control Panel'!$F$39)</f>
        <v>0</v>
      </c>
      <c r="F200" s="79">
        <f>COUNTIFS('Fixed Assets'!$C:$C,'Control Panel'!$F$32,'Fixed Assets'!$AB:$AB,'Control Panel'!$F$39)</f>
        <v>0</v>
      </c>
      <c r="G200" s="80">
        <f>COUNTIFS('Fixed Assets'!$C:$C,'Control Panel'!$F$33,'Fixed Assets'!$AB:$AB,'Control Panel'!$F$39)</f>
        <v>0</v>
      </c>
      <c r="H200" s="69">
        <f t="shared" si="26"/>
        <v>0</v>
      </c>
      <c r="I200" s="137">
        <f>COUNTIFS('Fixed Assets'!$G:$G,"&lt;&gt;",'Fixed Assets'!$AB:$AB,'Control Panel'!$F$39)</f>
        <v>0</v>
      </c>
      <c r="J200" s="129"/>
      <c r="L200" s="37" t="str">
        <f>'Control Panel'!$F$39</f>
        <v>M</v>
      </c>
      <c r="M200" s="29">
        <f>E200*'Control Panel'!$G$31*'Control Panel'!$G$39</f>
        <v>0</v>
      </c>
      <c r="N200" s="29">
        <f>F200*'Control Panel'!$G$32*'Control Panel'!$G$39</f>
        <v>0</v>
      </c>
      <c r="O200" s="29">
        <f>G200*'Control Panel'!$G$33*'Control Panel'!$G$39</f>
        <v>0</v>
      </c>
      <c r="P200" s="36"/>
    </row>
    <row r="201" spans="1:16" ht="15.75" customHeight="1" thickBot="1" x14ac:dyDescent="0.4">
      <c r="A201" s="22" t="s">
        <v>216</v>
      </c>
      <c r="B201" s="151"/>
      <c r="D201" s="74" t="str">
        <f>'Control Panel'!$E$40</f>
        <v>Future</v>
      </c>
      <c r="E201" s="81">
        <f>COUNTIFS('Fixed Assets'!$C:$C,'Control Panel'!$F$31,'Fixed Assets'!$AB:$AB,'Control Panel'!$F$40)</f>
        <v>0</v>
      </c>
      <c r="F201" s="82">
        <f>COUNTIFS('Fixed Assets'!$C:$C,'Control Panel'!$F$32,'Fixed Assets'!$AB:$AB,'Control Panel'!$F$40)</f>
        <v>0</v>
      </c>
      <c r="G201" s="83">
        <f>COUNTIFS('Fixed Assets'!$C:$C,'Control Panel'!$F$33,'Fixed Assets'!$AB:$AB,'Control Panel'!$F$40)</f>
        <v>0</v>
      </c>
      <c r="H201" s="71">
        <f t="shared" si="26"/>
        <v>0</v>
      </c>
      <c r="I201" s="136">
        <f>COUNTIFS('Fixed Assets'!$G:$G,"&lt;&gt;",'Fixed Assets'!$AB:$AB,'Control Panel'!$F$40)</f>
        <v>0</v>
      </c>
      <c r="J201" s="129"/>
      <c r="L201" s="37" t="str">
        <f>'Control Panel'!$F$40</f>
        <v>F</v>
      </c>
      <c r="M201" s="29">
        <f>E201*'Control Panel'!$G$31*'Control Panel'!$G$40</f>
        <v>0</v>
      </c>
      <c r="N201" s="29">
        <f>F201*'Control Panel'!$G$32*'Control Panel'!$G$40</f>
        <v>0</v>
      </c>
      <c r="O201" s="29">
        <f>G201*'Control Panel'!$G$33*'Control Panel'!$G$40</f>
        <v>0</v>
      </c>
      <c r="P201" s="36"/>
    </row>
    <row r="202" spans="1:16" ht="15.75" customHeight="1" thickBot="1" x14ac:dyDescent="0.4">
      <c r="A202" s="25" t="str">
        <f>IF('Fixed Assets'!$AC$12&gt;0,"Yes","No")</f>
        <v>No</v>
      </c>
      <c r="B202" s="152">
        <f>IF(A202="Yes",1,0)</f>
        <v>0</v>
      </c>
      <c r="D202" s="87" t="str">
        <f>'Control Panel'!$E$41</f>
        <v>Not Available</v>
      </c>
      <c r="E202" s="78">
        <f>COUNTIFS('Fixed Assets'!$C:$C,'Control Panel'!$F$31,'Fixed Assets'!$AB:$AB,'Control Panel'!$F$41)</f>
        <v>49</v>
      </c>
      <c r="F202" s="79">
        <f>COUNTIFS('Fixed Assets'!$C:$C,'Control Panel'!$F$32,'Fixed Assets'!$AB:$AB,'Control Panel'!$F$41)</f>
        <v>0</v>
      </c>
      <c r="G202" s="80">
        <f>COUNTIFS('Fixed Assets'!$C:$C,'Control Panel'!$F$33,'Fixed Assets'!$AB:$AB,'Control Panel'!$F$41)</f>
        <v>0</v>
      </c>
      <c r="H202" s="69">
        <f t="shared" si="26"/>
        <v>49</v>
      </c>
      <c r="I202" s="137">
        <f>COUNTIFS('Fixed Assets'!$G:$G,"&lt;&gt;",'Fixed Assets'!$AB:$AB,'Control Panel'!$F$41)</f>
        <v>0</v>
      </c>
      <c r="J202" s="129"/>
      <c r="L202" s="37" t="str">
        <f>'Control Panel'!$F$41</f>
        <v>N</v>
      </c>
      <c r="M202" s="29">
        <f>E202*'Control Panel'!$G$31*'Control Panel'!$G$41</f>
        <v>0</v>
      </c>
      <c r="N202" s="29">
        <f>F202*'Control Panel'!$G$32*'Control Panel'!$G$41</f>
        <v>0</v>
      </c>
      <c r="O202" s="29">
        <f>G202*'Control Panel'!$G$33*'Control Panel'!$G$41</f>
        <v>0</v>
      </c>
      <c r="P202" s="36"/>
    </row>
    <row r="203" spans="1:16" ht="15.75" customHeight="1" thickBot="1" x14ac:dyDescent="0.4">
      <c r="B203" s="258"/>
      <c r="D203" s="84" t="str">
        <f>$D$93</f>
        <v>Total:</v>
      </c>
      <c r="E203" s="85">
        <f>SUM(E197:E202)</f>
        <v>49</v>
      </c>
      <c r="F203" s="85">
        <f>SUM(F197:F202)</f>
        <v>0</v>
      </c>
      <c r="G203" s="85">
        <f>SUM(G197:G202)</f>
        <v>0</v>
      </c>
      <c r="H203" s="86">
        <f>SUM(H197:H202)</f>
        <v>49</v>
      </c>
      <c r="I203" s="86">
        <f>SUM(I197:I202)</f>
        <v>0</v>
      </c>
      <c r="J203" s="154"/>
      <c r="L203" s="37" t="str">
        <f>D203</f>
        <v>Total:</v>
      </c>
      <c r="M203" s="29">
        <f>SUM(M197:M202)</f>
        <v>0</v>
      </c>
      <c r="N203" s="29">
        <f>SUM(N197:N202)</f>
        <v>0</v>
      </c>
      <c r="O203" s="29">
        <f>SUM(O197:O202)</f>
        <v>0</v>
      </c>
      <c r="P203" s="36"/>
    </row>
    <row r="204" spans="1:16" ht="15.75" customHeight="1" thickBot="1" x14ac:dyDescent="0.4">
      <c r="B204" s="258"/>
      <c r="D204" s="59"/>
      <c r="H204" s="4"/>
      <c r="L204" s="29" t="s">
        <v>218</v>
      </c>
      <c r="M204" s="38">
        <f t="shared" ref="M204:O204" si="27">IF(M196=0,"NA",M203/M196)</f>
        <v>0</v>
      </c>
      <c r="N204" s="38" t="str">
        <f t="shared" si="27"/>
        <v>NA</v>
      </c>
      <c r="O204" s="38" t="str">
        <f t="shared" si="27"/>
        <v>NA</v>
      </c>
      <c r="P204" s="36"/>
    </row>
    <row r="205" spans="1:16" ht="15.75" customHeight="1" thickBot="1" x14ac:dyDescent="0.4">
      <c r="B205" s="258"/>
      <c r="D205" s="358" t="str">
        <f>'Control Panel'!F58&amp;" - "&amp;'Control Panel'!E58</f>
        <v>4.13 - Employee Expense Reimbursement</v>
      </c>
      <c r="E205" s="359"/>
      <c r="F205" s="359"/>
      <c r="G205" s="19"/>
      <c r="H205" s="19"/>
      <c r="I205" s="19" t="str">
        <f>$I$84</f>
        <v xml:space="preserve">Overall Compliance: </v>
      </c>
      <c r="J205" s="20" t="str">
        <f>IF(SUM(M214:O214)=0,"N/A",SUM(M214:O214)/SUM(M207:O207))</f>
        <v>N/A</v>
      </c>
      <c r="L205" s="29"/>
      <c r="M205" s="29"/>
      <c r="N205" s="29"/>
      <c r="O205" s="29"/>
      <c r="P205" s="36"/>
    </row>
    <row r="206" spans="1:16" ht="15.75" customHeight="1" thickBot="1" x14ac:dyDescent="0.4">
      <c r="B206" s="258"/>
      <c r="D206" s="347" t="str">
        <f>$D$85</f>
        <v>Availability</v>
      </c>
      <c r="E206" s="349" t="str">
        <f>$E$85</f>
        <v>Priority</v>
      </c>
      <c r="F206" s="349"/>
      <c r="G206" s="349"/>
      <c r="H206" s="350" t="str">
        <f>$H$85</f>
        <v>Total</v>
      </c>
      <c r="I206" s="352" t="str">
        <f>$I$85</f>
        <v>Comments</v>
      </c>
      <c r="J206" s="345" t="str">
        <f>$J$85</f>
        <v>Availability by Type</v>
      </c>
      <c r="L206" s="29"/>
      <c r="M206" s="37" t="str">
        <f>'Control Panel'!$F$31</f>
        <v>H</v>
      </c>
      <c r="N206" s="37" t="str">
        <f>'Control Panel'!$F$32</f>
        <v>M</v>
      </c>
      <c r="O206" s="37" t="str">
        <f>'Control Panel'!$F$33</f>
        <v>L</v>
      </c>
      <c r="P206" s="36"/>
    </row>
    <row r="207" spans="1:16" ht="15.75" customHeight="1" thickBot="1" x14ac:dyDescent="0.4">
      <c r="B207" s="258"/>
      <c r="D207" s="348"/>
      <c r="E207" s="75" t="str">
        <f>'Control Panel'!$E$31</f>
        <v>High</v>
      </c>
      <c r="F207" s="76" t="str">
        <f>'Control Panel'!$E$32</f>
        <v>Medium</v>
      </c>
      <c r="G207" s="77" t="str">
        <f>'Control Panel'!$E$33</f>
        <v>Low</v>
      </c>
      <c r="H207" s="351"/>
      <c r="I207" s="353"/>
      <c r="J207" s="346"/>
      <c r="L207" s="37" t="s">
        <v>214</v>
      </c>
      <c r="M207" s="29">
        <f>E214*'Control Panel'!$G$31*'Control Panel'!$G$36</f>
        <v>80</v>
      </c>
      <c r="N207" s="29">
        <f>F214*'Control Panel'!$G$32*'Control Panel'!$G$36</f>
        <v>6</v>
      </c>
      <c r="O207" s="29">
        <f>G214*'Control Panel'!$G$33*'Control Panel'!$G$36</f>
        <v>0</v>
      </c>
      <c r="P207" s="36"/>
    </row>
    <row r="208" spans="1:16" ht="15.75" customHeight="1" thickBot="1" x14ac:dyDescent="0.4">
      <c r="B208" s="258"/>
      <c r="D208" s="88" t="str">
        <f>'Control Panel'!$E$36</f>
        <v>Yes</v>
      </c>
      <c r="E208" s="81">
        <f>COUNTIFS('Employee Expense Reimbursement'!$C:$C,'Control Panel'!$F$31,'Employee Expense Reimbursement'!$AB:$AB,'Control Panel'!$F$36)</f>
        <v>0</v>
      </c>
      <c r="F208" s="82">
        <f>COUNTIFS('Employee Expense Reimbursement'!$C:$C,'Control Panel'!$F$32,'Employee Expense Reimbursement'!$AB:$AB,'Control Panel'!$F$36)</f>
        <v>0</v>
      </c>
      <c r="G208" s="83">
        <f>COUNTIFS('Employee Expense Reimbursement'!$C:$C,'Control Panel'!$F$33,'Employee Expense Reimbursement'!$AB:$AB,'Control Panel'!$F$36)</f>
        <v>0</v>
      </c>
      <c r="H208" s="71">
        <f>SUM(E208:G208)</f>
        <v>0</v>
      </c>
      <c r="I208" s="136">
        <f>COUNTIFS('Employee Expense Reimbursement'!$G:$G,"&lt;&gt;",'Employee Expense Reimbursement'!$AB:$AB,'Control Panel'!$F$36)</f>
        <v>0</v>
      </c>
      <c r="J208" s="72"/>
      <c r="L208" s="37" t="str">
        <f>'Control Panel'!$F$36</f>
        <v>Y</v>
      </c>
      <c r="M208" s="29">
        <f>E208*'Control Panel'!$G$31*'Control Panel'!$G$36</f>
        <v>0</v>
      </c>
      <c r="N208" s="29">
        <f>F208*'Control Panel'!$G$32*'Control Panel'!$G$36</f>
        <v>0</v>
      </c>
      <c r="O208" s="29">
        <f>G208*'Control Panel'!$G$33*'Control Panel'!$G$36</f>
        <v>0</v>
      </c>
      <c r="P208" s="36"/>
    </row>
    <row r="209" spans="1:16" ht="15.75" customHeight="1" thickBot="1" x14ac:dyDescent="0.4">
      <c r="B209" s="258"/>
      <c r="D209" s="68" t="str">
        <f>'Control Panel'!$E$37</f>
        <v>Reporting</v>
      </c>
      <c r="E209" s="78">
        <f>COUNTIFS('Employee Expense Reimbursement'!$C:$C,'Control Panel'!$F$31,'Employee Expense Reimbursement'!$AB:$AB,'Control Panel'!$F$37)</f>
        <v>0</v>
      </c>
      <c r="F209" s="79">
        <f>COUNTIFS('Employee Expense Reimbursement'!$C:$C,'Control Panel'!$F$32,'Employee Expense Reimbursement'!$AB:$AB,'Control Panel'!$F$37)</f>
        <v>0</v>
      </c>
      <c r="G209" s="80">
        <f>COUNTIFS('Employee Expense Reimbursement'!$C:$C,'Control Panel'!$F$33,'Employee Expense Reimbursement'!$AB:$AB,'Control Panel'!$F$37)</f>
        <v>0</v>
      </c>
      <c r="H209" s="69">
        <f t="shared" ref="H209:H213" si="28">SUM(E209:G209)</f>
        <v>0</v>
      </c>
      <c r="I209" s="137">
        <f>COUNTIFS('Employee Expense Reimbursement'!$G:$G,"&lt;&gt;",'Employee Expense Reimbursement'!$AB:$AB,'Control Panel'!$F$37)</f>
        <v>0</v>
      </c>
      <c r="J209" s="129"/>
      <c r="L209" s="37" t="str">
        <f>'Control Panel'!$F$37</f>
        <v>R</v>
      </c>
      <c r="M209" s="29">
        <f>E209*'Control Panel'!$G$31*'Control Panel'!$G$37</f>
        <v>0</v>
      </c>
      <c r="N209" s="29">
        <f>F209*'Control Panel'!$G$32*'Control Panel'!$G$37</f>
        <v>0</v>
      </c>
      <c r="O209" s="29">
        <f>G209*'Control Panel'!$G$33*'Control Panel'!$G$37</f>
        <v>0</v>
      </c>
      <c r="P209" s="36"/>
    </row>
    <row r="210" spans="1:16" ht="15.75" customHeight="1" thickBot="1" x14ac:dyDescent="0.4">
      <c r="B210" s="258"/>
      <c r="D210" s="70" t="str">
        <f>'Control Panel'!$E$38</f>
        <v>Third Party</v>
      </c>
      <c r="E210" s="81">
        <f>COUNTIFS('Employee Expense Reimbursement'!$C:$C,'Control Panel'!$F$31,'Employee Expense Reimbursement'!$AB:$AB,'Control Panel'!$F$38)</f>
        <v>0</v>
      </c>
      <c r="F210" s="82">
        <f>COUNTIFS('Employee Expense Reimbursement'!$C:$C,'Control Panel'!$F$32,'Employee Expense Reimbursement'!$AB:$AB,'Control Panel'!$F$38)</f>
        <v>0</v>
      </c>
      <c r="G210" s="83">
        <f>COUNTIFS('Employee Expense Reimbursement'!$C:$C,'Control Panel'!$F$33,'Employee Expense Reimbursement'!$AB:$AB,'Control Panel'!$F$38)</f>
        <v>0</v>
      </c>
      <c r="H210" s="71">
        <f t="shared" si="28"/>
        <v>0</v>
      </c>
      <c r="I210" s="136">
        <f>COUNTIFS('Employee Expense Reimbursement'!$G:$G,"&lt;&gt;",'Employee Expense Reimbursement'!$AB:$AB,'Control Panel'!$F$38)</f>
        <v>0</v>
      </c>
      <c r="J210" s="129"/>
      <c r="L210" s="37" t="str">
        <f>'Control Panel'!$F$38</f>
        <v>T</v>
      </c>
      <c r="M210" s="29">
        <f>E210*'Control Panel'!$G$31*'Control Panel'!$G$38</f>
        <v>0</v>
      </c>
      <c r="N210" s="29">
        <f>F210*'Control Panel'!$G$32*'Control Panel'!$G$38</f>
        <v>0</v>
      </c>
      <c r="O210" s="29">
        <f>G210*'Control Panel'!$G$33*'Control Panel'!$G$38</f>
        <v>0</v>
      </c>
      <c r="P210" s="36"/>
    </row>
    <row r="211" spans="1:16" ht="15.75" customHeight="1" thickBot="1" x14ac:dyDescent="0.4">
      <c r="A211" s="21" t="s">
        <v>215</v>
      </c>
      <c r="B211" s="150"/>
      <c r="D211" s="73" t="str">
        <f>'Control Panel'!$E$39</f>
        <v>Modification</v>
      </c>
      <c r="E211" s="78">
        <f>COUNTIFS('Employee Expense Reimbursement'!$C:$C,'Control Panel'!$F$31,'Employee Expense Reimbursement'!$AB:$AB,'Control Panel'!$F$39)</f>
        <v>0</v>
      </c>
      <c r="F211" s="79">
        <f>COUNTIFS('Employee Expense Reimbursement'!$C:$C,'Control Panel'!$F$32,'Employee Expense Reimbursement'!$AB:$AB,'Control Panel'!$F$39)</f>
        <v>0</v>
      </c>
      <c r="G211" s="80">
        <f>COUNTIFS('Employee Expense Reimbursement'!$C:$C,'Control Panel'!$F$33,'Employee Expense Reimbursement'!$AB:$AB,'Control Panel'!$F$39)</f>
        <v>0</v>
      </c>
      <c r="H211" s="69">
        <f t="shared" si="28"/>
        <v>0</v>
      </c>
      <c r="I211" s="137">
        <f>COUNTIFS('Employee Expense Reimbursement'!$G:$G,"&lt;&gt;",'Employee Expense Reimbursement'!$AB:$AB,'Control Panel'!$F$39)</f>
        <v>0</v>
      </c>
      <c r="J211" s="129"/>
      <c r="L211" s="37" t="str">
        <f>'Control Panel'!$F$39</f>
        <v>M</v>
      </c>
      <c r="M211" s="29">
        <f>E211*'Control Panel'!$G$31*'Control Panel'!$G$39</f>
        <v>0</v>
      </c>
      <c r="N211" s="29">
        <f>F211*'Control Panel'!$G$32*'Control Panel'!$G$39</f>
        <v>0</v>
      </c>
      <c r="O211" s="29">
        <f>G211*'Control Panel'!$G$33*'Control Panel'!$G$39</f>
        <v>0</v>
      </c>
      <c r="P211" s="36"/>
    </row>
    <row r="212" spans="1:16" ht="15.75" customHeight="1" thickBot="1" x14ac:dyDescent="0.4">
      <c r="A212" s="22" t="s">
        <v>216</v>
      </c>
      <c r="B212" s="151"/>
      <c r="D212" s="74" t="str">
        <f>'Control Panel'!$E$40</f>
        <v>Future</v>
      </c>
      <c r="E212" s="81">
        <f>COUNTIFS('Employee Expense Reimbursement'!$C:$C,'Control Panel'!$F$31,'Employee Expense Reimbursement'!$AB:$AB,'Control Panel'!$F$40)</f>
        <v>0</v>
      </c>
      <c r="F212" s="82">
        <f>COUNTIFS('Employee Expense Reimbursement'!$C:$C,'Control Panel'!$F$32,'Employee Expense Reimbursement'!$AB:$AB,'Control Panel'!$F$40)</f>
        <v>0</v>
      </c>
      <c r="G212" s="83">
        <f>COUNTIFS('Employee Expense Reimbursement'!$C:$C,'Control Panel'!$F$33,'Employee Expense Reimbursement'!$AB:$AB,'Control Panel'!$F$40)</f>
        <v>0</v>
      </c>
      <c r="H212" s="71">
        <f t="shared" si="28"/>
        <v>0</v>
      </c>
      <c r="I212" s="136">
        <f>COUNTIFS('Employee Expense Reimbursement'!$G:$G,"&lt;&gt;",'Employee Expense Reimbursement'!$AB:$AB,'Control Panel'!$F$40)</f>
        <v>0</v>
      </c>
      <c r="J212" s="129"/>
      <c r="L212" s="37" t="str">
        <f>'Control Panel'!$F$40</f>
        <v>F</v>
      </c>
      <c r="M212" s="29">
        <f>E212*'Control Panel'!$G$31*'Control Panel'!$G$40</f>
        <v>0</v>
      </c>
      <c r="N212" s="29">
        <f>F212*'Control Panel'!$G$32*'Control Panel'!$G$40</f>
        <v>0</v>
      </c>
      <c r="O212" s="29">
        <f>G212*'Control Panel'!$G$33*'Control Panel'!$G$40</f>
        <v>0</v>
      </c>
      <c r="P212" s="36"/>
    </row>
    <row r="213" spans="1:16" ht="15.75" customHeight="1" thickBot="1" x14ac:dyDescent="0.4">
      <c r="A213" s="25" t="str">
        <f>IF('Employee Expense Reimbursement'!$AC$12&gt;0,"Yes","No")</f>
        <v>No</v>
      </c>
      <c r="B213" s="152">
        <f>IF(A213="Yes",1,0)</f>
        <v>0</v>
      </c>
      <c r="D213" s="87" t="str">
        <f>'Control Panel'!$E$41</f>
        <v>Not Available</v>
      </c>
      <c r="E213" s="78">
        <f>COUNTIFS('Employee Expense Reimbursement'!$C:$C,'Control Panel'!$F$31,'Employee Expense Reimbursement'!$AB:$AB,'Control Panel'!$F$41)</f>
        <v>20</v>
      </c>
      <c r="F213" s="79">
        <f>COUNTIFS('Employee Expense Reimbursement'!$C:$C,'Control Panel'!$F$32,'Employee Expense Reimbursement'!$AB:$AB,'Control Panel'!$F$41)</f>
        <v>3</v>
      </c>
      <c r="G213" s="80">
        <f>COUNTIFS('Employee Expense Reimbursement'!$C:$C,'Control Panel'!$F$33,'Employee Expense Reimbursement'!$AB:$AB,'Control Panel'!$F$41)</f>
        <v>0</v>
      </c>
      <c r="H213" s="69">
        <f t="shared" si="28"/>
        <v>23</v>
      </c>
      <c r="I213" s="137">
        <f>COUNTIFS('Employee Expense Reimbursement'!$G:$G,"&lt;&gt;",'Employee Expense Reimbursement'!$AB:$AB,'Control Panel'!$F$41)</f>
        <v>0</v>
      </c>
      <c r="J213" s="129"/>
      <c r="L213" s="37" t="str">
        <f>'Control Panel'!$F$41</f>
        <v>N</v>
      </c>
      <c r="M213" s="29">
        <f>E213*'Control Panel'!$G$31*'Control Panel'!$G$41</f>
        <v>0</v>
      </c>
      <c r="N213" s="29">
        <f>F213*'Control Panel'!$G$32*'Control Panel'!$G$41</f>
        <v>0</v>
      </c>
      <c r="O213" s="29">
        <f>G213*'Control Panel'!$G$33*'Control Panel'!$G$41</f>
        <v>0</v>
      </c>
      <c r="P213" s="36"/>
    </row>
    <row r="214" spans="1:16" ht="15.75" customHeight="1" thickBot="1" x14ac:dyDescent="0.4">
      <c r="B214" s="258"/>
      <c r="D214" s="84" t="str">
        <f>$D$93</f>
        <v>Total:</v>
      </c>
      <c r="E214" s="85">
        <f>SUM(E208:E213)</f>
        <v>20</v>
      </c>
      <c r="F214" s="85">
        <f>SUM(F208:F213)</f>
        <v>3</v>
      </c>
      <c r="G214" s="85">
        <f>SUM(G208:G213)</f>
        <v>0</v>
      </c>
      <c r="H214" s="86">
        <f>SUM(H208:H213)</f>
        <v>23</v>
      </c>
      <c r="I214" s="86">
        <f>SUM(I208:I213)</f>
        <v>0</v>
      </c>
      <c r="J214" s="154"/>
      <c r="L214" s="37" t="str">
        <f>D214</f>
        <v>Total:</v>
      </c>
      <c r="M214" s="29">
        <f>SUM(M208:M213)</f>
        <v>0</v>
      </c>
      <c r="N214" s="29">
        <f>SUM(N208:N213)</f>
        <v>0</v>
      </c>
      <c r="O214" s="29">
        <f>SUM(O208:O213)</f>
        <v>0</v>
      </c>
      <c r="P214" s="36"/>
    </row>
    <row r="215" spans="1:16" ht="15.75" customHeight="1" thickBot="1" x14ac:dyDescent="0.4">
      <c r="B215" s="258"/>
      <c r="D215" s="59"/>
      <c r="H215" s="4"/>
      <c r="L215" s="29" t="s">
        <v>218</v>
      </c>
      <c r="M215" s="38">
        <f t="shared" ref="M215:O215" si="29">IF(M207=0,"NA",M214/M207)</f>
        <v>0</v>
      </c>
      <c r="N215" s="38">
        <f t="shared" si="29"/>
        <v>0</v>
      </c>
      <c r="O215" s="38" t="str">
        <f t="shared" si="29"/>
        <v>NA</v>
      </c>
      <c r="P215" s="36"/>
    </row>
    <row r="216" spans="1:16" ht="15.75" customHeight="1" thickBot="1" x14ac:dyDescent="0.4">
      <c r="B216" s="258"/>
      <c r="D216" s="358" t="str">
        <f>'Control Panel'!F59&amp;" - "&amp;'Control Panel'!E59</f>
        <v>4.14 - Human Resources</v>
      </c>
      <c r="E216" s="359"/>
      <c r="F216" s="359"/>
      <c r="G216" s="19"/>
      <c r="H216" s="19"/>
      <c r="I216" s="19" t="str">
        <f>$I$84</f>
        <v xml:space="preserve">Overall Compliance: </v>
      </c>
      <c r="J216" s="20" t="str">
        <f>IF(SUM(M225:O225)=0,"N/A",SUM(M225:O225)/SUM(M218:O218))</f>
        <v>N/A</v>
      </c>
      <c r="L216" s="29"/>
      <c r="M216" s="29"/>
      <c r="N216" s="29"/>
      <c r="O216" s="29"/>
      <c r="P216" s="36"/>
    </row>
    <row r="217" spans="1:16" ht="15.75" customHeight="1" thickBot="1" x14ac:dyDescent="0.4">
      <c r="B217" s="258"/>
      <c r="D217" s="347" t="str">
        <f>$D$85</f>
        <v>Availability</v>
      </c>
      <c r="E217" s="349" t="str">
        <f>$E$85</f>
        <v>Priority</v>
      </c>
      <c r="F217" s="349"/>
      <c r="G217" s="349"/>
      <c r="H217" s="350" t="str">
        <f>$H$85</f>
        <v>Total</v>
      </c>
      <c r="I217" s="352" t="str">
        <f>$I$85</f>
        <v>Comments</v>
      </c>
      <c r="J217" s="345" t="str">
        <f>$J$85</f>
        <v>Availability by Type</v>
      </c>
      <c r="L217" s="29"/>
      <c r="M217" s="37" t="str">
        <f>'Control Panel'!$F$31</f>
        <v>H</v>
      </c>
      <c r="N217" s="37" t="str">
        <f>'Control Panel'!$F$32</f>
        <v>M</v>
      </c>
      <c r="O217" s="37" t="str">
        <f>'Control Panel'!$F$33</f>
        <v>L</v>
      </c>
      <c r="P217" s="36"/>
    </row>
    <row r="218" spans="1:16" ht="15.75" customHeight="1" thickBot="1" x14ac:dyDescent="0.4">
      <c r="B218" s="258"/>
      <c r="D218" s="348"/>
      <c r="E218" s="75" t="str">
        <f>'Control Panel'!$E$31</f>
        <v>High</v>
      </c>
      <c r="F218" s="76" t="str">
        <f>'Control Panel'!$E$32</f>
        <v>Medium</v>
      </c>
      <c r="G218" s="77" t="str">
        <f>'Control Panel'!$E$33</f>
        <v>Low</v>
      </c>
      <c r="H218" s="351"/>
      <c r="I218" s="353"/>
      <c r="J218" s="346"/>
      <c r="L218" s="37" t="s">
        <v>214</v>
      </c>
      <c r="M218" s="29">
        <f>E225*'Control Panel'!$G$31*'Control Panel'!$G$36</f>
        <v>204</v>
      </c>
      <c r="N218" s="29">
        <f>F225*'Control Panel'!$G$32*'Control Panel'!$G$36</f>
        <v>38</v>
      </c>
      <c r="O218" s="29">
        <f>G225*'Control Panel'!$G$33*'Control Panel'!$G$36</f>
        <v>36</v>
      </c>
      <c r="P218" s="36"/>
    </row>
    <row r="219" spans="1:16" ht="15.75" customHeight="1" thickBot="1" x14ac:dyDescent="0.4">
      <c r="B219" s="258"/>
      <c r="D219" s="88" t="str">
        <f>'Control Panel'!$E$36</f>
        <v>Yes</v>
      </c>
      <c r="E219" s="81">
        <f>COUNTIFS('Human Resources'!$C:$C,'Control Panel'!$F$31,'Human Resources'!$AB:$AB,'Control Panel'!$F$36)</f>
        <v>0</v>
      </c>
      <c r="F219" s="82">
        <f>COUNTIFS('Human Resources'!$C:$C,'Control Panel'!$F$32,'Human Resources'!$AB:$AB,'Control Panel'!$F$36)</f>
        <v>0</v>
      </c>
      <c r="G219" s="83">
        <f>COUNTIFS('Human Resources'!$C:$C,'Control Panel'!$F$33,'Human Resources'!$AB:$AB,'Control Panel'!$F$36)</f>
        <v>0</v>
      </c>
      <c r="H219" s="71">
        <f>SUM(E219:G219)</f>
        <v>0</v>
      </c>
      <c r="I219" s="136">
        <f>COUNTIFS('Human Resources'!$G:$G,"&lt;&gt;",'Human Resources'!$AB:$AB,'Control Panel'!$F$36)</f>
        <v>0</v>
      </c>
      <c r="J219" s="72"/>
      <c r="L219" s="37" t="str">
        <f>'Control Panel'!$F$36</f>
        <v>Y</v>
      </c>
      <c r="M219" s="29">
        <f>E219*'Control Panel'!$G$31*'Control Panel'!$G$36</f>
        <v>0</v>
      </c>
      <c r="N219" s="29">
        <f>F219*'Control Panel'!$G$32*'Control Panel'!$G$36</f>
        <v>0</v>
      </c>
      <c r="O219" s="29">
        <f>G219*'Control Panel'!$G$33*'Control Panel'!$G$36</f>
        <v>0</v>
      </c>
      <c r="P219" s="36"/>
    </row>
    <row r="220" spans="1:16" ht="15.75" customHeight="1" thickBot="1" x14ac:dyDescent="0.4">
      <c r="B220" s="258"/>
      <c r="D220" s="68" t="str">
        <f>'Control Panel'!$E$37</f>
        <v>Reporting</v>
      </c>
      <c r="E220" s="78">
        <f>COUNTIFS('Human Resources'!$C:$C,'Control Panel'!$F$31,'Human Resources'!$AB:$AB,'Control Panel'!$F$37)</f>
        <v>0</v>
      </c>
      <c r="F220" s="79">
        <f>COUNTIFS('Human Resources'!$C:$C,'Control Panel'!$F$32,'Human Resources'!$AB:$AB,'Control Panel'!$F$37)</f>
        <v>0</v>
      </c>
      <c r="G220" s="80">
        <f>COUNTIFS('Human Resources'!$C:$C,'Control Panel'!$F$33,'Human Resources'!$AB:$AB,'Control Panel'!$F$37)</f>
        <v>0</v>
      </c>
      <c r="H220" s="69">
        <f t="shared" ref="H220:H224" si="30">SUM(E220:G220)</f>
        <v>0</v>
      </c>
      <c r="I220" s="137">
        <f>COUNTIFS('Human Resources'!$G:$G,"&lt;&gt;",'Human Resources'!$AB:$AB,'Control Panel'!$F$37)</f>
        <v>0</v>
      </c>
      <c r="J220" s="129"/>
      <c r="L220" s="37" t="str">
        <f>'Control Panel'!$F$37</f>
        <v>R</v>
      </c>
      <c r="M220" s="29">
        <f>E220*'Control Panel'!$G$31*'Control Panel'!$G$37</f>
        <v>0</v>
      </c>
      <c r="N220" s="29">
        <f>F220*'Control Panel'!$G$32*'Control Panel'!$G$37</f>
        <v>0</v>
      </c>
      <c r="O220" s="29">
        <f>G220*'Control Panel'!$G$33*'Control Panel'!$G$37</f>
        <v>0</v>
      </c>
      <c r="P220" s="36"/>
    </row>
    <row r="221" spans="1:16" ht="15.75" customHeight="1" thickBot="1" x14ac:dyDescent="0.4">
      <c r="B221" s="258"/>
      <c r="D221" s="70" t="str">
        <f>'Control Panel'!$E$38</f>
        <v>Third Party</v>
      </c>
      <c r="E221" s="81">
        <f>COUNTIFS('Human Resources'!$C:$C,'Control Panel'!$F$31,'Human Resources'!$AB:$AB,'Control Panel'!$F$38)</f>
        <v>0</v>
      </c>
      <c r="F221" s="82">
        <f>COUNTIFS('Human Resources'!$C:$C,'Control Panel'!$F$32,'Human Resources'!$AB:$AB,'Control Panel'!$F$38)</f>
        <v>0</v>
      </c>
      <c r="G221" s="83">
        <f>COUNTIFS('Human Resources'!$C:$C,'Control Panel'!$F$33,'Human Resources'!$AB:$AB,'Control Panel'!$F$38)</f>
        <v>0</v>
      </c>
      <c r="H221" s="71">
        <f t="shared" si="30"/>
        <v>0</v>
      </c>
      <c r="I221" s="136">
        <f>COUNTIFS('Human Resources'!$G:$G,"&lt;&gt;",'Human Resources'!$AB:$AB,'Control Panel'!$F$38)</f>
        <v>0</v>
      </c>
      <c r="J221" s="129"/>
      <c r="L221" s="37" t="str">
        <f>'Control Panel'!$F$38</f>
        <v>T</v>
      </c>
      <c r="M221" s="29">
        <f>E221*'Control Panel'!$G$31*'Control Panel'!$G$38</f>
        <v>0</v>
      </c>
      <c r="N221" s="29">
        <f>F221*'Control Panel'!$G$32*'Control Panel'!$G$38</f>
        <v>0</v>
      </c>
      <c r="O221" s="29">
        <f>G221*'Control Panel'!$G$33*'Control Panel'!$G$38</f>
        <v>0</v>
      </c>
      <c r="P221" s="36"/>
    </row>
    <row r="222" spans="1:16" ht="15.75" customHeight="1" thickBot="1" x14ac:dyDescent="0.4">
      <c r="A222" s="21" t="s">
        <v>215</v>
      </c>
      <c r="B222" s="150"/>
      <c r="D222" s="73" t="str">
        <f>'Control Panel'!$E$39</f>
        <v>Modification</v>
      </c>
      <c r="E222" s="78">
        <f>COUNTIFS('Human Resources'!$C:$C,'Control Panel'!$F$31,'Human Resources'!$AB:$AB,'Control Panel'!$F$39)</f>
        <v>0</v>
      </c>
      <c r="F222" s="79">
        <f>COUNTIFS('Human Resources'!$C:$C,'Control Panel'!$F$32,'Human Resources'!$AB:$AB,'Control Panel'!$F$39)</f>
        <v>0</v>
      </c>
      <c r="G222" s="80">
        <f>COUNTIFS('Human Resources'!$C:$C,'Control Panel'!$F$33,'Human Resources'!$AB:$AB,'Control Panel'!$F$39)</f>
        <v>0</v>
      </c>
      <c r="H222" s="69">
        <f t="shared" si="30"/>
        <v>0</v>
      </c>
      <c r="I222" s="137">
        <f>COUNTIFS('Human Resources'!$G:$G,"&lt;&gt;",'Human Resources'!$AB:$AB,'Control Panel'!$F$39)</f>
        <v>0</v>
      </c>
      <c r="J222" s="129"/>
      <c r="L222" s="37" t="str">
        <f>'Control Panel'!$F$39</f>
        <v>M</v>
      </c>
      <c r="M222" s="29">
        <f>E222*'Control Panel'!$G$31*'Control Panel'!$G$39</f>
        <v>0</v>
      </c>
      <c r="N222" s="29">
        <f>F222*'Control Panel'!$G$32*'Control Panel'!$G$39</f>
        <v>0</v>
      </c>
      <c r="O222" s="29">
        <f>G222*'Control Panel'!$G$33*'Control Panel'!$G$39</f>
        <v>0</v>
      </c>
      <c r="P222" s="36"/>
    </row>
    <row r="223" spans="1:16" ht="15.75" customHeight="1" thickBot="1" x14ac:dyDescent="0.4">
      <c r="A223" s="22" t="s">
        <v>216</v>
      </c>
      <c r="B223" s="151"/>
      <c r="D223" s="74" t="str">
        <f>'Control Panel'!$E$40</f>
        <v>Future</v>
      </c>
      <c r="E223" s="81">
        <f>COUNTIFS('Human Resources'!$C:$C,'Control Panel'!$F$31,'Human Resources'!$AB:$AB,'Control Panel'!$F$40)</f>
        <v>0</v>
      </c>
      <c r="F223" s="82">
        <f>COUNTIFS('Human Resources'!$C:$C,'Control Panel'!$F$32,'Human Resources'!$AB:$AB,'Control Panel'!$F$40)</f>
        <v>0</v>
      </c>
      <c r="G223" s="83">
        <f>COUNTIFS('Human Resources'!$C:$C,'Control Panel'!$F$33,'Human Resources'!$AB:$AB,'Control Panel'!$F$40)</f>
        <v>0</v>
      </c>
      <c r="H223" s="71">
        <f t="shared" si="30"/>
        <v>0</v>
      </c>
      <c r="I223" s="136">
        <f>COUNTIFS('Human Resources'!$G:$G,"&lt;&gt;",'Human Resources'!$AB:$AB,'Control Panel'!$F$40)</f>
        <v>0</v>
      </c>
      <c r="J223" s="129"/>
      <c r="L223" s="37" t="str">
        <f>'Control Panel'!$F$40</f>
        <v>F</v>
      </c>
      <c r="M223" s="29">
        <f>E223*'Control Panel'!$G$31*'Control Panel'!$G$40</f>
        <v>0</v>
      </c>
      <c r="N223" s="29">
        <f>F223*'Control Panel'!$G$32*'Control Panel'!$G$40</f>
        <v>0</v>
      </c>
      <c r="O223" s="29">
        <f>G223*'Control Panel'!$G$33*'Control Panel'!$G$40</f>
        <v>0</v>
      </c>
      <c r="P223" s="36"/>
    </row>
    <row r="224" spans="1:16" ht="15.75" customHeight="1" thickBot="1" x14ac:dyDescent="0.4">
      <c r="A224" s="25" t="str">
        <f>IF('Human Resources'!$AC$12&gt;0,"Yes","No")</f>
        <v>No</v>
      </c>
      <c r="B224" s="152">
        <f>IF(A224="Yes",1,0)</f>
        <v>0</v>
      </c>
      <c r="D224" s="87" t="str">
        <f>'Control Panel'!$E$41</f>
        <v>Not Available</v>
      </c>
      <c r="E224" s="78">
        <f>COUNTIFS('Human Resources'!$C:$C,'Control Panel'!$F$31,'Human Resources'!$AB:$AB,'Control Panel'!$F$41)</f>
        <v>51</v>
      </c>
      <c r="F224" s="79">
        <f>COUNTIFS('Human Resources'!$C:$C,'Control Panel'!$F$32,'Human Resources'!$AB:$AB,'Control Panel'!$F$41)</f>
        <v>19</v>
      </c>
      <c r="G224" s="80">
        <f>COUNTIFS('Human Resources'!$C:$C,'Control Panel'!$F$33,'Human Resources'!$AB:$AB,'Control Panel'!$F$41)</f>
        <v>36</v>
      </c>
      <c r="H224" s="69">
        <f t="shared" si="30"/>
        <v>106</v>
      </c>
      <c r="I224" s="137">
        <f>COUNTIFS('Human Resources'!$G:$G,"&lt;&gt;",'Human Resources'!$AB:$AB,'Control Panel'!$F$41)</f>
        <v>0</v>
      </c>
      <c r="J224" s="129"/>
      <c r="L224" s="37" t="str">
        <f>'Control Panel'!$F$41</f>
        <v>N</v>
      </c>
      <c r="M224" s="29">
        <f>E224*'Control Panel'!$G$31*'Control Panel'!$G$41</f>
        <v>0</v>
      </c>
      <c r="N224" s="29">
        <f>F224*'Control Panel'!$G$32*'Control Panel'!$G$41</f>
        <v>0</v>
      </c>
      <c r="O224" s="29">
        <f>G224*'Control Panel'!$G$33*'Control Panel'!$G$41</f>
        <v>0</v>
      </c>
      <c r="P224" s="36"/>
    </row>
    <row r="225" spans="1:16" ht="15.75" customHeight="1" thickBot="1" x14ac:dyDescent="0.4">
      <c r="B225" s="258"/>
      <c r="D225" s="84" t="str">
        <f>$D$93</f>
        <v>Total:</v>
      </c>
      <c r="E225" s="85">
        <f>SUM(E219:E224)</f>
        <v>51</v>
      </c>
      <c r="F225" s="85">
        <f>SUM(F219:F224)</f>
        <v>19</v>
      </c>
      <c r="G225" s="85">
        <f>SUM(G219:G224)</f>
        <v>36</v>
      </c>
      <c r="H225" s="86">
        <f>SUM(H219:H224)</f>
        <v>106</v>
      </c>
      <c r="I225" s="86">
        <f>SUM(I219:I224)</f>
        <v>0</v>
      </c>
      <c r="J225" s="154"/>
      <c r="L225" s="37" t="str">
        <f>D225</f>
        <v>Total:</v>
      </c>
      <c r="M225" s="29">
        <f>SUM(M219:M224)</f>
        <v>0</v>
      </c>
      <c r="N225" s="29">
        <f>SUM(N219:N224)</f>
        <v>0</v>
      </c>
      <c r="O225" s="29">
        <f>SUM(O219:O224)</f>
        <v>0</v>
      </c>
      <c r="P225" s="36"/>
    </row>
    <row r="226" spans="1:16" ht="15.75" customHeight="1" thickBot="1" x14ac:dyDescent="0.4">
      <c r="B226" s="258"/>
      <c r="D226" s="59"/>
      <c r="H226" s="4"/>
      <c r="L226" s="29" t="s">
        <v>218</v>
      </c>
      <c r="M226" s="38">
        <f t="shared" ref="M226:O226" si="31">IF(M218=0,"NA",M225/M218)</f>
        <v>0</v>
      </c>
      <c r="N226" s="38">
        <f t="shared" si="31"/>
        <v>0</v>
      </c>
      <c r="O226" s="38">
        <f t="shared" si="31"/>
        <v>0</v>
      </c>
      <c r="P226" s="36"/>
    </row>
    <row r="227" spans="1:16" ht="15.75" customHeight="1" thickBot="1" x14ac:dyDescent="0.4">
      <c r="B227" s="258"/>
      <c r="D227" s="358" t="str">
        <f>'Control Panel'!F60&amp;" - "&amp;'Control Panel'!E60</f>
        <v>4.15 - Position Control</v>
      </c>
      <c r="E227" s="359"/>
      <c r="F227" s="359"/>
      <c r="G227" s="19"/>
      <c r="H227" s="19"/>
      <c r="I227" s="19" t="str">
        <f>$I$84</f>
        <v xml:space="preserve">Overall Compliance: </v>
      </c>
      <c r="J227" s="20" t="str">
        <f>IF(SUM(M236:O236)=0,"N/A",SUM(M236:O236)/SUM(M229:O229))</f>
        <v>N/A</v>
      </c>
      <c r="L227" s="29"/>
      <c r="M227" s="29"/>
      <c r="N227" s="29"/>
      <c r="O227" s="29"/>
      <c r="P227" s="36"/>
    </row>
    <row r="228" spans="1:16" ht="15.75" customHeight="1" thickBot="1" x14ac:dyDescent="0.4">
      <c r="B228" s="258"/>
      <c r="D228" s="347" t="str">
        <f>$D$85</f>
        <v>Availability</v>
      </c>
      <c r="E228" s="349" t="str">
        <f>$E$85</f>
        <v>Priority</v>
      </c>
      <c r="F228" s="349"/>
      <c r="G228" s="349"/>
      <c r="H228" s="350" t="str">
        <f>$H$85</f>
        <v>Total</v>
      </c>
      <c r="I228" s="352" t="str">
        <f>$I$85</f>
        <v>Comments</v>
      </c>
      <c r="J228" s="345" t="str">
        <f>$J$85</f>
        <v>Availability by Type</v>
      </c>
      <c r="L228" s="29"/>
      <c r="M228" s="37" t="str">
        <f>'Control Panel'!$F$31</f>
        <v>H</v>
      </c>
      <c r="N228" s="37" t="str">
        <f>'Control Panel'!$F$32</f>
        <v>M</v>
      </c>
      <c r="O228" s="37" t="str">
        <f>'Control Panel'!$F$33</f>
        <v>L</v>
      </c>
      <c r="P228" s="36"/>
    </row>
    <row r="229" spans="1:16" ht="15.75" customHeight="1" thickBot="1" x14ac:dyDescent="0.4">
      <c r="B229" s="258"/>
      <c r="D229" s="348"/>
      <c r="E229" s="75" t="str">
        <f>'Control Panel'!$E$31</f>
        <v>High</v>
      </c>
      <c r="F229" s="76" t="str">
        <f>'Control Panel'!$E$32</f>
        <v>Medium</v>
      </c>
      <c r="G229" s="77" t="str">
        <f>'Control Panel'!$E$33</f>
        <v>Low</v>
      </c>
      <c r="H229" s="351"/>
      <c r="I229" s="353"/>
      <c r="J229" s="346"/>
      <c r="L229" s="37" t="s">
        <v>214</v>
      </c>
      <c r="M229" s="29">
        <f>E236*'Control Panel'!$G$31*'Control Panel'!$G$36</f>
        <v>112</v>
      </c>
      <c r="N229" s="29">
        <f>F236*'Control Panel'!$G$32*'Control Panel'!$G$36</f>
        <v>22</v>
      </c>
      <c r="O229" s="29">
        <f>G236*'Control Panel'!$G$33*'Control Panel'!$G$36</f>
        <v>0</v>
      </c>
      <c r="P229" s="36"/>
    </row>
    <row r="230" spans="1:16" ht="15.75" customHeight="1" thickBot="1" x14ac:dyDescent="0.4">
      <c r="B230" s="258"/>
      <c r="D230" s="88" t="str">
        <f>'Control Panel'!$E$36</f>
        <v>Yes</v>
      </c>
      <c r="E230" s="81">
        <f>COUNTIFS('Position Control'!$C:$C,'Control Panel'!$F$31,'Position Control'!$AB:$AB,'Control Panel'!$F$36)</f>
        <v>0</v>
      </c>
      <c r="F230" s="82">
        <f>COUNTIFS('Position Control'!$C:$C,'Control Panel'!$F$32,'Position Control'!$AB:$AB,'Control Panel'!$F$36)</f>
        <v>0</v>
      </c>
      <c r="G230" s="83">
        <f>COUNTIFS('Position Control'!$C:$C,'Control Panel'!$F$33,'Position Control'!$AB:$AB,'Control Panel'!$F$36)</f>
        <v>0</v>
      </c>
      <c r="H230" s="71">
        <f>SUM(E230:G230)</f>
        <v>0</v>
      </c>
      <c r="I230" s="136">
        <f>COUNTIFS('Position Control'!$G:$G,"&lt;&gt;",'Position Control'!$AB:$AB,'Control Panel'!$F$36)</f>
        <v>0</v>
      </c>
      <c r="J230" s="72"/>
      <c r="L230" s="37" t="str">
        <f>'Control Panel'!$F$36</f>
        <v>Y</v>
      </c>
      <c r="M230" s="29">
        <f>E230*'Control Panel'!$G$31*'Control Panel'!$G$36</f>
        <v>0</v>
      </c>
      <c r="N230" s="29">
        <f>F230*'Control Panel'!$G$32*'Control Panel'!$G$36</f>
        <v>0</v>
      </c>
      <c r="O230" s="29">
        <f>G230*'Control Panel'!$G$33*'Control Panel'!$G$36</f>
        <v>0</v>
      </c>
      <c r="P230" s="36"/>
    </row>
    <row r="231" spans="1:16" ht="15.75" customHeight="1" thickBot="1" x14ac:dyDescent="0.4">
      <c r="B231" s="258"/>
      <c r="D231" s="68" t="str">
        <f>'Control Panel'!$E$37</f>
        <v>Reporting</v>
      </c>
      <c r="E231" s="78">
        <f>COUNTIFS('Position Control'!$C:$C,'Control Panel'!$F$31,'Position Control'!$AB:$AB,'Control Panel'!$F$37)</f>
        <v>0</v>
      </c>
      <c r="F231" s="79">
        <f>COUNTIFS('Position Control'!$C:$C,'Control Panel'!$F$32,'Position Control'!$AB:$AB,'Control Panel'!$F$37)</f>
        <v>0</v>
      </c>
      <c r="G231" s="80">
        <f>COUNTIFS('Position Control'!$C:$C,'Control Panel'!$F$33,'Position Control'!$AB:$AB,'Control Panel'!$F$37)</f>
        <v>0</v>
      </c>
      <c r="H231" s="69">
        <f t="shared" ref="H231:H235" si="32">SUM(E231:G231)</f>
        <v>0</v>
      </c>
      <c r="I231" s="137">
        <f>COUNTIFS('Position Control'!$G:$G,"&lt;&gt;",'Position Control'!$AB:$AB,'Control Panel'!$F$37)</f>
        <v>0</v>
      </c>
      <c r="J231" s="129"/>
      <c r="L231" s="37" t="str">
        <f>'Control Panel'!$F$37</f>
        <v>R</v>
      </c>
      <c r="M231" s="29">
        <f>E231*'Control Panel'!$G$31*'Control Panel'!$G$37</f>
        <v>0</v>
      </c>
      <c r="N231" s="29">
        <f>F231*'Control Panel'!$G$32*'Control Panel'!$G$37</f>
        <v>0</v>
      </c>
      <c r="O231" s="29">
        <f>G231*'Control Panel'!$G$33*'Control Panel'!$G$37</f>
        <v>0</v>
      </c>
      <c r="P231" s="36"/>
    </row>
    <row r="232" spans="1:16" ht="15.75" customHeight="1" thickBot="1" x14ac:dyDescent="0.4">
      <c r="B232" s="258"/>
      <c r="D232" s="70" t="str">
        <f>'Control Panel'!$E$38</f>
        <v>Third Party</v>
      </c>
      <c r="E232" s="81">
        <f>COUNTIFS('Position Control'!$C:$C,'Control Panel'!$F$31,'Position Control'!$AB:$AB,'Control Panel'!$F$38)</f>
        <v>0</v>
      </c>
      <c r="F232" s="82">
        <f>COUNTIFS('Position Control'!$C:$C,'Control Panel'!$F$32,'Position Control'!$AB:$AB,'Control Panel'!$F$38)</f>
        <v>0</v>
      </c>
      <c r="G232" s="83">
        <f>COUNTIFS('Position Control'!$C:$C,'Control Panel'!$F$33,'Position Control'!$AB:$AB,'Control Panel'!$F$38)</f>
        <v>0</v>
      </c>
      <c r="H232" s="71">
        <f t="shared" si="32"/>
        <v>0</v>
      </c>
      <c r="I232" s="136">
        <f>COUNTIFS('Position Control'!$G:$G,"&lt;&gt;",'Position Control'!$AB:$AB,'Control Panel'!$F$38)</f>
        <v>0</v>
      </c>
      <c r="J232" s="129"/>
      <c r="L232" s="37" t="str">
        <f>'Control Panel'!$F$38</f>
        <v>T</v>
      </c>
      <c r="M232" s="29">
        <f>E232*'Control Panel'!$G$31*'Control Panel'!$G$38</f>
        <v>0</v>
      </c>
      <c r="N232" s="29">
        <f>F232*'Control Panel'!$G$32*'Control Panel'!$G$38</f>
        <v>0</v>
      </c>
      <c r="O232" s="29">
        <f>G232*'Control Panel'!$G$33*'Control Panel'!$G$38</f>
        <v>0</v>
      </c>
      <c r="P232" s="36"/>
    </row>
    <row r="233" spans="1:16" ht="15.75" customHeight="1" thickBot="1" x14ac:dyDescent="0.4">
      <c r="A233" s="21" t="s">
        <v>215</v>
      </c>
      <c r="B233" s="150"/>
      <c r="D233" s="73" t="str">
        <f>'Control Panel'!$E$39</f>
        <v>Modification</v>
      </c>
      <c r="E233" s="78">
        <f>COUNTIFS('Position Control'!$C:$C,'Control Panel'!$F$31,'Position Control'!$AB:$AB,'Control Panel'!$F$39)</f>
        <v>0</v>
      </c>
      <c r="F233" s="79">
        <f>COUNTIFS('Position Control'!$C:$C,'Control Panel'!$F$32,'Position Control'!$AB:$AB,'Control Panel'!$F$39)</f>
        <v>0</v>
      </c>
      <c r="G233" s="80">
        <f>COUNTIFS('Position Control'!$C:$C,'Control Panel'!$F$33,'Position Control'!$AB:$AB,'Control Panel'!$F$39)</f>
        <v>0</v>
      </c>
      <c r="H233" s="69">
        <f t="shared" si="32"/>
        <v>0</v>
      </c>
      <c r="I233" s="137">
        <f>COUNTIFS('Position Control'!$G:$G,"&lt;&gt;",'Position Control'!$AB:$AB,'Control Panel'!$F$39)</f>
        <v>0</v>
      </c>
      <c r="J233" s="129"/>
      <c r="L233" s="37" t="str">
        <f>'Control Panel'!$F$39</f>
        <v>M</v>
      </c>
      <c r="M233" s="29">
        <f>E233*'Control Panel'!$G$31*'Control Panel'!$G$39</f>
        <v>0</v>
      </c>
      <c r="N233" s="29">
        <f>F233*'Control Panel'!$G$32*'Control Panel'!$G$39</f>
        <v>0</v>
      </c>
      <c r="O233" s="29">
        <f>G233*'Control Panel'!$G$33*'Control Panel'!$G$39</f>
        <v>0</v>
      </c>
      <c r="P233" s="36"/>
    </row>
    <row r="234" spans="1:16" ht="15.75" customHeight="1" thickBot="1" x14ac:dyDescent="0.4">
      <c r="A234" s="22" t="s">
        <v>216</v>
      </c>
      <c r="B234" s="151"/>
      <c r="D234" s="74" t="str">
        <f>'Control Panel'!$E$40</f>
        <v>Future</v>
      </c>
      <c r="E234" s="81">
        <f>COUNTIFS('Position Control'!$C:$C,'Control Panel'!$F$31,'Position Control'!$AB:$AB,'Control Panel'!$F$40)</f>
        <v>0</v>
      </c>
      <c r="F234" s="82">
        <f>COUNTIFS('Position Control'!$C:$C,'Control Panel'!$F$32,'Position Control'!$AB:$AB,'Control Panel'!$F$40)</f>
        <v>0</v>
      </c>
      <c r="G234" s="83">
        <f>COUNTIFS('Position Control'!$C:$C,'Control Panel'!$F$33,'Position Control'!$AB:$AB,'Control Panel'!$F$40)</f>
        <v>0</v>
      </c>
      <c r="H234" s="71">
        <f t="shared" si="32"/>
        <v>0</v>
      </c>
      <c r="I234" s="136">
        <f>COUNTIFS('Position Control'!$G:$G,"&lt;&gt;",'Position Control'!$AB:$AB,'Control Panel'!$F$40)</f>
        <v>0</v>
      </c>
      <c r="J234" s="129"/>
      <c r="L234" s="37" t="str">
        <f>'Control Panel'!$F$40</f>
        <v>F</v>
      </c>
      <c r="M234" s="29">
        <f>E234*'Control Panel'!$G$31*'Control Panel'!$G$40</f>
        <v>0</v>
      </c>
      <c r="N234" s="29">
        <f>F234*'Control Panel'!$G$32*'Control Panel'!$G$40</f>
        <v>0</v>
      </c>
      <c r="O234" s="29">
        <f>G234*'Control Panel'!$G$33*'Control Panel'!$G$40</f>
        <v>0</v>
      </c>
      <c r="P234" s="36"/>
    </row>
    <row r="235" spans="1:16" ht="15.75" customHeight="1" thickBot="1" x14ac:dyDescent="0.4">
      <c r="A235" s="25" t="str">
        <f>IF('Position Control'!$AC$12&gt;0,"Yes","No")</f>
        <v>No</v>
      </c>
      <c r="B235" s="152">
        <f>IF(A235="Yes",1,0)</f>
        <v>0</v>
      </c>
      <c r="D235" s="87" t="str">
        <f>'Control Panel'!$E$41</f>
        <v>Not Available</v>
      </c>
      <c r="E235" s="78">
        <f>COUNTIFS('Position Control'!$C:$C,'Control Panel'!$F$31,'Position Control'!$AB:$AB,'Control Panel'!$F$41)</f>
        <v>28</v>
      </c>
      <c r="F235" s="79">
        <f>COUNTIFS('Position Control'!$C:$C,'Control Panel'!$F$32,'Position Control'!$AB:$AB,'Control Panel'!$F$41)</f>
        <v>11</v>
      </c>
      <c r="G235" s="80">
        <f>COUNTIFS('Position Control'!$C:$C,'Control Panel'!$F$33,'Position Control'!$AB:$AB,'Control Panel'!$F$41)</f>
        <v>0</v>
      </c>
      <c r="H235" s="69">
        <f t="shared" si="32"/>
        <v>39</v>
      </c>
      <c r="I235" s="137">
        <f>COUNTIFS('Position Control'!$G:$G,"&lt;&gt;",'Position Control'!$AB:$AB,'Control Panel'!$F$41)</f>
        <v>0</v>
      </c>
      <c r="J235" s="129"/>
      <c r="L235" s="37" t="str">
        <f>'Control Panel'!$F$41</f>
        <v>N</v>
      </c>
      <c r="M235" s="29">
        <f>E235*'Control Panel'!$G$31*'Control Panel'!$G$41</f>
        <v>0</v>
      </c>
      <c r="N235" s="29">
        <f>F235*'Control Panel'!$G$32*'Control Panel'!$G$41</f>
        <v>0</v>
      </c>
      <c r="O235" s="29">
        <f>G235*'Control Panel'!$G$33*'Control Panel'!$G$41</f>
        <v>0</v>
      </c>
      <c r="P235" s="36"/>
    </row>
    <row r="236" spans="1:16" ht="15.75" customHeight="1" thickBot="1" x14ac:dyDescent="0.4">
      <c r="B236" s="258"/>
      <c r="D236" s="84" t="str">
        <f>$D$93</f>
        <v>Total:</v>
      </c>
      <c r="E236" s="85">
        <f>SUM(E230:E235)</f>
        <v>28</v>
      </c>
      <c r="F236" s="85">
        <f>SUM(F230:F235)</f>
        <v>11</v>
      </c>
      <c r="G236" s="85">
        <f>SUM(G230:G235)</f>
        <v>0</v>
      </c>
      <c r="H236" s="86">
        <f>SUM(H230:H235)</f>
        <v>39</v>
      </c>
      <c r="I236" s="86">
        <f>SUM(I230:I235)</f>
        <v>0</v>
      </c>
      <c r="J236" s="154"/>
      <c r="L236" s="37" t="str">
        <f>D236</f>
        <v>Total:</v>
      </c>
      <c r="M236" s="29">
        <f>SUM(M230:M235)</f>
        <v>0</v>
      </c>
      <c r="N236" s="29">
        <f>SUM(N230:N235)</f>
        <v>0</v>
      </c>
      <c r="O236" s="29">
        <f>SUM(O230:O235)</f>
        <v>0</v>
      </c>
      <c r="P236" s="36"/>
    </row>
    <row r="237" spans="1:16" ht="15.75" customHeight="1" thickBot="1" x14ac:dyDescent="0.4">
      <c r="B237" s="258"/>
      <c r="D237" s="59"/>
      <c r="H237" s="4"/>
      <c r="L237" s="29" t="s">
        <v>218</v>
      </c>
      <c r="M237" s="38">
        <f t="shared" ref="M237:O237" si="33">IF(M229=0,"NA",M236/M229)</f>
        <v>0</v>
      </c>
      <c r="N237" s="38">
        <f t="shared" si="33"/>
        <v>0</v>
      </c>
      <c r="O237" s="38" t="str">
        <f t="shared" si="33"/>
        <v>NA</v>
      </c>
      <c r="P237" s="36"/>
    </row>
    <row r="238" spans="1:16" ht="15.75" customHeight="1" thickBot="1" x14ac:dyDescent="0.4">
      <c r="B238" s="258"/>
      <c r="D238" s="358" t="str">
        <f>'Control Panel'!F61&amp;" - "&amp;'Control Panel'!E61</f>
        <v>4.16 - Payroll</v>
      </c>
      <c r="E238" s="359"/>
      <c r="F238" s="359"/>
      <c r="G238" s="19"/>
      <c r="H238" s="19"/>
      <c r="I238" s="19" t="str">
        <f>$I$84</f>
        <v xml:space="preserve">Overall Compliance: </v>
      </c>
      <c r="J238" s="20" t="str">
        <f>IF(SUM(M247:O247)=0,"N/A",SUM(M247:O247)/SUM(M240:O240))</f>
        <v>N/A</v>
      </c>
      <c r="L238" s="29"/>
      <c r="M238" s="29"/>
      <c r="N238" s="29"/>
      <c r="O238" s="29"/>
      <c r="P238" s="36"/>
    </row>
    <row r="239" spans="1:16" ht="15.75" customHeight="1" thickBot="1" x14ac:dyDescent="0.4">
      <c r="B239" s="258"/>
      <c r="D239" s="347" t="str">
        <f>$D$85</f>
        <v>Availability</v>
      </c>
      <c r="E239" s="349" t="str">
        <f>$E$85</f>
        <v>Priority</v>
      </c>
      <c r="F239" s="349"/>
      <c r="G239" s="349"/>
      <c r="H239" s="350" t="str">
        <f>$H$85</f>
        <v>Total</v>
      </c>
      <c r="I239" s="352" t="str">
        <f>$I$85</f>
        <v>Comments</v>
      </c>
      <c r="J239" s="345" t="str">
        <f>$J$85</f>
        <v>Availability by Type</v>
      </c>
      <c r="L239" s="29"/>
      <c r="M239" s="37" t="str">
        <f>'Control Panel'!$F$31</f>
        <v>H</v>
      </c>
      <c r="N239" s="37" t="str">
        <f>'Control Panel'!$F$32</f>
        <v>M</v>
      </c>
      <c r="O239" s="37" t="str">
        <f>'Control Panel'!$F$33</f>
        <v>L</v>
      </c>
      <c r="P239" s="36"/>
    </row>
    <row r="240" spans="1:16" ht="15.75" customHeight="1" thickBot="1" x14ac:dyDescent="0.4">
      <c r="B240" s="258"/>
      <c r="D240" s="348"/>
      <c r="E240" s="75" t="str">
        <f>'Control Panel'!$E$31</f>
        <v>High</v>
      </c>
      <c r="F240" s="76" t="str">
        <f>'Control Panel'!$E$32</f>
        <v>Medium</v>
      </c>
      <c r="G240" s="77" t="str">
        <f>'Control Panel'!$E$33</f>
        <v>Low</v>
      </c>
      <c r="H240" s="351"/>
      <c r="I240" s="353"/>
      <c r="J240" s="346"/>
      <c r="L240" s="37" t="s">
        <v>214</v>
      </c>
      <c r="M240" s="29">
        <f>E247*'Control Panel'!$G$31*'Control Panel'!$G$36</f>
        <v>488</v>
      </c>
      <c r="N240" s="29">
        <f>F247*'Control Panel'!$G$32*'Control Panel'!$G$36</f>
        <v>4</v>
      </c>
      <c r="O240" s="29">
        <f>G247*'Control Panel'!$G$33*'Control Panel'!$G$36</f>
        <v>0</v>
      </c>
      <c r="P240" s="36"/>
    </row>
    <row r="241" spans="1:16" ht="15.75" customHeight="1" thickBot="1" x14ac:dyDescent="0.4">
      <c r="B241" s="258"/>
      <c r="D241" s="88" t="str">
        <f>'Control Panel'!$E$36</f>
        <v>Yes</v>
      </c>
      <c r="E241" s="81">
        <f>COUNTIFS(Payroll!$C:$C,'Control Panel'!$F$31,Payroll!$AB:$AB,'Control Panel'!$F$36)</f>
        <v>0</v>
      </c>
      <c r="F241" s="82">
        <f>COUNTIFS(Payroll!$C:$C,'Control Panel'!$F$32,Payroll!$AB:$AB,'Control Panel'!$F$36)</f>
        <v>0</v>
      </c>
      <c r="G241" s="83">
        <f>COUNTIFS(Payroll!$C:$C,'Control Panel'!$F$33,Payroll!$AB:$AB,'Control Panel'!$F$36)</f>
        <v>0</v>
      </c>
      <c r="H241" s="71">
        <f>SUM(E241:G241)</f>
        <v>0</v>
      </c>
      <c r="I241" s="136">
        <f>COUNTIFS(Payroll!$G:$G,"&lt;&gt;",Payroll!$AB:$AB,'Control Panel'!$F$36)</f>
        <v>0</v>
      </c>
      <c r="J241" s="72"/>
      <c r="L241" s="37" t="str">
        <f>'Control Panel'!$F$36</f>
        <v>Y</v>
      </c>
      <c r="M241" s="29">
        <f>E241*'Control Panel'!$G$31*'Control Panel'!$G$36</f>
        <v>0</v>
      </c>
      <c r="N241" s="29">
        <f>F241*'Control Panel'!$G$32*'Control Panel'!$G$36</f>
        <v>0</v>
      </c>
      <c r="O241" s="29">
        <f>G241*'Control Panel'!$G$33*'Control Panel'!$G$36</f>
        <v>0</v>
      </c>
      <c r="P241" s="36"/>
    </row>
    <row r="242" spans="1:16" ht="15.75" customHeight="1" thickBot="1" x14ac:dyDescent="0.4">
      <c r="B242" s="258"/>
      <c r="D242" s="68" t="str">
        <f>'Control Panel'!$E$37</f>
        <v>Reporting</v>
      </c>
      <c r="E242" s="78">
        <f>COUNTIFS(Payroll!$C:$C,'Control Panel'!$F$31,Payroll!$AB:$AB,'Control Panel'!$F$37)</f>
        <v>0</v>
      </c>
      <c r="F242" s="79">
        <f>COUNTIFS(Payroll!$C:$C,'Control Panel'!$F$32,Payroll!$AB:$AB,'Control Panel'!$F$37)</f>
        <v>0</v>
      </c>
      <c r="G242" s="80">
        <f>COUNTIFS(Payroll!$C:$C,'Control Panel'!$F$33,Payroll!$AB:$AB,'Control Panel'!$F$37)</f>
        <v>0</v>
      </c>
      <c r="H242" s="69">
        <f t="shared" ref="H242:H246" si="34">SUM(E242:G242)</f>
        <v>0</v>
      </c>
      <c r="I242" s="137">
        <f>COUNTIFS(Payroll!$G:$G,"&lt;&gt;",Payroll!$AB:$AB,'Control Panel'!$F$37)</f>
        <v>0</v>
      </c>
      <c r="J242" s="129"/>
      <c r="L242" s="37" t="str">
        <f>'Control Panel'!$F$37</f>
        <v>R</v>
      </c>
      <c r="M242" s="29">
        <f>E242*'Control Panel'!$G$31*'Control Panel'!$G$37</f>
        <v>0</v>
      </c>
      <c r="N242" s="29">
        <f>F242*'Control Panel'!$G$32*'Control Panel'!$G$37</f>
        <v>0</v>
      </c>
      <c r="O242" s="29">
        <f>G242*'Control Panel'!$G$33*'Control Panel'!$G$37</f>
        <v>0</v>
      </c>
      <c r="P242" s="36"/>
    </row>
    <row r="243" spans="1:16" ht="15.75" customHeight="1" thickBot="1" x14ac:dyDescent="0.4">
      <c r="B243" s="258"/>
      <c r="D243" s="70" t="str">
        <f>'Control Panel'!$E$38</f>
        <v>Third Party</v>
      </c>
      <c r="E243" s="81">
        <f>COUNTIFS(Payroll!$C:$C,'Control Panel'!$F$31,Payroll!$AB:$AB,'Control Panel'!$F$38)</f>
        <v>0</v>
      </c>
      <c r="F243" s="82">
        <f>COUNTIFS(Payroll!$C:$C,'Control Panel'!$F$32,Payroll!$AB:$AB,'Control Panel'!$F$38)</f>
        <v>0</v>
      </c>
      <c r="G243" s="83">
        <f>COUNTIFS(Payroll!$C:$C,'Control Panel'!$F$33,Payroll!$AB:$AB,'Control Panel'!$F$38)</f>
        <v>0</v>
      </c>
      <c r="H243" s="71">
        <f t="shared" si="34"/>
        <v>0</v>
      </c>
      <c r="I243" s="136">
        <f>COUNTIFS(Payroll!$G:$G,"&lt;&gt;",Payroll!$AB:$AB,'Control Panel'!$F$38)</f>
        <v>0</v>
      </c>
      <c r="J243" s="129"/>
      <c r="L243" s="37" t="str">
        <f>'Control Panel'!$F$38</f>
        <v>T</v>
      </c>
      <c r="M243" s="29">
        <f>E243*'Control Panel'!$G$31*'Control Panel'!$G$38</f>
        <v>0</v>
      </c>
      <c r="N243" s="29">
        <f>F243*'Control Panel'!$G$32*'Control Panel'!$G$38</f>
        <v>0</v>
      </c>
      <c r="O243" s="29">
        <f>G243*'Control Panel'!$G$33*'Control Panel'!$G$38</f>
        <v>0</v>
      </c>
      <c r="P243" s="36"/>
    </row>
    <row r="244" spans="1:16" ht="15.75" customHeight="1" thickBot="1" x14ac:dyDescent="0.4">
      <c r="A244" s="21" t="s">
        <v>215</v>
      </c>
      <c r="B244" s="150"/>
      <c r="D244" s="73" t="str">
        <f>'Control Panel'!$E$39</f>
        <v>Modification</v>
      </c>
      <c r="E244" s="78">
        <f>COUNTIFS(Payroll!$C:$C,'Control Panel'!$F$31,Payroll!$AB:$AB,'Control Panel'!$F$39)</f>
        <v>0</v>
      </c>
      <c r="F244" s="79">
        <f>COUNTIFS(Payroll!$C:$C,'Control Panel'!$F$32,Payroll!$AB:$AB,'Control Panel'!$F$39)</f>
        <v>0</v>
      </c>
      <c r="G244" s="80">
        <f>COUNTIFS(Payroll!$C:$C,'Control Panel'!$F$33,Payroll!$AB:$AB,'Control Panel'!$F$39)</f>
        <v>0</v>
      </c>
      <c r="H244" s="69">
        <f t="shared" si="34"/>
        <v>0</v>
      </c>
      <c r="I244" s="137">
        <f>COUNTIFS(Payroll!$G:$G,"&lt;&gt;",Payroll!$AB:$AB,'Control Panel'!$F$39)</f>
        <v>0</v>
      </c>
      <c r="J244" s="129"/>
      <c r="L244" s="37" t="str">
        <f>'Control Panel'!$F$39</f>
        <v>M</v>
      </c>
      <c r="M244" s="29">
        <f>E244*'Control Panel'!$G$31*'Control Panel'!$G$39</f>
        <v>0</v>
      </c>
      <c r="N244" s="29">
        <f>F244*'Control Panel'!$G$32*'Control Panel'!$G$39</f>
        <v>0</v>
      </c>
      <c r="O244" s="29">
        <f>G244*'Control Panel'!$G$33*'Control Panel'!$G$39</f>
        <v>0</v>
      </c>
      <c r="P244" s="36"/>
    </row>
    <row r="245" spans="1:16" ht="15.75" customHeight="1" thickBot="1" x14ac:dyDescent="0.4">
      <c r="A245" s="22" t="s">
        <v>216</v>
      </c>
      <c r="B245" s="151"/>
      <c r="D245" s="74" t="str">
        <f>'Control Panel'!$E$40</f>
        <v>Future</v>
      </c>
      <c r="E245" s="81">
        <f>COUNTIFS(Payroll!$C:$C,'Control Panel'!$F$31,Payroll!$AB:$AB,'Control Panel'!$F$40)</f>
        <v>0</v>
      </c>
      <c r="F245" s="82">
        <f>COUNTIFS(Payroll!$C:$C,'Control Panel'!$F$32,Payroll!$AB:$AB,'Control Panel'!$F$40)</f>
        <v>0</v>
      </c>
      <c r="G245" s="83">
        <f>COUNTIFS(Payroll!$C:$C,'Control Panel'!$F$33,Payroll!$AB:$AB,'Control Panel'!$F$40)</f>
        <v>0</v>
      </c>
      <c r="H245" s="71">
        <f t="shared" si="34"/>
        <v>0</v>
      </c>
      <c r="I245" s="136">
        <f>COUNTIFS(Payroll!$G:$G,"&lt;&gt;",Payroll!$AB:$AB,'Control Panel'!$F$40)</f>
        <v>0</v>
      </c>
      <c r="J245" s="129"/>
      <c r="L245" s="37" t="str">
        <f>'Control Panel'!$F$40</f>
        <v>F</v>
      </c>
      <c r="M245" s="29">
        <f>E245*'Control Panel'!$G$31*'Control Panel'!$G$40</f>
        <v>0</v>
      </c>
      <c r="N245" s="29">
        <f>F245*'Control Panel'!$G$32*'Control Panel'!$G$40</f>
        <v>0</v>
      </c>
      <c r="O245" s="29">
        <f>G245*'Control Panel'!$G$33*'Control Panel'!$G$40</f>
        <v>0</v>
      </c>
      <c r="P245" s="36"/>
    </row>
    <row r="246" spans="1:16" ht="15.75" customHeight="1" thickBot="1" x14ac:dyDescent="0.4">
      <c r="A246" s="25" t="str">
        <f>IF(Payroll!$AC$12&gt;0,"Yes","No")</f>
        <v>No</v>
      </c>
      <c r="B246" s="152">
        <f>IF(A246="Yes",1,0)</f>
        <v>0</v>
      </c>
      <c r="D246" s="87" t="str">
        <f>'Control Panel'!$E$41</f>
        <v>Not Available</v>
      </c>
      <c r="E246" s="78">
        <f>COUNTIFS(Payroll!$C:$C,'Control Panel'!$F$31,Payroll!$AB:$AB,'Control Panel'!$F$41)</f>
        <v>122</v>
      </c>
      <c r="F246" s="79">
        <f>COUNTIFS(Payroll!$C:$C,'Control Panel'!$F$32,Payroll!$AB:$AB,'Control Panel'!$F$41)</f>
        <v>2</v>
      </c>
      <c r="G246" s="80">
        <f>COUNTIFS(Payroll!$C:$C,'Control Panel'!$F$33,Payroll!$AB:$AB,'Control Panel'!$F$41)</f>
        <v>0</v>
      </c>
      <c r="H246" s="69">
        <f t="shared" si="34"/>
        <v>124</v>
      </c>
      <c r="I246" s="137">
        <f>COUNTIFS(Payroll!$G:$G,"&lt;&gt;",Payroll!$AB:$AB,'Control Panel'!$F$41)</f>
        <v>0</v>
      </c>
      <c r="J246" s="129"/>
      <c r="L246" s="37" t="str">
        <f>'Control Panel'!$F$41</f>
        <v>N</v>
      </c>
      <c r="M246" s="29">
        <f>E246*'Control Panel'!$G$31*'Control Panel'!$G$41</f>
        <v>0</v>
      </c>
      <c r="N246" s="29">
        <f>F246*'Control Panel'!$G$32*'Control Panel'!$G$41</f>
        <v>0</v>
      </c>
      <c r="O246" s="29">
        <f>G246*'Control Panel'!$G$33*'Control Panel'!$G$41</f>
        <v>0</v>
      </c>
      <c r="P246" s="36"/>
    </row>
    <row r="247" spans="1:16" ht="15.75" customHeight="1" thickBot="1" x14ac:dyDescent="0.4">
      <c r="B247" s="258"/>
      <c r="D247" s="84" t="str">
        <f>$D$93</f>
        <v>Total:</v>
      </c>
      <c r="E247" s="85">
        <f>SUM(E241:E246)</f>
        <v>122</v>
      </c>
      <c r="F247" s="85">
        <f>SUM(F241:F246)</f>
        <v>2</v>
      </c>
      <c r="G247" s="85">
        <f>SUM(G241:G246)</f>
        <v>0</v>
      </c>
      <c r="H247" s="86">
        <f>SUM(H241:H246)</f>
        <v>124</v>
      </c>
      <c r="I247" s="86">
        <f>SUM(I241:I246)</f>
        <v>0</v>
      </c>
      <c r="J247" s="154"/>
      <c r="L247" s="37" t="str">
        <f>D247</f>
        <v>Total:</v>
      </c>
      <c r="M247" s="29">
        <f>SUM(M241:M246)</f>
        <v>0</v>
      </c>
      <c r="N247" s="29">
        <f>SUM(N241:N246)</f>
        <v>0</v>
      </c>
      <c r="O247" s="29">
        <f>SUM(O241:O246)</f>
        <v>0</v>
      </c>
      <c r="P247" s="36"/>
    </row>
    <row r="248" spans="1:16" ht="15.75" customHeight="1" thickBot="1" x14ac:dyDescent="0.4">
      <c r="B248" s="258"/>
      <c r="D248" s="59"/>
      <c r="L248" s="29" t="s">
        <v>218</v>
      </c>
      <c r="M248" s="38">
        <f t="shared" ref="M248:O248" si="35">IF(M240=0,"NA",M247/M240)</f>
        <v>0</v>
      </c>
      <c r="N248" s="38">
        <f t="shared" si="35"/>
        <v>0</v>
      </c>
      <c r="O248" s="38" t="str">
        <f t="shared" si="35"/>
        <v>NA</v>
      </c>
      <c r="P248" s="36"/>
    </row>
    <row r="249" spans="1:16" ht="15.75" customHeight="1" thickBot="1" x14ac:dyDescent="0.4">
      <c r="B249" s="258"/>
      <c r="D249" s="358" t="str">
        <f>'Control Panel'!F62&amp;" - "&amp;'Control Panel'!E62</f>
        <v>4.17 - Benefits</v>
      </c>
      <c r="E249" s="359"/>
      <c r="F249" s="359"/>
      <c r="G249" s="19"/>
      <c r="H249" s="19"/>
      <c r="I249" s="19" t="str">
        <f>$I$84</f>
        <v xml:space="preserve">Overall Compliance: </v>
      </c>
      <c r="J249" s="20" t="str">
        <f>IF(SUM(M258:O258)=0,"N/A",SUM(M258:O258)/SUM(M251:O251))</f>
        <v>N/A</v>
      </c>
      <c r="L249" s="29"/>
      <c r="M249" s="29"/>
      <c r="N249" s="29"/>
      <c r="O249" s="29"/>
      <c r="P249" s="36"/>
    </row>
    <row r="250" spans="1:16" ht="15.75" customHeight="1" thickBot="1" x14ac:dyDescent="0.4">
      <c r="B250" s="258"/>
      <c r="D250" s="347" t="str">
        <f>$D$85</f>
        <v>Availability</v>
      </c>
      <c r="E250" s="349" t="str">
        <f>$E$85</f>
        <v>Priority</v>
      </c>
      <c r="F250" s="349"/>
      <c r="G250" s="349"/>
      <c r="H250" s="350" t="str">
        <f>$H$85</f>
        <v>Total</v>
      </c>
      <c r="I250" s="352" t="str">
        <f>$I$85</f>
        <v>Comments</v>
      </c>
      <c r="J250" s="345" t="str">
        <f>$J$85</f>
        <v>Availability by Type</v>
      </c>
      <c r="L250" s="29"/>
      <c r="M250" s="37" t="str">
        <f>'Control Panel'!$F$31</f>
        <v>H</v>
      </c>
      <c r="N250" s="37" t="str">
        <f>'Control Panel'!$F$32</f>
        <v>M</v>
      </c>
      <c r="O250" s="37" t="str">
        <f>'Control Panel'!$F$33</f>
        <v>L</v>
      </c>
      <c r="P250" s="36"/>
    </row>
    <row r="251" spans="1:16" ht="15.75" customHeight="1" thickBot="1" x14ac:dyDescent="0.4">
      <c r="B251" s="258"/>
      <c r="D251" s="348"/>
      <c r="E251" s="75" t="str">
        <f>'Control Panel'!$E$31</f>
        <v>High</v>
      </c>
      <c r="F251" s="76" t="str">
        <f>'Control Panel'!$E$32</f>
        <v>Medium</v>
      </c>
      <c r="G251" s="77" t="str">
        <f>'Control Panel'!$E$33</f>
        <v>Low</v>
      </c>
      <c r="H251" s="351"/>
      <c r="I251" s="353"/>
      <c r="J251" s="346"/>
      <c r="L251" s="37" t="s">
        <v>214</v>
      </c>
      <c r="M251" s="29">
        <f>E258*'Control Panel'!$G$31*'Control Panel'!$G$36</f>
        <v>292</v>
      </c>
      <c r="N251" s="29">
        <f>F258*'Control Panel'!$G$32*'Control Panel'!$G$36</f>
        <v>28</v>
      </c>
      <c r="O251" s="29">
        <f>G258*'Control Panel'!$G$33*'Control Panel'!$G$36</f>
        <v>3</v>
      </c>
      <c r="P251" s="36"/>
    </row>
    <row r="252" spans="1:16" ht="15.75" customHeight="1" thickBot="1" x14ac:dyDescent="0.4">
      <c r="B252" s="258"/>
      <c r="D252" s="88" t="str">
        <f>'Control Panel'!$E$36</f>
        <v>Yes</v>
      </c>
      <c r="E252" s="81">
        <f>COUNTIFS(Benefits!$C:$C,'Control Panel'!$F$31,Benefits!$AB:$AB,'Control Panel'!$F$36)</f>
        <v>0</v>
      </c>
      <c r="F252" s="82">
        <f>COUNTIFS(Benefits!$C:$C,'Control Panel'!$F$32,Benefits!$AB:$AB,'Control Panel'!$F$36)</f>
        <v>0</v>
      </c>
      <c r="G252" s="83">
        <f>COUNTIFS(Benefits!$C:$C,'Control Panel'!$F$33,Benefits!$AB:$AB,'Control Panel'!$F$36)</f>
        <v>0</v>
      </c>
      <c r="H252" s="71">
        <f>SUM(E252:G252)</f>
        <v>0</v>
      </c>
      <c r="I252" s="136">
        <f>COUNTIFS(Benefits!$G:$G,"&lt;&gt;",Benefits!$AB:$AB,'Control Panel'!$F$36)</f>
        <v>0</v>
      </c>
      <c r="J252" s="72"/>
      <c r="L252" s="37" t="str">
        <f>'Control Panel'!$F$36</f>
        <v>Y</v>
      </c>
      <c r="M252" s="29">
        <f>E252*'Control Panel'!$G$31*'Control Panel'!$G$36</f>
        <v>0</v>
      </c>
      <c r="N252" s="29">
        <f>F252*'Control Panel'!$G$32*'Control Panel'!$G$36</f>
        <v>0</v>
      </c>
      <c r="O252" s="29">
        <f>G252*'Control Panel'!$G$33*'Control Panel'!$G$36</f>
        <v>0</v>
      </c>
      <c r="P252" s="36"/>
    </row>
    <row r="253" spans="1:16" ht="15.75" customHeight="1" thickBot="1" x14ac:dyDescent="0.4">
      <c r="B253" s="258"/>
      <c r="D253" s="68" t="str">
        <f>'Control Panel'!$E$37</f>
        <v>Reporting</v>
      </c>
      <c r="E253" s="78">
        <f>COUNTIFS(Benefits!$C:$C,'Control Panel'!$F$31,Benefits!$AB:$AB,'Control Panel'!$F$37)</f>
        <v>0</v>
      </c>
      <c r="F253" s="79">
        <f>COUNTIFS(Benefits!$C:$C,'Control Panel'!$F$32,Benefits!$AB:$AB,'Control Panel'!$F$37)</f>
        <v>0</v>
      </c>
      <c r="G253" s="80">
        <f>COUNTIFS(Benefits!$C:$C,'Control Panel'!$F$33,Benefits!$AB:$AB,'Control Panel'!$F$37)</f>
        <v>0</v>
      </c>
      <c r="H253" s="69">
        <f t="shared" ref="H253:H257" si="36">SUM(E253:G253)</f>
        <v>0</v>
      </c>
      <c r="I253" s="137">
        <f>COUNTIFS(Benefits!$G:$G,"&lt;&gt;",Benefits!$AB:$AB,'Control Panel'!$F$37)</f>
        <v>0</v>
      </c>
      <c r="J253" s="129"/>
      <c r="L253" s="37" t="str">
        <f>'Control Panel'!$F$37</f>
        <v>R</v>
      </c>
      <c r="M253" s="29">
        <f>E253*'Control Panel'!$G$31*'Control Panel'!$G$37</f>
        <v>0</v>
      </c>
      <c r="N253" s="29">
        <f>F253*'Control Panel'!$G$32*'Control Panel'!$G$37</f>
        <v>0</v>
      </c>
      <c r="O253" s="29">
        <f>G253*'Control Panel'!$G$33*'Control Panel'!$G$37</f>
        <v>0</v>
      </c>
      <c r="P253" s="36"/>
    </row>
    <row r="254" spans="1:16" ht="15.75" customHeight="1" thickBot="1" x14ac:dyDescent="0.4">
      <c r="B254" s="258"/>
      <c r="D254" s="70" t="str">
        <f>'Control Panel'!$E$38</f>
        <v>Third Party</v>
      </c>
      <c r="E254" s="81">
        <f>COUNTIFS(Benefits!$C:$C,'Control Panel'!$F$31,Benefits!$AB:$AB,'Control Panel'!$F$38)</f>
        <v>0</v>
      </c>
      <c r="F254" s="82">
        <f>COUNTIFS(Benefits!$C:$C,'Control Panel'!$F$32,Benefits!$AB:$AB,'Control Panel'!$F$38)</f>
        <v>0</v>
      </c>
      <c r="G254" s="83">
        <f>COUNTIFS(Benefits!$C:$C,'Control Panel'!$F$33,Benefits!$AB:$AB,'Control Panel'!$F$38)</f>
        <v>0</v>
      </c>
      <c r="H254" s="71">
        <f t="shared" si="36"/>
        <v>0</v>
      </c>
      <c r="I254" s="136">
        <f>COUNTIFS(Benefits!$G:$G,"&lt;&gt;",Benefits!$AB:$AB,'Control Panel'!$F$38)</f>
        <v>0</v>
      </c>
      <c r="J254" s="129"/>
      <c r="L254" s="37" t="str">
        <f>'Control Panel'!$F$38</f>
        <v>T</v>
      </c>
      <c r="M254" s="29">
        <f>E254*'Control Panel'!$G$31*'Control Panel'!$G$38</f>
        <v>0</v>
      </c>
      <c r="N254" s="29">
        <f>F254*'Control Panel'!$G$32*'Control Panel'!$G$38</f>
        <v>0</v>
      </c>
      <c r="O254" s="29">
        <f>G254*'Control Panel'!$G$33*'Control Panel'!$G$38</f>
        <v>0</v>
      </c>
      <c r="P254" s="36"/>
    </row>
    <row r="255" spans="1:16" ht="15.75" customHeight="1" thickBot="1" x14ac:dyDescent="0.4">
      <c r="A255" s="21" t="s">
        <v>215</v>
      </c>
      <c r="B255" s="150"/>
      <c r="D255" s="73" t="str">
        <f>'Control Panel'!$E$39</f>
        <v>Modification</v>
      </c>
      <c r="E255" s="78">
        <f>COUNTIFS(Benefits!$C:$C,'Control Panel'!$F$31,Benefits!$AB:$AB,'Control Panel'!$F$39)</f>
        <v>0</v>
      </c>
      <c r="F255" s="79">
        <f>COUNTIFS(Benefits!$C:$C,'Control Panel'!$F$32,Benefits!$AB:$AB,'Control Panel'!$F$39)</f>
        <v>0</v>
      </c>
      <c r="G255" s="80">
        <f>COUNTIFS(Benefits!$C:$C,'Control Panel'!$F$33,Benefits!$AB:$AB,'Control Panel'!$F$39)</f>
        <v>0</v>
      </c>
      <c r="H255" s="69">
        <f t="shared" si="36"/>
        <v>0</v>
      </c>
      <c r="I255" s="137">
        <f>COUNTIFS(Benefits!$G:$G,"&lt;&gt;",Benefits!$AB:$AB,'Control Panel'!$F$39)</f>
        <v>0</v>
      </c>
      <c r="J255" s="129"/>
      <c r="L255" s="37" t="str">
        <f>'Control Panel'!$F$39</f>
        <v>M</v>
      </c>
      <c r="M255" s="29">
        <f>E255*'Control Panel'!$G$31*'Control Panel'!$G$39</f>
        <v>0</v>
      </c>
      <c r="N255" s="29">
        <f>F255*'Control Panel'!$G$32*'Control Panel'!$G$39</f>
        <v>0</v>
      </c>
      <c r="O255" s="29">
        <f>G255*'Control Panel'!$G$33*'Control Panel'!$G$39</f>
        <v>0</v>
      </c>
      <c r="P255" s="36"/>
    </row>
    <row r="256" spans="1:16" ht="15.75" customHeight="1" thickBot="1" x14ac:dyDescent="0.4">
      <c r="A256" s="22" t="s">
        <v>216</v>
      </c>
      <c r="B256" s="151"/>
      <c r="D256" s="74" t="str">
        <f>'Control Panel'!$E$40</f>
        <v>Future</v>
      </c>
      <c r="E256" s="81">
        <f>COUNTIFS(Benefits!$C:$C,'Control Panel'!$F$31,Benefits!$AB:$AB,'Control Panel'!$F$40)</f>
        <v>0</v>
      </c>
      <c r="F256" s="82">
        <f>COUNTIFS(Benefits!$C:$C,'Control Panel'!$F$32,Benefits!$AB:$AB,'Control Panel'!$F$40)</f>
        <v>0</v>
      </c>
      <c r="G256" s="83">
        <f>COUNTIFS(Benefits!$C:$C,'Control Panel'!$F$33,Benefits!$AB:$AB,'Control Panel'!$F$40)</f>
        <v>0</v>
      </c>
      <c r="H256" s="71">
        <f t="shared" si="36"/>
        <v>0</v>
      </c>
      <c r="I256" s="136">
        <f>COUNTIFS(Benefits!$G:$G,"&lt;&gt;",Benefits!$AB:$AB,'Control Panel'!$F$40)</f>
        <v>0</v>
      </c>
      <c r="J256" s="129"/>
      <c r="L256" s="37" t="str">
        <f>'Control Panel'!$F$40</f>
        <v>F</v>
      </c>
      <c r="M256" s="29">
        <f>E256*'Control Panel'!$G$31*'Control Panel'!$G$40</f>
        <v>0</v>
      </c>
      <c r="N256" s="29">
        <f>F256*'Control Panel'!$G$32*'Control Panel'!$G$40</f>
        <v>0</v>
      </c>
      <c r="O256" s="29">
        <f>G256*'Control Panel'!$G$33*'Control Panel'!$G$40</f>
        <v>0</v>
      </c>
      <c r="P256" s="36"/>
    </row>
    <row r="257" spans="1:16" ht="15.75" customHeight="1" thickBot="1" x14ac:dyDescent="0.4">
      <c r="A257" s="25" t="str">
        <f>IF(Benefits!$AC$12&gt;0,"Yes","No")</f>
        <v>No</v>
      </c>
      <c r="B257" s="152">
        <f>IF(A257="Yes",1,0)</f>
        <v>0</v>
      </c>
      <c r="D257" s="87" t="str">
        <f>'Control Panel'!$E$41</f>
        <v>Not Available</v>
      </c>
      <c r="E257" s="78">
        <f>COUNTIFS(Benefits!$C:$C,'Control Panel'!$F$31,Benefits!$AB:$AB,'Control Panel'!$F$41)</f>
        <v>73</v>
      </c>
      <c r="F257" s="79">
        <f>COUNTIFS(Benefits!$C:$C,'Control Panel'!$F$32,Benefits!$AB:$AB,'Control Panel'!$F$41)</f>
        <v>14</v>
      </c>
      <c r="G257" s="80">
        <f>COUNTIFS(Benefits!$C:$C,'Control Panel'!$F$33,Benefits!$AB:$AB,'Control Panel'!$F$41)</f>
        <v>3</v>
      </c>
      <c r="H257" s="69">
        <f t="shared" si="36"/>
        <v>90</v>
      </c>
      <c r="I257" s="137">
        <f>COUNTIFS(Benefits!$G:$G,"&lt;&gt;",Benefits!$AB:$AB,'Control Panel'!$F$41)</f>
        <v>0</v>
      </c>
      <c r="J257" s="129"/>
      <c r="L257" s="37" t="str">
        <f>'Control Panel'!$F$41</f>
        <v>N</v>
      </c>
      <c r="M257" s="29">
        <f>E257*'Control Panel'!$G$31*'Control Panel'!$G$41</f>
        <v>0</v>
      </c>
      <c r="N257" s="29">
        <f>F257*'Control Panel'!$G$32*'Control Panel'!$G$41</f>
        <v>0</v>
      </c>
      <c r="O257" s="29">
        <f>G257*'Control Panel'!$G$33*'Control Panel'!$G$41</f>
        <v>0</v>
      </c>
      <c r="P257" s="36"/>
    </row>
    <row r="258" spans="1:16" ht="15.75" customHeight="1" thickBot="1" x14ac:dyDescent="0.4">
      <c r="B258" s="258"/>
      <c r="D258" s="84" t="str">
        <f>$D$93</f>
        <v>Total:</v>
      </c>
      <c r="E258" s="85">
        <f>SUM(E252:E257)</f>
        <v>73</v>
      </c>
      <c r="F258" s="85">
        <f>SUM(F252:F257)</f>
        <v>14</v>
      </c>
      <c r="G258" s="85">
        <f>SUM(G252:G257)</f>
        <v>3</v>
      </c>
      <c r="H258" s="86">
        <f>SUM(H252:H257)</f>
        <v>90</v>
      </c>
      <c r="I258" s="86">
        <f>SUM(I252:I257)</f>
        <v>0</v>
      </c>
      <c r="J258" s="154"/>
      <c r="L258" s="37" t="str">
        <f>D258</f>
        <v>Total:</v>
      </c>
      <c r="M258" s="29">
        <f>SUM(M252:M257)</f>
        <v>0</v>
      </c>
      <c r="N258" s="29">
        <f>SUM(N252:N257)</f>
        <v>0</v>
      </c>
      <c r="O258" s="29">
        <f>SUM(O252:O257)</f>
        <v>0</v>
      </c>
      <c r="P258" s="36"/>
    </row>
    <row r="259" spans="1:16" ht="15.75" customHeight="1" thickBot="1" x14ac:dyDescent="0.4">
      <c r="B259" s="258"/>
      <c r="H259" s="4"/>
      <c r="L259" s="29" t="s">
        <v>218</v>
      </c>
      <c r="M259" s="38">
        <f t="shared" ref="M259:O259" si="37">IF(M251=0,"NA",M258/M251)</f>
        <v>0</v>
      </c>
      <c r="N259" s="38">
        <f t="shared" si="37"/>
        <v>0</v>
      </c>
      <c r="O259" s="38">
        <f t="shared" si="37"/>
        <v>0</v>
      </c>
      <c r="P259" s="36"/>
    </row>
    <row r="260" spans="1:16" ht="15.75" customHeight="1" thickBot="1" x14ac:dyDescent="0.4">
      <c r="B260" s="258"/>
      <c r="D260" s="358" t="str">
        <f>'Control Panel'!F63&amp;" - "&amp;'Control Panel'!E63</f>
        <v>4.18 - Employee Self-Service</v>
      </c>
      <c r="E260" s="359"/>
      <c r="F260" s="359"/>
      <c r="G260" s="19"/>
      <c r="H260" s="19"/>
      <c r="I260" s="19" t="str">
        <f>$I$84</f>
        <v xml:space="preserve">Overall Compliance: </v>
      </c>
      <c r="J260" s="20" t="str">
        <f>IF(SUM(M269:O269)=0,"N/A",SUM(M269:O269)/SUM(M262:O262))</f>
        <v>N/A</v>
      </c>
      <c r="L260" s="29"/>
      <c r="M260" s="29"/>
      <c r="N260" s="29"/>
      <c r="O260" s="29"/>
      <c r="P260" s="36"/>
    </row>
    <row r="261" spans="1:16" ht="15.75" customHeight="1" thickBot="1" x14ac:dyDescent="0.4">
      <c r="B261" s="258"/>
      <c r="D261" s="347" t="str">
        <f>$D$85</f>
        <v>Availability</v>
      </c>
      <c r="E261" s="349" t="str">
        <f>$E$85</f>
        <v>Priority</v>
      </c>
      <c r="F261" s="349"/>
      <c r="G261" s="349"/>
      <c r="H261" s="350" t="str">
        <f>$H$85</f>
        <v>Total</v>
      </c>
      <c r="I261" s="352" t="str">
        <f>$I$85</f>
        <v>Comments</v>
      </c>
      <c r="J261" s="345" t="str">
        <f>$J$85</f>
        <v>Availability by Type</v>
      </c>
      <c r="L261" s="29"/>
      <c r="M261" s="37" t="str">
        <f>'Control Panel'!$F$31</f>
        <v>H</v>
      </c>
      <c r="N261" s="37" t="str">
        <f>'Control Panel'!$F$32</f>
        <v>M</v>
      </c>
      <c r="O261" s="37" t="str">
        <f>'Control Panel'!$F$33</f>
        <v>L</v>
      </c>
      <c r="P261" s="36"/>
    </row>
    <row r="262" spans="1:16" ht="15.75" customHeight="1" thickBot="1" x14ac:dyDescent="0.4">
      <c r="B262" s="258"/>
      <c r="D262" s="348"/>
      <c r="E262" s="75" t="str">
        <f>'Control Panel'!$E$31</f>
        <v>High</v>
      </c>
      <c r="F262" s="76" t="str">
        <f>'Control Panel'!$E$32</f>
        <v>Medium</v>
      </c>
      <c r="G262" s="77" t="str">
        <f>'Control Panel'!$E$33</f>
        <v>Low</v>
      </c>
      <c r="H262" s="351"/>
      <c r="I262" s="353"/>
      <c r="J262" s="346"/>
      <c r="L262" s="37" t="s">
        <v>214</v>
      </c>
      <c r="M262" s="29">
        <f>E269*'Control Panel'!$G$31*'Control Panel'!$G$36</f>
        <v>132</v>
      </c>
      <c r="N262" s="29">
        <f>F269*'Control Panel'!$G$32*'Control Panel'!$G$36</f>
        <v>0</v>
      </c>
      <c r="O262" s="29">
        <f>G269*'Control Panel'!$G$33*'Control Panel'!$G$36</f>
        <v>1</v>
      </c>
      <c r="P262" s="36"/>
    </row>
    <row r="263" spans="1:16" ht="15.75" customHeight="1" thickBot="1" x14ac:dyDescent="0.4">
      <c r="B263" s="258"/>
      <c r="D263" s="88" t="str">
        <f>'Control Panel'!$E$36</f>
        <v>Yes</v>
      </c>
      <c r="E263" s="81">
        <f>COUNTIFS('Employee Self-Service'!$C:$C,'Control Panel'!$F$31,'Employee Self-Service'!$AB:$AB,'Control Panel'!$F$36)</f>
        <v>0</v>
      </c>
      <c r="F263" s="82">
        <f>COUNTIFS('Employee Self-Service'!$C:$C,'Control Panel'!$F$32,'Employee Self-Service'!$AB:$AB,'Control Panel'!$F$36)</f>
        <v>0</v>
      </c>
      <c r="G263" s="83">
        <f>COUNTIFS('Employee Self-Service'!$C:$C,'Control Panel'!$F$33,'Employee Self-Service'!$AB:$AB,'Control Panel'!$F$36)</f>
        <v>0</v>
      </c>
      <c r="H263" s="71">
        <f>SUM(E263:G263)</f>
        <v>0</v>
      </c>
      <c r="I263" s="136">
        <f>COUNTIFS('Employee Self-Service'!$G:$G,"&lt;&gt;",'Employee Self-Service'!$AB:$AB,'Control Panel'!$F$36)</f>
        <v>0</v>
      </c>
      <c r="J263" s="72"/>
      <c r="L263" s="37" t="str">
        <f>'Control Panel'!$F$36</f>
        <v>Y</v>
      </c>
      <c r="M263" s="29">
        <f>E263*'Control Panel'!$G$31*'Control Panel'!$G$36</f>
        <v>0</v>
      </c>
      <c r="N263" s="29">
        <f>F263*'Control Panel'!$G$32*'Control Panel'!$G$36</f>
        <v>0</v>
      </c>
      <c r="O263" s="29">
        <f>G263*'Control Panel'!$G$33*'Control Panel'!$G$36</f>
        <v>0</v>
      </c>
      <c r="P263" s="36"/>
    </row>
    <row r="264" spans="1:16" ht="15.75" customHeight="1" thickBot="1" x14ac:dyDescent="0.4">
      <c r="B264" s="258"/>
      <c r="D264" s="68" t="str">
        <f>'Control Panel'!$E$37</f>
        <v>Reporting</v>
      </c>
      <c r="E264" s="78">
        <f>COUNTIFS('Employee Self-Service'!$C:$C,'Control Panel'!$F$31,'Employee Self-Service'!$AB:$AB,'Control Panel'!$F$37)</f>
        <v>0</v>
      </c>
      <c r="F264" s="79">
        <f>COUNTIFS('Employee Self-Service'!$C:$C,'Control Panel'!$F$32,'Employee Self-Service'!$AB:$AB,'Control Panel'!$F$37)</f>
        <v>0</v>
      </c>
      <c r="G264" s="80">
        <f>COUNTIFS('Employee Self-Service'!$C:$C,'Control Panel'!$F$33,'Employee Self-Service'!$AB:$AB,'Control Panel'!$F$37)</f>
        <v>0</v>
      </c>
      <c r="H264" s="69">
        <f t="shared" ref="H264:H268" si="38">SUM(E264:G264)</f>
        <v>0</v>
      </c>
      <c r="I264" s="137">
        <f>COUNTIFS('Employee Self-Service'!$G:$G,"&lt;&gt;",'Employee Self-Service'!$AB:$AB,'Control Panel'!$F$37)</f>
        <v>0</v>
      </c>
      <c r="J264" s="129"/>
      <c r="L264" s="37" t="str">
        <f>'Control Panel'!$F$37</f>
        <v>R</v>
      </c>
      <c r="M264" s="29">
        <f>E264*'Control Panel'!$G$31*'Control Panel'!$G$37</f>
        <v>0</v>
      </c>
      <c r="N264" s="29">
        <f>F264*'Control Panel'!$G$32*'Control Panel'!$G$37</f>
        <v>0</v>
      </c>
      <c r="O264" s="29">
        <f>G264*'Control Panel'!$G$33*'Control Panel'!$G$37</f>
        <v>0</v>
      </c>
      <c r="P264" s="36"/>
    </row>
    <row r="265" spans="1:16" ht="15.75" customHeight="1" thickBot="1" x14ac:dyDescent="0.4">
      <c r="B265" s="258"/>
      <c r="D265" s="70" t="str">
        <f>'Control Panel'!$E$38</f>
        <v>Third Party</v>
      </c>
      <c r="E265" s="81">
        <f>COUNTIFS('Employee Self-Service'!$C:$C,'Control Panel'!$F$31,'Employee Self-Service'!$AB:$AB,'Control Panel'!$F$38)</f>
        <v>0</v>
      </c>
      <c r="F265" s="82">
        <f>COUNTIFS('Employee Self-Service'!$C:$C,'Control Panel'!$F$32,'Employee Self-Service'!$AB:$AB,'Control Panel'!$F$38)</f>
        <v>0</v>
      </c>
      <c r="G265" s="83">
        <f>COUNTIFS('Employee Self-Service'!$C:$C,'Control Panel'!$F$33,'Employee Self-Service'!$AB:$AB,'Control Panel'!$F$38)</f>
        <v>0</v>
      </c>
      <c r="H265" s="71">
        <f t="shared" si="38"/>
        <v>0</v>
      </c>
      <c r="I265" s="136">
        <f>COUNTIFS('Employee Self-Service'!$G:$G,"&lt;&gt;",'Employee Self-Service'!$AB:$AB,'Control Panel'!$F$38)</f>
        <v>0</v>
      </c>
      <c r="J265" s="129"/>
      <c r="L265" s="37" t="str">
        <f>'Control Panel'!$F$38</f>
        <v>T</v>
      </c>
      <c r="M265" s="29">
        <f>E265*'Control Panel'!$G$31*'Control Panel'!$G$38</f>
        <v>0</v>
      </c>
      <c r="N265" s="29">
        <f>F265*'Control Panel'!$G$32*'Control Panel'!$G$38</f>
        <v>0</v>
      </c>
      <c r="O265" s="29">
        <f>G265*'Control Panel'!$G$33*'Control Panel'!$G$38</f>
        <v>0</v>
      </c>
      <c r="P265" s="36"/>
    </row>
    <row r="266" spans="1:16" ht="15.75" customHeight="1" thickBot="1" x14ac:dyDescent="0.4">
      <c r="A266" s="21" t="s">
        <v>215</v>
      </c>
      <c r="B266" s="150"/>
      <c r="D266" s="73" t="str">
        <f>'Control Panel'!$E$39</f>
        <v>Modification</v>
      </c>
      <c r="E266" s="78">
        <f>COUNTIFS('Employee Self-Service'!$C:$C,'Control Panel'!$F$31,'Employee Self-Service'!$AB:$AB,'Control Panel'!$F$39)</f>
        <v>0</v>
      </c>
      <c r="F266" s="79">
        <f>COUNTIFS('Employee Self-Service'!$C:$C,'Control Panel'!$F$32,'Employee Self-Service'!$AB:$AB,'Control Panel'!$F$39)</f>
        <v>0</v>
      </c>
      <c r="G266" s="80">
        <f>COUNTIFS('Employee Self-Service'!$C:$C,'Control Panel'!$F$33,'Employee Self-Service'!$AB:$AB,'Control Panel'!$F$39)</f>
        <v>0</v>
      </c>
      <c r="H266" s="69">
        <f t="shared" si="38"/>
        <v>0</v>
      </c>
      <c r="I266" s="137">
        <f>COUNTIFS('Employee Self-Service'!$G:$G,"&lt;&gt;",'Employee Self-Service'!$AB:$AB,'Control Panel'!$F$39)</f>
        <v>0</v>
      </c>
      <c r="J266" s="129"/>
      <c r="L266" s="37" t="str">
        <f>'Control Panel'!$F$39</f>
        <v>M</v>
      </c>
      <c r="M266" s="29">
        <f>E266*'Control Panel'!$G$31*'Control Panel'!$G$39</f>
        <v>0</v>
      </c>
      <c r="N266" s="29">
        <f>F266*'Control Panel'!$G$32*'Control Panel'!$G$39</f>
        <v>0</v>
      </c>
      <c r="O266" s="29">
        <f>G266*'Control Panel'!$G$33*'Control Panel'!$G$39</f>
        <v>0</v>
      </c>
      <c r="P266" s="36"/>
    </row>
    <row r="267" spans="1:16" ht="15.75" customHeight="1" thickBot="1" x14ac:dyDescent="0.4">
      <c r="A267" s="22" t="s">
        <v>216</v>
      </c>
      <c r="B267" s="151"/>
      <c r="D267" s="74" t="str">
        <f>'Control Panel'!$E$40</f>
        <v>Future</v>
      </c>
      <c r="E267" s="81">
        <f>COUNTIFS('Employee Self-Service'!$C:$C,'Control Panel'!$F$31,'Employee Self-Service'!$AB:$AB,'Control Panel'!$F$40)</f>
        <v>0</v>
      </c>
      <c r="F267" s="82">
        <f>COUNTIFS('Employee Self-Service'!$C:$C,'Control Panel'!$F$32,'Employee Self-Service'!$AB:$AB,'Control Panel'!$F$40)</f>
        <v>0</v>
      </c>
      <c r="G267" s="83">
        <f>COUNTIFS('Employee Self-Service'!$C:$C,'Control Panel'!$F$33,'Employee Self-Service'!$AB:$AB,'Control Panel'!$F$40)</f>
        <v>0</v>
      </c>
      <c r="H267" s="71">
        <f t="shared" si="38"/>
        <v>0</v>
      </c>
      <c r="I267" s="136">
        <f>COUNTIFS('Employee Self-Service'!$G:$G,"&lt;&gt;",'Employee Self-Service'!$AB:$AB,'Control Panel'!$F$40)</f>
        <v>0</v>
      </c>
      <c r="J267" s="129"/>
      <c r="L267" s="37" t="str">
        <f>'Control Panel'!$F$40</f>
        <v>F</v>
      </c>
      <c r="M267" s="29">
        <f>E267*'Control Panel'!$G$31*'Control Panel'!$G$40</f>
        <v>0</v>
      </c>
      <c r="N267" s="29">
        <f>F267*'Control Panel'!$G$32*'Control Panel'!$G$40</f>
        <v>0</v>
      </c>
      <c r="O267" s="29">
        <f>G267*'Control Panel'!$G$33*'Control Panel'!$G$40</f>
        <v>0</v>
      </c>
      <c r="P267" s="36"/>
    </row>
    <row r="268" spans="1:16" ht="15.75" customHeight="1" thickBot="1" x14ac:dyDescent="0.4">
      <c r="A268" s="25" t="str">
        <f>IF('Employee Self-Service'!$AC$12&gt;0,"Yes","No")</f>
        <v>No</v>
      </c>
      <c r="B268" s="152">
        <f>IF(A268="Yes",1,0)</f>
        <v>0</v>
      </c>
      <c r="D268" s="87" t="str">
        <f>'Control Panel'!$E$41</f>
        <v>Not Available</v>
      </c>
      <c r="E268" s="78">
        <f>COUNTIFS('Employee Self-Service'!$C:$C,'Control Panel'!$F$31,'Employee Self-Service'!$AB:$AB,'Control Panel'!$F$41)</f>
        <v>33</v>
      </c>
      <c r="F268" s="79">
        <f>COUNTIFS('Employee Self-Service'!$C:$C,'Control Panel'!$F$32,'Employee Self-Service'!$AB:$AB,'Control Panel'!$F$41)</f>
        <v>0</v>
      </c>
      <c r="G268" s="80">
        <f>COUNTIFS('Employee Self-Service'!$C:$C,'Control Panel'!$F$33,'Employee Self-Service'!$AB:$AB,'Control Panel'!$F$41)</f>
        <v>1</v>
      </c>
      <c r="H268" s="69">
        <f t="shared" si="38"/>
        <v>34</v>
      </c>
      <c r="I268" s="137">
        <f>COUNTIFS('Employee Self-Service'!$G:$G,"&lt;&gt;",'Employee Self-Service'!$AB:$AB,'Control Panel'!$F$41)</f>
        <v>0</v>
      </c>
      <c r="J268" s="129"/>
      <c r="L268" s="37" t="str">
        <f>'Control Panel'!$F$41</f>
        <v>N</v>
      </c>
      <c r="M268" s="29">
        <f>E268*'Control Panel'!$G$31*'Control Panel'!$G$41</f>
        <v>0</v>
      </c>
      <c r="N268" s="29">
        <f>F268*'Control Panel'!$G$32*'Control Panel'!$G$41</f>
        <v>0</v>
      </c>
      <c r="O268" s="29">
        <f>G268*'Control Panel'!$G$33*'Control Panel'!$G$41</f>
        <v>0</v>
      </c>
      <c r="P268" s="36"/>
    </row>
    <row r="269" spans="1:16" ht="15.75" customHeight="1" thickBot="1" x14ac:dyDescent="0.4">
      <c r="B269" s="258"/>
      <c r="D269" s="84" t="str">
        <f>$D$93</f>
        <v>Total:</v>
      </c>
      <c r="E269" s="85">
        <f>SUM(E263:E268)</f>
        <v>33</v>
      </c>
      <c r="F269" s="85">
        <f>SUM(F263:F268)</f>
        <v>0</v>
      </c>
      <c r="G269" s="85">
        <f>SUM(G263:G268)</f>
        <v>1</v>
      </c>
      <c r="H269" s="86">
        <f>SUM(H263:H268)</f>
        <v>34</v>
      </c>
      <c r="I269" s="86">
        <f>SUM(I263:I268)</f>
        <v>0</v>
      </c>
      <c r="J269" s="154"/>
      <c r="L269" s="37" t="str">
        <f>D269</f>
        <v>Total:</v>
      </c>
      <c r="M269" s="29">
        <f>SUM(M263:M268)</f>
        <v>0</v>
      </c>
      <c r="N269" s="29">
        <f>SUM(N263:N268)</f>
        <v>0</v>
      </c>
      <c r="O269" s="29">
        <f>SUM(O263:O268)</f>
        <v>0</v>
      </c>
      <c r="P269" s="36"/>
    </row>
    <row r="270" spans="1:16" ht="15.75" customHeight="1" thickBot="1" x14ac:dyDescent="0.4">
      <c r="B270" s="258"/>
      <c r="D270" s="59"/>
      <c r="H270" s="4"/>
      <c r="L270" s="29" t="s">
        <v>218</v>
      </c>
      <c r="M270" s="38">
        <f t="shared" ref="M270:O270" si="39">IF(M262=0,"NA",M269/M262)</f>
        <v>0</v>
      </c>
      <c r="N270" s="38" t="str">
        <f t="shared" si="39"/>
        <v>NA</v>
      </c>
      <c r="O270" s="38">
        <f t="shared" si="39"/>
        <v>0</v>
      </c>
      <c r="P270" s="36"/>
    </row>
    <row r="271" spans="1:16" ht="15.75" customHeight="1" thickBot="1" x14ac:dyDescent="0.4">
      <c r="B271" s="258"/>
      <c r="D271" s="358" t="str">
        <f>'Control Panel'!F64&amp;" - "&amp;'Control Panel'!E64</f>
        <v>4.19 - Time &amp; Attendance</v>
      </c>
      <c r="E271" s="359"/>
      <c r="F271" s="359"/>
      <c r="G271" s="19"/>
      <c r="H271" s="19"/>
      <c r="I271" s="19" t="str">
        <f>$I$84</f>
        <v xml:space="preserve">Overall Compliance: </v>
      </c>
      <c r="J271" s="20" t="str">
        <f>IF(SUM(M280:O280)=0,"N/A",SUM(M280:O280)/SUM(M273:O273))</f>
        <v>N/A</v>
      </c>
      <c r="L271" s="29"/>
      <c r="M271" s="29"/>
      <c r="N271" s="29"/>
      <c r="O271" s="29"/>
      <c r="P271" s="36"/>
    </row>
    <row r="272" spans="1:16" ht="15.75" customHeight="1" thickBot="1" x14ac:dyDescent="0.4">
      <c r="B272" s="258"/>
      <c r="D272" s="347" t="str">
        <f>$D$85</f>
        <v>Availability</v>
      </c>
      <c r="E272" s="349" t="str">
        <f>$E$85</f>
        <v>Priority</v>
      </c>
      <c r="F272" s="349"/>
      <c r="G272" s="349"/>
      <c r="H272" s="350" t="str">
        <f>$H$85</f>
        <v>Total</v>
      </c>
      <c r="I272" s="352" t="str">
        <f>$I$85</f>
        <v>Comments</v>
      </c>
      <c r="J272" s="345" t="str">
        <f>$J$85</f>
        <v>Availability by Type</v>
      </c>
      <c r="L272" s="29"/>
      <c r="M272" s="37" t="str">
        <f>'Control Panel'!$F$31</f>
        <v>H</v>
      </c>
      <c r="N272" s="37" t="str">
        <f>'Control Panel'!$F$32</f>
        <v>M</v>
      </c>
      <c r="O272" s="37" t="str">
        <f>'Control Panel'!$F$33</f>
        <v>L</v>
      </c>
      <c r="P272" s="36"/>
    </row>
    <row r="273" spans="1:16" ht="15.75" customHeight="1" thickBot="1" x14ac:dyDescent="0.4">
      <c r="B273" s="258"/>
      <c r="D273" s="348"/>
      <c r="E273" s="75" t="str">
        <f>'Control Panel'!$E$31</f>
        <v>High</v>
      </c>
      <c r="F273" s="76" t="str">
        <f>'Control Panel'!$E$32</f>
        <v>Medium</v>
      </c>
      <c r="G273" s="77" t="str">
        <f>'Control Panel'!$E$33</f>
        <v>Low</v>
      </c>
      <c r="H273" s="351"/>
      <c r="I273" s="353"/>
      <c r="J273" s="346"/>
      <c r="L273" s="37" t="s">
        <v>214</v>
      </c>
      <c r="M273" s="29">
        <f>E280*'Control Panel'!$G$31*'Control Panel'!$G$36</f>
        <v>204</v>
      </c>
      <c r="N273" s="29">
        <f>F280*'Control Panel'!$G$32*'Control Panel'!$G$36</f>
        <v>8</v>
      </c>
      <c r="O273" s="29">
        <f>G280*'Control Panel'!$G$33*'Control Panel'!$G$36</f>
        <v>2</v>
      </c>
      <c r="P273" s="36"/>
    </row>
    <row r="274" spans="1:16" ht="15.75" customHeight="1" thickBot="1" x14ac:dyDescent="0.4">
      <c r="B274" s="258"/>
      <c r="D274" s="88" t="str">
        <f>'Control Panel'!$E$36</f>
        <v>Yes</v>
      </c>
      <c r="E274" s="81">
        <f>COUNTIFS('Time &amp; Attendance'!$C:$C,'Control Panel'!$F$31,'Time &amp; Attendance'!$AB:$AB,'Control Panel'!$F$36)</f>
        <v>0</v>
      </c>
      <c r="F274" s="82">
        <f>COUNTIFS('Time &amp; Attendance'!$C:$C,'Control Panel'!$F$32,'Time &amp; Attendance'!$AB:$AB,'Control Panel'!$F$36)</f>
        <v>0</v>
      </c>
      <c r="G274" s="83">
        <f>COUNTIFS('Time &amp; Attendance'!$C:$C,'Control Panel'!$F$33,'Time &amp; Attendance'!$AB:$AB,'Control Panel'!$F$36)</f>
        <v>0</v>
      </c>
      <c r="H274" s="71">
        <f>SUM(E274:G274)</f>
        <v>0</v>
      </c>
      <c r="I274" s="136">
        <f>COUNTIFS('Time &amp; Attendance'!$G:$G,"&lt;&gt;",'Time &amp; Attendance'!$AB:$AB,'Control Panel'!$F$36)</f>
        <v>0</v>
      </c>
      <c r="J274" s="72"/>
      <c r="L274" s="37" t="str">
        <f>'Control Panel'!$F$36</f>
        <v>Y</v>
      </c>
      <c r="M274" s="29">
        <f>E274*'Control Panel'!$G$31*'Control Panel'!$G$36</f>
        <v>0</v>
      </c>
      <c r="N274" s="29">
        <f>F274*'Control Panel'!$G$32*'Control Panel'!$G$36</f>
        <v>0</v>
      </c>
      <c r="O274" s="29">
        <f>G274*'Control Panel'!$G$33*'Control Panel'!$G$36</f>
        <v>0</v>
      </c>
      <c r="P274" s="36"/>
    </row>
    <row r="275" spans="1:16" ht="15.75" customHeight="1" thickBot="1" x14ac:dyDescent="0.4">
      <c r="B275" s="258"/>
      <c r="D275" s="68" t="str">
        <f>'Control Panel'!$E$37</f>
        <v>Reporting</v>
      </c>
      <c r="E275" s="78">
        <f>COUNTIFS('Time &amp; Attendance'!$C:$C,'Control Panel'!$F$31,'Time &amp; Attendance'!$AB:$AB,'Control Panel'!$F$37)</f>
        <v>0</v>
      </c>
      <c r="F275" s="79">
        <f>COUNTIFS('Time &amp; Attendance'!$C:$C,'Control Panel'!$F$32,'Time &amp; Attendance'!$AB:$AB,'Control Panel'!$F$37)</f>
        <v>0</v>
      </c>
      <c r="G275" s="80">
        <f>COUNTIFS('Time &amp; Attendance'!$C:$C,'Control Panel'!$F$33,'Time &amp; Attendance'!$AB:$AB,'Control Panel'!$F$37)</f>
        <v>0</v>
      </c>
      <c r="H275" s="69">
        <f t="shared" ref="H275:H279" si="40">SUM(E275:G275)</f>
        <v>0</v>
      </c>
      <c r="I275" s="137">
        <f>COUNTIFS('Time &amp; Attendance'!$G:$G,"&lt;&gt;",'Time &amp; Attendance'!$AB:$AB,'Control Panel'!$F$37)</f>
        <v>0</v>
      </c>
      <c r="J275" s="129"/>
      <c r="L275" s="37" t="str">
        <f>'Control Panel'!$F$37</f>
        <v>R</v>
      </c>
      <c r="M275" s="29">
        <f>E275*'Control Panel'!$G$31*'Control Panel'!$G$37</f>
        <v>0</v>
      </c>
      <c r="N275" s="29">
        <f>F275*'Control Panel'!$G$32*'Control Panel'!$G$37</f>
        <v>0</v>
      </c>
      <c r="O275" s="29">
        <f>G275*'Control Panel'!$G$33*'Control Panel'!$G$37</f>
        <v>0</v>
      </c>
      <c r="P275" s="36"/>
    </row>
    <row r="276" spans="1:16" ht="15.75" customHeight="1" thickBot="1" x14ac:dyDescent="0.4">
      <c r="B276" s="258"/>
      <c r="D276" s="70" t="str">
        <f>'Control Panel'!$E$38</f>
        <v>Third Party</v>
      </c>
      <c r="E276" s="81">
        <f>COUNTIFS('Time &amp; Attendance'!$C:$C,'Control Panel'!$F$31,'Time &amp; Attendance'!$AB:$AB,'Control Panel'!$F$38)</f>
        <v>0</v>
      </c>
      <c r="F276" s="82">
        <f>COUNTIFS('Time &amp; Attendance'!$C:$C,'Control Panel'!$F$32,'Time &amp; Attendance'!$AB:$AB,'Control Panel'!$F$38)</f>
        <v>0</v>
      </c>
      <c r="G276" s="83">
        <f>COUNTIFS('Time &amp; Attendance'!$C:$C,'Control Panel'!$F$33,'Time &amp; Attendance'!$AB:$AB,'Control Panel'!$F$38)</f>
        <v>0</v>
      </c>
      <c r="H276" s="71">
        <f t="shared" si="40"/>
        <v>0</v>
      </c>
      <c r="I276" s="136">
        <f>COUNTIFS('Time &amp; Attendance'!$G:$G,"&lt;&gt;",'Time &amp; Attendance'!$AB:$AB,'Control Panel'!$F$38)</f>
        <v>0</v>
      </c>
      <c r="J276" s="129"/>
      <c r="L276" s="37" t="str">
        <f>'Control Panel'!$F$38</f>
        <v>T</v>
      </c>
      <c r="M276" s="29">
        <f>E276*'Control Panel'!$G$31*'Control Panel'!$G$38</f>
        <v>0</v>
      </c>
      <c r="N276" s="29">
        <f>F276*'Control Panel'!$G$32*'Control Panel'!$G$38</f>
        <v>0</v>
      </c>
      <c r="O276" s="29">
        <f>G276*'Control Panel'!$G$33*'Control Panel'!$G$38</f>
        <v>0</v>
      </c>
      <c r="P276" s="36"/>
    </row>
    <row r="277" spans="1:16" ht="15.75" customHeight="1" thickBot="1" x14ac:dyDescent="0.4">
      <c r="A277" s="21" t="s">
        <v>215</v>
      </c>
      <c r="B277" s="150"/>
      <c r="D277" s="73" t="str">
        <f>'Control Panel'!$E$39</f>
        <v>Modification</v>
      </c>
      <c r="E277" s="78">
        <f>COUNTIFS('Time &amp; Attendance'!$C:$C,'Control Panel'!$F$31,'Time &amp; Attendance'!$AB:$AB,'Control Panel'!$F$39)</f>
        <v>0</v>
      </c>
      <c r="F277" s="79">
        <f>COUNTIFS('Time &amp; Attendance'!$C:$C,'Control Panel'!$F$32,'Time &amp; Attendance'!$AB:$AB,'Control Panel'!$F$39)</f>
        <v>0</v>
      </c>
      <c r="G277" s="80">
        <f>COUNTIFS('Time &amp; Attendance'!$C:$C,'Control Panel'!$F$33,'Time &amp; Attendance'!$AB:$AB,'Control Panel'!$F$39)</f>
        <v>0</v>
      </c>
      <c r="H277" s="69">
        <f t="shared" si="40"/>
        <v>0</v>
      </c>
      <c r="I277" s="137">
        <f>COUNTIFS('Time &amp; Attendance'!$G:$G,"&lt;&gt;",'Time &amp; Attendance'!$AB:$AB,'Control Panel'!$F$39)</f>
        <v>0</v>
      </c>
      <c r="J277" s="129"/>
      <c r="L277" s="37" t="str">
        <f>'Control Panel'!$F$39</f>
        <v>M</v>
      </c>
      <c r="M277" s="29">
        <f>E277*'Control Panel'!$G$31*'Control Panel'!$G$39</f>
        <v>0</v>
      </c>
      <c r="N277" s="29">
        <f>F277*'Control Panel'!$G$32*'Control Panel'!$G$39</f>
        <v>0</v>
      </c>
      <c r="O277" s="29">
        <f>G277*'Control Panel'!$G$33*'Control Panel'!$G$39</f>
        <v>0</v>
      </c>
      <c r="P277" s="36"/>
    </row>
    <row r="278" spans="1:16" ht="15.75" customHeight="1" thickBot="1" x14ac:dyDescent="0.4">
      <c r="A278" s="22" t="s">
        <v>216</v>
      </c>
      <c r="B278" s="151"/>
      <c r="D278" s="74" t="str">
        <f>'Control Panel'!$E$40</f>
        <v>Future</v>
      </c>
      <c r="E278" s="81">
        <f>COUNTIFS('Time &amp; Attendance'!$C:$C,'Control Panel'!$F$31,'Time &amp; Attendance'!$AB:$AB,'Control Panel'!$F$40)</f>
        <v>0</v>
      </c>
      <c r="F278" s="82">
        <f>COUNTIFS('Time &amp; Attendance'!$C:$C,'Control Panel'!$F$32,'Time &amp; Attendance'!$AB:$AB,'Control Panel'!$F$40)</f>
        <v>0</v>
      </c>
      <c r="G278" s="83">
        <f>COUNTIFS('Time &amp; Attendance'!$C:$C,'Control Panel'!$F$33,'Time &amp; Attendance'!$AB:$AB,'Control Panel'!$F$40)</f>
        <v>0</v>
      </c>
      <c r="H278" s="71">
        <f t="shared" si="40"/>
        <v>0</v>
      </c>
      <c r="I278" s="136">
        <f>COUNTIFS('Time &amp; Attendance'!$G:$G,"&lt;&gt;",'Time &amp; Attendance'!$AB:$AB,'Control Panel'!$F$40)</f>
        <v>0</v>
      </c>
      <c r="J278" s="129"/>
      <c r="L278" s="37" t="str">
        <f>'Control Panel'!$F$40</f>
        <v>F</v>
      </c>
      <c r="M278" s="29">
        <f>E278*'Control Panel'!$G$31*'Control Panel'!$G$40</f>
        <v>0</v>
      </c>
      <c r="N278" s="29">
        <f>F278*'Control Panel'!$G$32*'Control Panel'!$G$40</f>
        <v>0</v>
      </c>
      <c r="O278" s="29">
        <f>G278*'Control Panel'!$G$33*'Control Panel'!$G$40</f>
        <v>0</v>
      </c>
      <c r="P278" s="36"/>
    </row>
    <row r="279" spans="1:16" ht="15.75" customHeight="1" thickBot="1" x14ac:dyDescent="0.4">
      <c r="A279" s="25" t="str">
        <f>IF('Time &amp; Attendance'!$AC$12&gt;0,"Yes","No")</f>
        <v>No</v>
      </c>
      <c r="B279" s="152">
        <f>IF(A279="Yes",1,0)</f>
        <v>0</v>
      </c>
      <c r="D279" s="87" t="str">
        <f>'Control Panel'!$E$41</f>
        <v>Not Available</v>
      </c>
      <c r="E279" s="78">
        <f>COUNTIFS('Time &amp; Attendance'!$C:$C,'Control Panel'!$F$31,'Time &amp; Attendance'!$AB:$AB,'Control Panel'!$F$41)</f>
        <v>51</v>
      </c>
      <c r="F279" s="79">
        <f>COUNTIFS('Time &amp; Attendance'!$C:$C,'Control Panel'!$F$32,'Time &amp; Attendance'!$AB:$AB,'Control Panel'!$F$41)</f>
        <v>4</v>
      </c>
      <c r="G279" s="80">
        <f>COUNTIFS('Time &amp; Attendance'!$C:$C,'Control Panel'!$F$33,'Time &amp; Attendance'!$AB:$AB,'Control Panel'!$F$41)</f>
        <v>2</v>
      </c>
      <c r="H279" s="69">
        <f t="shared" si="40"/>
        <v>57</v>
      </c>
      <c r="I279" s="137">
        <f>COUNTIFS('Time &amp; Attendance'!$G:$G,"&lt;&gt;",'Time &amp; Attendance'!$AB:$AB,'Control Panel'!$F$41)</f>
        <v>0</v>
      </c>
      <c r="J279" s="129"/>
      <c r="L279" s="37" t="str">
        <f>'Control Panel'!$F$41</f>
        <v>N</v>
      </c>
      <c r="M279" s="29">
        <f>E279*'Control Panel'!$G$31*'Control Panel'!$G$41</f>
        <v>0</v>
      </c>
      <c r="N279" s="29">
        <f>F279*'Control Panel'!$G$32*'Control Panel'!$G$41</f>
        <v>0</v>
      </c>
      <c r="O279" s="29">
        <f>G279*'Control Panel'!$G$33*'Control Panel'!$G$41</f>
        <v>0</v>
      </c>
      <c r="P279" s="36"/>
    </row>
    <row r="280" spans="1:16" ht="15.75" customHeight="1" thickBot="1" x14ac:dyDescent="0.4">
      <c r="B280" s="258"/>
      <c r="D280" s="84" t="str">
        <f>$D$93</f>
        <v>Total:</v>
      </c>
      <c r="E280" s="85">
        <f>SUM(E274:E279)</f>
        <v>51</v>
      </c>
      <c r="F280" s="85">
        <f>SUM(F274:F279)</f>
        <v>4</v>
      </c>
      <c r="G280" s="85">
        <f>SUM(G274:G279)</f>
        <v>2</v>
      </c>
      <c r="H280" s="86">
        <f>SUM(H274:H279)</f>
        <v>57</v>
      </c>
      <c r="I280" s="86">
        <f>SUM(I274:I279)</f>
        <v>0</v>
      </c>
      <c r="J280" s="154"/>
      <c r="L280" s="37" t="str">
        <f>D280</f>
        <v>Total:</v>
      </c>
      <c r="M280" s="29">
        <f>SUM(M274:M279)</f>
        <v>0</v>
      </c>
      <c r="N280" s="29">
        <f>SUM(N274:N279)</f>
        <v>0</v>
      </c>
      <c r="O280" s="29">
        <f>SUM(O274:O279)</f>
        <v>0</v>
      </c>
      <c r="P280" s="36"/>
    </row>
    <row r="281" spans="1:16" ht="15.75" customHeight="1" x14ac:dyDescent="0.35">
      <c r="B281" s="258"/>
      <c r="D281" s="59"/>
      <c r="H281" s="4"/>
      <c r="L281" s="29" t="s">
        <v>218</v>
      </c>
      <c r="M281" s="38">
        <f t="shared" ref="M281:O281" si="41">IF(M273=0,"NA",M280/M273)</f>
        <v>0</v>
      </c>
      <c r="N281" s="38">
        <f t="shared" si="41"/>
        <v>0</v>
      </c>
      <c r="O281" s="38">
        <f t="shared" si="41"/>
        <v>0</v>
      </c>
      <c r="P281" s="36"/>
    </row>
    <row r="282" spans="1:16" ht="15.75" hidden="1" customHeight="1" thickBot="1" x14ac:dyDescent="0.4">
      <c r="B282" s="258"/>
      <c r="D282" s="358" t="str">
        <f>'Control Panel'!F65&amp;" - "&amp;'Control Panel'!E65</f>
        <v>4.20 - Module 19</v>
      </c>
      <c r="E282" s="359"/>
      <c r="F282" s="359"/>
      <c r="G282" s="19"/>
      <c r="H282" s="19"/>
      <c r="I282" s="19" t="str">
        <f>$I$84</f>
        <v xml:space="preserve">Overall Compliance: </v>
      </c>
      <c r="J282" s="20" t="str">
        <f>IF(SUM(M291:O291)=0,"N/A",SUM(M291:O291)/SUM(M284:O284))</f>
        <v>N/A</v>
      </c>
      <c r="L282" s="29"/>
      <c r="M282" s="29"/>
      <c r="N282" s="29"/>
      <c r="O282" s="29"/>
      <c r="P282" s="36"/>
    </row>
    <row r="283" spans="1:16" ht="15.75" hidden="1" customHeight="1" thickBot="1" x14ac:dyDescent="0.4">
      <c r="B283" s="258"/>
      <c r="D283" s="347" t="str">
        <f>$D$85</f>
        <v>Availability</v>
      </c>
      <c r="E283" s="349" t="str">
        <f>$E$85</f>
        <v>Priority</v>
      </c>
      <c r="F283" s="349"/>
      <c r="G283" s="349"/>
      <c r="H283" s="350" t="str">
        <f>$H$85</f>
        <v>Total</v>
      </c>
      <c r="I283" s="352" t="str">
        <f>$I$85</f>
        <v>Comments</v>
      </c>
      <c r="J283" s="345" t="str">
        <f>$J$85</f>
        <v>Availability by Type</v>
      </c>
      <c r="L283" s="29"/>
      <c r="M283" s="37" t="str">
        <f>'Control Panel'!$F$31</f>
        <v>H</v>
      </c>
      <c r="N283" s="37" t="str">
        <f>'Control Panel'!$F$32</f>
        <v>M</v>
      </c>
      <c r="O283" s="37" t="str">
        <f>'Control Panel'!$F$33</f>
        <v>L</v>
      </c>
      <c r="P283" s="36"/>
    </row>
    <row r="284" spans="1:16" ht="15.75" hidden="1" customHeight="1" thickBot="1" x14ac:dyDescent="0.4">
      <c r="B284" s="258"/>
      <c r="D284" s="348"/>
      <c r="E284" s="75" t="str">
        <f>'Control Panel'!$E$31</f>
        <v>High</v>
      </c>
      <c r="F284" s="76" t="str">
        <f>'Control Panel'!$E$32</f>
        <v>Medium</v>
      </c>
      <c r="G284" s="77" t="str">
        <f>'Control Panel'!$E$33</f>
        <v>Low</v>
      </c>
      <c r="H284" s="351"/>
      <c r="I284" s="353"/>
      <c r="J284" s="346"/>
      <c r="L284" s="37" t="s">
        <v>214</v>
      </c>
      <c r="M284" s="29">
        <f>E291*'Control Panel'!$G$31*'Control Panel'!$G$36</f>
        <v>0</v>
      </c>
      <c r="N284" s="29">
        <f>F291*'Control Panel'!$G$32*'Control Panel'!$G$36</f>
        <v>0</v>
      </c>
      <c r="O284" s="29">
        <f>G291*'Control Panel'!$G$33*'Control Panel'!$G$36</f>
        <v>0</v>
      </c>
      <c r="P284" s="36"/>
    </row>
    <row r="285" spans="1:16" ht="15.75" hidden="1" customHeight="1" thickBot="1" x14ac:dyDescent="0.4">
      <c r="B285" s="258"/>
      <c r="D285" s="88" t="str">
        <f>'Control Panel'!$E$36</f>
        <v>Yes</v>
      </c>
      <c r="E285" s="81">
        <f>COUNTIFS('Module 19'!$C:$C,'Control Panel'!$F$31,'Module 19'!$AB:$AB,'Control Panel'!$F$36)</f>
        <v>0</v>
      </c>
      <c r="F285" s="82">
        <f>COUNTIFS('Module 19'!$C:$C,'Control Panel'!$F$32,'Module 19'!$AB:$AB,'Control Panel'!$F$36)</f>
        <v>0</v>
      </c>
      <c r="G285" s="83">
        <f>COUNTIFS('Module 19'!$C:$C,'Control Panel'!$F$33,'Module 19'!$AB:$AB,'Control Panel'!$F$36)</f>
        <v>0</v>
      </c>
      <c r="H285" s="71">
        <f>SUM(E285:G285)</f>
        <v>0</v>
      </c>
      <c r="I285" s="136">
        <f>COUNTIFS('Module 19'!$G:$G,"&lt;&gt;",'Module 19'!$AB:$AB,'Control Panel'!$F$36)</f>
        <v>0</v>
      </c>
      <c r="J285" s="72"/>
      <c r="L285" s="37" t="str">
        <f>'Control Panel'!$F$36</f>
        <v>Y</v>
      </c>
      <c r="M285" s="29">
        <f>E285*'Control Panel'!$G$31*'Control Panel'!$G$36</f>
        <v>0</v>
      </c>
      <c r="N285" s="29">
        <f>F285*'Control Panel'!$G$32*'Control Panel'!$G$36</f>
        <v>0</v>
      </c>
      <c r="O285" s="29">
        <f>G285*'Control Panel'!$G$33*'Control Panel'!$G$36</f>
        <v>0</v>
      </c>
      <c r="P285" s="36"/>
    </row>
    <row r="286" spans="1:16" ht="15.75" hidden="1" customHeight="1" thickBot="1" x14ac:dyDescent="0.4">
      <c r="B286" s="258"/>
      <c r="D286" s="68" t="str">
        <f>'Control Panel'!$E$37</f>
        <v>Reporting</v>
      </c>
      <c r="E286" s="78">
        <f>COUNTIFS('Module 19'!$C:$C,'Control Panel'!$F$31,'Module 19'!$AB:$AB,'Control Panel'!$F$37)</f>
        <v>0</v>
      </c>
      <c r="F286" s="79">
        <f>COUNTIFS('Module 19'!$C:$C,'Control Panel'!$F$32,'Module 19'!$AB:$AB,'Control Panel'!$F$37)</f>
        <v>0</v>
      </c>
      <c r="G286" s="80">
        <f>COUNTIFS('Module 19'!$C:$C,'Control Panel'!$F$33,'Module 19'!$AB:$AB,'Control Panel'!$F$37)</f>
        <v>0</v>
      </c>
      <c r="H286" s="69">
        <f t="shared" ref="H286:H290" si="42">SUM(E286:G286)</f>
        <v>0</v>
      </c>
      <c r="I286" s="137">
        <f>COUNTIFS('Module 19'!$G:$G,"&lt;&gt;",'Module 19'!$AB:$AB,'Control Panel'!$F$37)</f>
        <v>0</v>
      </c>
      <c r="J286" s="129"/>
      <c r="L286" s="37" t="str">
        <f>'Control Panel'!$F$37</f>
        <v>R</v>
      </c>
      <c r="M286" s="29">
        <f>E286*'Control Panel'!$G$31*'Control Panel'!$G$37</f>
        <v>0</v>
      </c>
      <c r="N286" s="29">
        <f>F286*'Control Panel'!$G$32*'Control Panel'!$G$37</f>
        <v>0</v>
      </c>
      <c r="O286" s="29">
        <f>G286*'Control Panel'!$G$33*'Control Panel'!$G$37</f>
        <v>0</v>
      </c>
      <c r="P286" s="36"/>
    </row>
    <row r="287" spans="1:16" ht="15.75" hidden="1" customHeight="1" thickBot="1" x14ac:dyDescent="0.4">
      <c r="B287" s="258"/>
      <c r="D287" s="70" t="str">
        <f>'Control Panel'!$E$38</f>
        <v>Third Party</v>
      </c>
      <c r="E287" s="81">
        <f>COUNTIFS('Module 19'!$C:$C,'Control Panel'!$F$31,'Module 19'!$AB:$AB,'Control Panel'!$F$38)</f>
        <v>0</v>
      </c>
      <c r="F287" s="82">
        <f>COUNTIFS('Module 19'!$C:$C,'Control Panel'!$F$32,'Module 19'!$AB:$AB,'Control Panel'!$F$38)</f>
        <v>0</v>
      </c>
      <c r="G287" s="83">
        <f>COUNTIFS('Module 19'!$C:$C,'Control Panel'!$F$33,'Module 19'!$AB:$AB,'Control Panel'!$F$38)</f>
        <v>0</v>
      </c>
      <c r="H287" s="71">
        <f t="shared" si="42"/>
        <v>0</v>
      </c>
      <c r="I287" s="136">
        <f>COUNTIFS('Module 19'!$G:$G,"&lt;&gt;",'Module 19'!$AB:$AB,'Control Panel'!$F$38)</f>
        <v>0</v>
      </c>
      <c r="J287" s="129"/>
      <c r="L287" s="37" t="str">
        <f>'Control Panel'!$F$38</f>
        <v>T</v>
      </c>
      <c r="M287" s="29">
        <f>E287*'Control Panel'!$G$31*'Control Panel'!$G$38</f>
        <v>0</v>
      </c>
      <c r="N287" s="29">
        <f>F287*'Control Panel'!$G$32*'Control Panel'!$G$38</f>
        <v>0</v>
      </c>
      <c r="O287" s="29">
        <f>G287*'Control Panel'!$G$33*'Control Panel'!$G$38</f>
        <v>0</v>
      </c>
      <c r="P287" s="36"/>
    </row>
    <row r="288" spans="1:16" ht="15.75" hidden="1" customHeight="1" thickBot="1" x14ac:dyDescent="0.4">
      <c r="A288" s="21" t="s">
        <v>215</v>
      </c>
      <c r="B288" s="150"/>
      <c r="D288" s="73" t="str">
        <f>'Control Panel'!$E$39</f>
        <v>Modification</v>
      </c>
      <c r="E288" s="78">
        <f>COUNTIFS('Module 19'!$C:$C,'Control Panel'!$F$31,'Module 19'!$AB:$AB,'Control Panel'!$F$39)</f>
        <v>0</v>
      </c>
      <c r="F288" s="79">
        <f>COUNTIFS('Module 19'!$C:$C,'Control Panel'!$F$32,'Module 19'!$AB:$AB,'Control Panel'!$F$39)</f>
        <v>0</v>
      </c>
      <c r="G288" s="80">
        <f>COUNTIFS('Module 19'!$C:$C,'Control Panel'!$F$33,'Module 19'!$AB:$AB,'Control Panel'!$F$39)</f>
        <v>0</v>
      </c>
      <c r="H288" s="69">
        <f t="shared" si="42"/>
        <v>0</v>
      </c>
      <c r="I288" s="137">
        <f>COUNTIFS('Module 19'!$G:$G,"&lt;&gt;",'Module 19'!$AB:$AB,'Control Panel'!$F$39)</f>
        <v>0</v>
      </c>
      <c r="J288" s="129"/>
      <c r="L288" s="37" t="str">
        <f>'Control Panel'!$F$39</f>
        <v>M</v>
      </c>
      <c r="M288" s="29">
        <f>E288*'Control Panel'!$G$31*'Control Panel'!$G$39</f>
        <v>0</v>
      </c>
      <c r="N288" s="29">
        <f>F288*'Control Panel'!$G$32*'Control Panel'!$G$39</f>
        <v>0</v>
      </c>
      <c r="O288" s="29">
        <f>G288*'Control Panel'!$G$33*'Control Panel'!$G$39</f>
        <v>0</v>
      </c>
      <c r="P288" s="36"/>
    </row>
    <row r="289" spans="1:16" ht="15.75" hidden="1" customHeight="1" thickBot="1" x14ac:dyDescent="0.4">
      <c r="A289" s="22" t="s">
        <v>216</v>
      </c>
      <c r="B289" s="151"/>
      <c r="D289" s="74" t="str">
        <f>'Control Panel'!$E$40</f>
        <v>Future</v>
      </c>
      <c r="E289" s="81">
        <f>COUNTIFS('Module 19'!$C:$C,'Control Panel'!$F$31,'Module 19'!$AB:$AB,'Control Panel'!$F$40)</f>
        <v>0</v>
      </c>
      <c r="F289" s="82">
        <f>COUNTIFS('Module 19'!$C:$C,'Control Panel'!$F$32,'Module 19'!$AB:$AB,'Control Panel'!$F$40)</f>
        <v>0</v>
      </c>
      <c r="G289" s="83">
        <f>COUNTIFS('Module 19'!$C:$C,'Control Panel'!$F$33,'Module 19'!$AB:$AB,'Control Panel'!$F$40)</f>
        <v>0</v>
      </c>
      <c r="H289" s="71">
        <f t="shared" si="42"/>
        <v>0</v>
      </c>
      <c r="I289" s="136">
        <f>COUNTIFS('Module 19'!$G:$G,"&lt;&gt;",'Module 19'!$AB:$AB,'Control Panel'!$F$40)</f>
        <v>0</v>
      </c>
      <c r="J289" s="129"/>
      <c r="L289" s="37" t="str">
        <f>'Control Panel'!$F$40</f>
        <v>F</v>
      </c>
      <c r="M289" s="29">
        <f>E289*'Control Panel'!$G$31*'Control Panel'!$G$40</f>
        <v>0</v>
      </c>
      <c r="N289" s="29">
        <f>F289*'Control Panel'!$G$32*'Control Panel'!$G$40</f>
        <v>0</v>
      </c>
      <c r="O289" s="29">
        <f>G289*'Control Panel'!$G$33*'Control Panel'!$G$40</f>
        <v>0</v>
      </c>
      <c r="P289" s="36"/>
    </row>
    <row r="290" spans="1:16" ht="15.75" hidden="1" customHeight="1" thickBot="1" x14ac:dyDescent="0.4">
      <c r="A290" s="25" t="str">
        <f>IF('Module 19'!$AC$12&gt;0,"Yes","No")</f>
        <v>No</v>
      </c>
      <c r="B290" s="152">
        <f>IF(A290="Yes",1,0)</f>
        <v>0</v>
      </c>
      <c r="D290" s="87" t="str">
        <f>'Control Panel'!$E$41</f>
        <v>Not Available</v>
      </c>
      <c r="E290" s="78">
        <f>COUNTIFS('Module 19'!$C:$C,'Control Panel'!$F$31,'Module 19'!$AB:$AB,'Control Panel'!$F$41)</f>
        <v>0</v>
      </c>
      <c r="F290" s="79">
        <f>COUNTIFS('Module 19'!$C:$C,'Control Panel'!$F$32,'Module 19'!$AB:$AB,'Control Panel'!$F$41)</f>
        <v>0</v>
      </c>
      <c r="G290" s="80">
        <f>COUNTIFS('Module 19'!$C:$C,'Control Panel'!$F$33,'Module 19'!$AB:$AB,'Control Panel'!$F$41)</f>
        <v>0</v>
      </c>
      <c r="H290" s="69">
        <f t="shared" si="42"/>
        <v>0</v>
      </c>
      <c r="I290" s="137">
        <f>COUNTIFS('Module 19'!$G:$G,"&lt;&gt;",'Module 19'!$AB:$AB,'Control Panel'!$F$41)</f>
        <v>0</v>
      </c>
      <c r="J290" s="129"/>
      <c r="L290" s="37" t="str">
        <f>'Control Panel'!$F$41</f>
        <v>N</v>
      </c>
      <c r="M290" s="29">
        <f>E290*'Control Panel'!$G$31*'Control Panel'!$G$41</f>
        <v>0</v>
      </c>
      <c r="N290" s="29">
        <f>F290*'Control Panel'!$G$32*'Control Panel'!$G$41</f>
        <v>0</v>
      </c>
      <c r="O290" s="29">
        <f>G290*'Control Panel'!$G$33*'Control Panel'!$G$41</f>
        <v>0</v>
      </c>
      <c r="P290" s="36"/>
    </row>
    <row r="291" spans="1:16" ht="15.75" hidden="1" customHeight="1" thickBot="1" x14ac:dyDescent="0.4">
      <c r="B291" s="258"/>
      <c r="D291" s="84" t="str">
        <f>$D$93</f>
        <v>Total:</v>
      </c>
      <c r="E291" s="85">
        <f>SUM(E285:E290)</f>
        <v>0</v>
      </c>
      <c r="F291" s="85">
        <f>SUM(F285:F290)</f>
        <v>0</v>
      </c>
      <c r="G291" s="85">
        <f>SUM(G285:G290)</f>
        <v>0</v>
      </c>
      <c r="H291" s="86">
        <f>SUM(H285:H290)</f>
        <v>0</v>
      </c>
      <c r="I291" s="86">
        <f>SUM(I285:I290)</f>
        <v>0</v>
      </c>
      <c r="J291" s="154"/>
      <c r="L291" s="37" t="str">
        <f>D291</f>
        <v>Total:</v>
      </c>
      <c r="M291" s="29">
        <f>SUM(M285:M290)</f>
        <v>0</v>
      </c>
      <c r="N291" s="29">
        <f>SUM(N285:N290)</f>
        <v>0</v>
      </c>
      <c r="O291" s="29">
        <f>SUM(O285:O290)</f>
        <v>0</v>
      </c>
      <c r="P291" s="36"/>
    </row>
    <row r="292" spans="1:16" ht="15.75" hidden="1" customHeight="1" thickBot="1" x14ac:dyDescent="0.4">
      <c r="B292" s="258"/>
      <c r="D292" s="59"/>
      <c r="H292" s="4"/>
      <c r="L292" s="29" t="s">
        <v>218</v>
      </c>
      <c r="M292" s="38" t="str">
        <f t="shared" ref="M292:O292" si="43">IF(M284=0,"NA",M291/M284)</f>
        <v>NA</v>
      </c>
      <c r="N292" s="38" t="str">
        <f t="shared" si="43"/>
        <v>NA</v>
      </c>
      <c r="O292" s="38" t="str">
        <f t="shared" si="43"/>
        <v>NA</v>
      </c>
      <c r="P292" s="36"/>
    </row>
    <row r="293" spans="1:16" ht="15.75" hidden="1" customHeight="1" thickBot="1" x14ac:dyDescent="0.4">
      <c r="B293" s="258"/>
      <c r="D293" s="358" t="str">
        <f>'Control Panel'!F66&amp;" - "&amp;'Control Panel'!E66</f>
        <v>4.21 - Module 20</v>
      </c>
      <c r="E293" s="359"/>
      <c r="F293" s="359"/>
      <c r="G293" s="19"/>
      <c r="H293" s="19"/>
      <c r="I293" s="19" t="str">
        <f>$I$84</f>
        <v xml:space="preserve">Overall Compliance: </v>
      </c>
      <c r="J293" s="20" t="str">
        <f>IF(SUM(M302:O302)=0,"N/A",SUM(M302:O302)/SUM(M295:O295))</f>
        <v>N/A</v>
      </c>
      <c r="L293" s="29"/>
      <c r="M293" s="29"/>
      <c r="N293" s="29"/>
      <c r="O293" s="29"/>
      <c r="P293" s="36"/>
    </row>
    <row r="294" spans="1:16" ht="15.75" hidden="1" customHeight="1" thickBot="1" x14ac:dyDescent="0.4">
      <c r="B294" s="258"/>
      <c r="D294" s="347" t="str">
        <f>$D$85</f>
        <v>Availability</v>
      </c>
      <c r="E294" s="349" t="str">
        <f>$E$85</f>
        <v>Priority</v>
      </c>
      <c r="F294" s="349"/>
      <c r="G294" s="349"/>
      <c r="H294" s="350" t="str">
        <f>$H$85</f>
        <v>Total</v>
      </c>
      <c r="I294" s="352" t="str">
        <f>$I$85</f>
        <v>Comments</v>
      </c>
      <c r="J294" s="345" t="str">
        <f>$J$85</f>
        <v>Availability by Type</v>
      </c>
      <c r="L294" s="29"/>
      <c r="M294" s="37" t="str">
        <f>'Control Panel'!$F$31</f>
        <v>H</v>
      </c>
      <c r="N294" s="37" t="str">
        <f>'Control Panel'!$F$32</f>
        <v>M</v>
      </c>
      <c r="O294" s="37" t="str">
        <f>'Control Panel'!$F$33</f>
        <v>L</v>
      </c>
      <c r="P294" s="36"/>
    </row>
    <row r="295" spans="1:16" ht="15.75" hidden="1" customHeight="1" thickBot="1" x14ac:dyDescent="0.4">
      <c r="B295" s="258"/>
      <c r="D295" s="348"/>
      <c r="E295" s="75" t="str">
        <f>'Control Panel'!$E$31</f>
        <v>High</v>
      </c>
      <c r="F295" s="76" t="str">
        <f>'Control Panel'!$E$32</f>
        <v>Medium</v>
      </c>
      <c r="G295" s="77" t="str">
        <f>'Control Panel'!$E$33</f>
        <v>Low</v>
      </c>
      <c r="H295" s="351"/>
      <c r="I295" s="353"/>
      <c r="J295" s="346"/>
      <c r="L295" s="37" t="s">
        <v>214</v>
      </c>
      <c r="M295" s="29">
        <f>E302*'Control Panel'!$G$31*'Control Panel'!$G$36</f>
        <v>0</v>
      </c>
      <c r="N295" s="29">
        <f>F302*'Control Panel'!$G$32*'Control Panel'!$G$36</f>
        <v>0</v>
      </c>
      <c r="O295" s="29">
        <f>G302*'Control Panel'!$G$33*'Control Panel'!$G$36</f>
        <v>0</v>
      </c>
      <c r="P295" s="36"/>
    </row>
    <row r="296" spans="1:16" ht="15.75" hidden="1" customHeight="1" thickBot="1" x14ac:dyDescent="0.4">
      <c r="B296" s="258"/>
      <c r="D296" s="88" t="str">
        <f>'Control Panel'!$E$36</f>
        <v>Yes</v>
      </c>
      <c r="E296" s="81">
        <f>COUNTIFS('Module 20'!$C:$C,'Control Panel'!$F$31,'Module 20'!$AB:$AB,'Control Panel'!$F$36)</f>
        <v>0</v>
      </c>
      <c r="F296" s="82">
        <f>COUNTIFS('Module 20'!$C:$C,'Control Panel'!$F$32,'Module 20'!$AB:$AB,'Control Panel'!$F$36)</f>
        <v>0</v>
      </c>
      <c r="G296" s="83">
        <f>COUNTIFS('Module 20'!$C:$C,'Control Panel'!$F$33,'Module 20'!$AB:$AB,'Control Panel'!$F$36)</f>
        <v>0</v>
      </c>
      <c r="H296" s="71">
        <f>SUM(E296:G296)</f>
        <v>0</v>
      </c>
      <c r="I296" s="136">
        <f>COUNTIFS('Module 20'!$G:$G,"&lt;&gt;",'Module 20'!$AB:$AB,'Control Panel'!$F$36)</f>
        <v>0</v>
      </c>
      <c r="J296" s="72"/>
      <c r="L296" s="37" t="str">
        <f>'Control Panel'!$F$36</f>
        <v>Y</v>
      </c>
      <c r="M296" s="29">
        <f>E296*'Control Panel'!$G$31*'Control Panel'!$G$36</f>
        <v>0</v>
      </c>
      <c r="N296" s="29">
        <f>F296*'Control Panel'!$G$32*'Control Panel'!$G$36</f>
        <v>0</v>
      </c>
      <c r="O296" s="29">
        <f>G296*'Control Panel'!$G$33*'Control Panel'!$G$36</f>
        <v>0</v>
      </c>
      <c r="P296" s="36"/>
    </row>
    <row r="297" spans="1:16" ht="15.75" hidden="1" customHeight="1" thickBot="1" x14ac:dyDescent="0.4">
      <c r="B297" s="258"/>
      <c r="D297" s="68" t="str">
        <f>'Control Panel'!$E$37</f>
        <v>Reporting</v>
      </c>
      <c r="E297" s="78">
        <f>COUNTIFS('Module 20'!$C:$C,'Control Panel'!$F$31,'Module 20'!$AB:$AB,'Control Panel'!$F$37)</f>
        <v>0</v>
      </c>
      <c r="F297" s="79">
        <f>COUNTIFS('Module 20'!$C:$C,'Control Panel'!$F$32,'Module 20'!$AB:$AB,'Control Panel'!$F$37)</f>
        <v>0</v>
      </c>
      <c r="G297" s="80">
        <f>COUNTIFS('Module 20'!$C:$C,'Control Panel'!$F$33,'Module 20'!$AB:$AB,'Control Panel'!$F$37)</f>
        <v>0</v>
      </c>
      <c r="H297" s="69">
        <f t="shared" ref="H297:H301" si="44">SUM(E297:G297)</f>
        <v>0</v>
      </c>
      <c r="I297" s="137">
        <f>COUNTIFS('Module 20'!$G:$G,"&lt;&gt;",'Module 20'!$AB:$AB,'Control Panel'!$F$37)</f>
        <v>0</v>
      </c>
      <c r="J297" s="129"/>
      <c r="L297" s="37" t="str">
        <f>'Control Panel'!$F$37</f>
        <v>R</v>
      </c>
      <c r="M297" s="29">
        <f>E297*'Control Panel'!$G$31*'Control Panel'!$G$37</f>
        <v>0</v>
      </c>
      <c r="N297" s="29">
        <f>F297*'Control Panel'!$G$32*'Control Panel'!$G$37</f>
        <v>0</v>
      </c>
      <c r="O297" s="29">
        <f>G297*'Control Panel'!$G$33*'Control Panel'!$G$37</f>
        <v>0</v>
      </c>
      <c r="P297" s="36"/>
    </row>
    <row r="298" spans="1:16" ht="15.75" hidden="1" customHeight="1" thickBot="1" x14ac:dyDescent="0.4">
      <c r="B298" s="258"/>
      <c r="D298" s="70" t="str">
        <f>'Control Panel'!$E$38</f>
        <v>Third Party</v>
      </c>
      <c r="E298" s="81">
        <f>COUNTIFS('Module 20'!$C:$C,'Control Panel'!$F$31,'Module 20'!$AB:$AB,'Control Panel'!$F$38)</f>
        <v>0</v>
      </c>
      <c r="F298" s="82">
        <f>COUNTIFS('Module 20'!$C:$C,'Control Panel'!$F$32,'Module 20'!$AB:$AB,'Control Panel'!$F$38)</f>
        <v>0</v>
      </c>
      <c r="G298" s="83">
        <f>COUNTIFS('Module 20'!$C:$C,'Control Panel'!$F$33,'Module 20'!$AB:$AB,'Control Panel'!$F$38)</f>
        <v>0</v>
      </c>
      <c r="H298" s="71">
        <f t="shared" si="44"/>
        <v>0</v>
      </c>
      <c r="I298" s="136">
        <f>COUNTIFS('Module 20'!$G:$G,"&lt;&gt;",'Module 20'!$AB:$AB,'Control Panel'!$F$38)</f>
        <v>0</v>
      </c>
      <c r="J298" s="129"/>
      <c r="L298" s="37" t="str">
        <f>'Control Panel'!$F$38</f>
        <v>T</v>
      </c>
      <c r="M298" s="29">
        <f>E298*'Control Panel'!$G$31*'Control Panel'!$G$38</f>
        <v>0</v>
      </c>
      <c r="N298" s="29">
        <f>F298*'Control Panel'!$G$32*'Control Panel'!$G$38</f>
        <v>0</v>
      </c>
      <c r="O298" s="29">
        <f>G298*'Control Panel'!$G$33*'Control Panel'!$G$38</f>
        <v>0</v>
      </c>
      <c r="P298" s="36"/>
    </row>
    <row r="299" spans="1:16" ht="15.75" hidden="1" customHeight="1" thickBot="1" x14ac:dyDescent="0.4">
      <c r="A299" s="21" t="s">
        <v>215</v>
      </c>
      <c r="B299" s="150"/>
      <c r="D299" s="73" t="str">
        <f>'Control Panel'!$E$39</f>
        <v>Modification</v>
      </c>
      <c r="E299" s="78">
        <f>COUNTIFS('Module 20'!$C:$C,'Control Panel'!$F$31,'Module 20'!$AB:$AB,'Control Panel'!$F$39)</f>
        <v>0</v>
      </c>
      <c r="F299" s="79">
        <f>COUNTIFS('Module 20'!$C:$C,'Control Panel'!$F$32,'Module 20'!$AB:$AB,'Control Panel'!$F$39)</f>
        <v>0</v>
      </c>
      <c r="G299" s="80">
        <f>COUNTIFS('Module 20'!$C:$C,'Control Panel'!$F$33,'Module 20'!$AB:$AB,'Control Panel'!$F$39)</f>
        <v>0</v>
      </c>
      <c r="H299" s="69">
        <f t="shared" si="44"/>
        <v>0</v>
      </c>
      <c r="I299" s="137">
        <f>COUNTIFS('Module 20'!$G:$G,"&lt;&gt;",'Module 20'!$AB:$AB,'Control Panel'!$F$39)</f>
        <v>0</v>
      </c>
      <c r="J299" s="129"/>
      <c r="L299" s="37" t="str">
        <f>'Control Panel'!$F$39</f>
        <v>M</v>
      </c>
      <c r="M299" s="29">
        <f>E299*'Control Panel'!$G$31*'Control Panel'!$G$39</f>
        <v>0</v>
      </c>
      <c r="N299" s="29">
        <f>F299*'Control Panel'!$G$32*'Control Panel'!$G$39</f>
        <v>0</v>
      </c>
      <c r="O299" s="29">
        <f>G299*'Control Panel'!$G$33*'Control Panel'!$G$39</f>
        <v>0</v>
      </c>
      <c r="P299" s="36"/>
    </row>
    <row r="300" spans="1:16" ht="15.75" hidden="1" customHeight="1" thickBot="1" x14ac:dyDescent="0.4">
      <c r="A300" s="22" t="s">
        <v>216</v>
      </c>
      <c r="B300" s="151"/>
      <c r="D300" s="74" t="str">
        <f>'Control Panel'!$E$40</f>
        <v>Future</v>
      </c>
      <c r="E300" s="81">
        <f>COUNTIFS('Module 20'!$C:$C,'Control Panel'!$F$31,'Module 20'!$AB:$AB,'Control Panel'!$F$40)</f>
        <v>0</v>
      </c>
      <c r="F300" s="82">
        <f>COUNTIFS('Module 20'!$C:$C,'Control Panel'!$F$32,'Module 20'!$AB:$AB,'Control Panel'!$F$40)</f>
        <v>0</v>
      </c>
      <c r="G300" s="83">
        <f>COUNTIFS('Module 20'!$C:$C,'Control Panel'!$F$33,'Module 20'!$AB:$AB,'Control Panel'!$F$40)</f>
        <v>0</v>
      </c>
      <c r="H300" s="71">
        <f t="shared" si="44"/>
        <v>0</v>
      </c>
      <c r="I300" s="136">
        <f>COUNTIFS('Module 20'!$G:$G,"&lt;&gt;",'Module 20'!$AB:$AB,'Control Panel'!$F$40)</f>
        <v>0</v>
      </c>
      <c r="J300" s="129"/>
      <c r="L300" s="37" t="str">
        <f>'Control Panel'!$F$40</f>
        <v>F</v>
      </c>
      <c r="M300" s="29">
        <f>E300*'Control Panel'!$G$31*'Control Panel'!$G$40</f>
        <v>0</v>
      </c>
      <c r="N300" s="29">
        <f>F300*'Control Panel'!$G$32*'Control Panel'!$G$40</f>
        <v>0</v>
      </c>
      <c r="O300" s="29">
        <f>G300*'Control Panel'!$G$33*'Control Panel'!$G$40</f>
        <v>0</v>
      </c>
      <c r="P300" s="36"/>
    </row>
    <row r="301" spans="1:16" ht="15.75" hidden="1" customHeight="1" thickBot="1" x14ac:dyDescent="0.4">
      <c r="A301" s="25" t="str">
        <f>IF('Module 20'!$AC$12&gt;0,"Yes","No")</f>
        <v>No</v>
      </c>
      <c r="B301" s="152">
        <f>IF(A301="Yes",1,0)</f>
        <v>0</v>
      </c>
      <c r="D301" s="87" t="str">
        <f>'Control Panel'!$E$41</f>
        <v>Not Available</v>
      </c>
      <c r="E301" s="78">
        <f>COUNTIFS('Module 20'!$C:$C,'Control Panel'!$F$31,'Module 20'!$AB:$AB,'Control Panel'!$F$41)</f>
        <v>0</v>
      </c>
      <c r="F301" s="79">
        <f>COUNTIFS('Module 20'!$C:$C,'Control Panel'!$F$32,'Module 20'!$AB:$AB,'Control Panel'!$F$41)</f>
        <v>0</v>
      </c>
      <c r="G301" s="80">
        <f>COUNTIFS('Module 20'!$C:$C,'Control Panel'!$F$33,'Module 20'!$AB:$AB,'Control Panel'!$F$41)</f>
        <v>0</v>
      </c>
      <c r="H301" s="69">
        <f t="shared" si="44"/>
        <v>0</v>
      </c>
      <c r="I301" s="137">
        <f>COUNTIFS('Module 20'!$G:$G,"&lt;&gt;",'Module 20'!$AB:$AB,'Control Panel'!$F$41)</f>
        <v>0</v>
      </c>
      <c r="J301" s="129"/>
      <c r="L301" s="37" t="str">
        <f>'Control Panel'!$F$41</f>
        <v>N</v>
      </c>
      <c r="M301" s="29">
        <f>E301*'Control Panel'!$G$31*'Control Panel'!$G$41</f>
        <v>0</v>
      </c>
      <c r="N301" s="29">
        <f>F301*'Control Panel'!$G$32*'Control Panel'!$G$41</f>
        <v>0</v>
      </c>
      <c r="O301" s="29">
        <f>G301*'Control Panel'!$G$33*'Control Panel'!$G$41</f>
        <v>0</v>
      </c>
      <c r="P301" s="36"/>
    </row>
    <row r="302" spans="1:16" ht="15.75" hidden="1" customHeight="1" thickBot="1" x14ac:dyDescent="0.4">
      <c r="B302" s="258"/>
      <c r="D302" s="84" t="str">
        <f>$D$93</f>
        <v>Total:</v>
      </c>
      <c r="E302" s="85">
        <f>SUM(E296:E301)</f>
        <v>0</v>
      </c>
      <c r="F302" s="85">
        <f>SUM(F296:F301)</f>
        <v>0</v>
      </c>
      <c r="G302" s="85">
        <f>SUM(G296:G301)</f>
        <v>0</v>
      </c>
      <c r="H302" s="86">
        <f>SUM(H296:H301)</f>
        <v>0</v>
      </c>
      <c r="I302" s="86">
        <f>SUM(I296:I301)</f>
        <v>0</v>
      </c>
      <c r="J302" s="154"/>
      <c r="L302" s="37" t="str">
        <f>D302</f>
        <v>Total:</v>
      </c>
      <c r="M302" s="29">
        <f>SUM(M296:M301)</f>
        <v>0</v>
      </c>
      <c r="N302" s="29">
        <f>SUM(N296:N301)</f>
        <v>0</v>
      </c>
      <c r="O302" s="29">
        <f>SUM(O296:O301)</f>
        <v>0</v>
      </c>
      <c r="P302" s="36"/>
    </row>
    <row r="303" spans="1:16" ht="15.75" hidden="1" customHeight="1" thickBot="1" x14ac:dyDescent="0.4">
      <c r="B303" s="258"/>
      <c r="D303" s="59"/>
      <c r="H303" s="4"/>
      <c r="L303" s="29" t="s">
        <v>218</v>
      </c>
      <c r="M303" s="38" t="str">
        <f t="shared" ref="M303:O303" si="45">IF(M295=0,"NA",M302/M295)</f>
        <v>NA</v>
      </c>
      <c r="N303" s="38" t="str">
        <f t="shared" si="45"/>
        <v>NA</v>
      </c>
      <c r="O303" s="38" t="str">
        <f t="shared" si="45"/>
        <v>NA</v>
      </c>
      <c r="P303" s="36"/>
    </row>
    <row r="304" spans="1:16" ht="15.75" hidden="1" customHeight="1" thickBot="1" x14ac:dyDescent="0.4">
      <c r="B304" s="258"/>
      <c r="D304" s="358" t="str">
        <f>'Control Panel'!F67&amp;" - "&amp;'Control Panel'!E67</f>
        <v>4.22 - Module 21</v>
      </c>
      <c r="E304" s="359"/>
      <c r="F304" s="359"/>
      <c r="G304" s="19"/>
      <c r="H304" s="19"/>
      <c r="I304" s="19" t="str">
        <f>$I$84</f>
        <v xml:space="preserve">Overall Compliance: </v>
      </c>
      <c r="J304" s="20" t="str">
        <f>IF(SUM(M313:O313)=0,"N/A",SUM(M313:O313)/SUM(M306:O306))</f>
        <v>N/A</v>
      </c>
      <c r="L304" s="29"/>
      <c r="M304" s="29"/>
      <c r="N304" s="29"/>
      <c r="O304" s="29"/>
      <c r="P304" s="36"/>
    </row>
    <row r="305" spans="1:16" ht="15.75" hidden="1" customHeight="1" thickBot="1" x14ac:dyDescent="0.4">
      <c r="B305" s="258"/>
      <c r="D305" s="347" t="str">
        <f>$D$85</f>
        <v>Availability</v>
      </c>
      <c r="E305" s="349" t="str">
        <f>$E$85</f>
        <v>Priority</v>
      </c>
      <c r="F305" s="349"/>
      <c r="G305" s="349"/>
      <c r="H305" s="350" t="str">
        <f>$H$85</f>
        <v>Total</v>
      </c>
      <c r="I305" s="352" t="str">
        <f>$I$85</f>
        <v>Comments</v>
      </c>
      <c r="J305" s="345" t="str">
        <f>$J$85</f>
        <v>Availability by Type</v>
      </c>
      <c r="L305" s="29"/>
      <c r="M305" s="37" t="str">
        <f>'Control Panel'!$F$31</f>
        <v>H</v>
      </c>
      <c r="N305" s="37" t="str">
        <f>'Control Panel'!$F$32</f>
        <v>M</v>
      </c>
      <c r="O305" s="37" t="str">
        <f>'Control Panel'!$F$33</f>
        <v>L</v>
      </c>
      <c r="P305" s="36"/>
    </row>
    <row r="306" spans="1:16" ht="15.75" hidden="1" customHeight="1" thickBot="1" x14ac:dyDescent="0.4">
      <c r="B306" s="258"/>
      <c r="D306" s="348"/>
      <c r="E306" s="75" t="str">
        <f>'Control Panel'!$E$31</f>
        <v>High</v>
      </c>
      <c r="F306" s="76" t="str">
        <f>'Control Panel'!$E$32</f>
        <v>Medium</v>
      </c>
      <c r="G306" s="77" t="str">
        <f>'Control Panel'!$E$33</f>
        <v>Low</v>
      </c>
      <c r="H306" s="351"/>
      <c r="I306" s="353"/>
      <c r="J306" s="346"/>
      <c r="L306" s="37" t="s">
        <v>214</v>
      </c>
      <c r="M306" s="29">
        <f>E313*'Control Panel'!$G$31*'Control Panel'!$G$36</f>
        <v>0</v>
      </c>
      <c r="N306" s="29">
        <f>F313*'Control Panel'!$G$32*'Control Panel'!$G$36</f>
        <v>0</v>
      </c>
      <c r="O306" s="29">
        <f>G313*'Control Panel'!$G$33*'Control Panel'!$G$36</f>
        <v>0</v>
      </c>
      <c r="P306" s="36"/>
    </row>
    <row r="307" spans="1:16" ht="15.75" hidden="1" customHeight="1" thickBot="1" x14ac:dyDescent="0.4">
      <c r="B307" s="258"/>
      <c r="D307" s="88" t="str">
        <f>'Control Panel'!$E$36</f>
        <v>Yes</v>
      </c>
      <c r="E307" s="81">
        <f>COUNTIFS('Module 21'!$C:$C,'Control Panel'!$F$31,'Module 21'!$AB:$AB,'Control Panel'!$F$36)</f>
        <v>0</v>
      </c>
      <c r="F307" s="82">
        <f>COUNTIFS('Module 21'!$C:$C,'Control Panel'!$F$32,'Module 21'!$AB:$AB,'Control Panel'!$F$36)</f>
        <v>0</v>
      </c>
      <c r="G307" s="83">
        <f>COUNTIFS('Module 21'!$C:$C,'Control Panel'!$F$33,'Module 21'!$AB:$AB,'Control Panel'!$F$36)</f>
        <v>0</v>
      </c>
      <c r="H307" s="71">
        <f>SUM(E307:G307)</f>
        <v>0</v>
      </c>
      <c r="I307" s="136">
        <f>COUNTIFS('Module 21'!$G:$G,"&lt;&gt;",'Module 21'!$AB:$AB,'Control Panel'!$F$36)</f>
        <v>0</v>
      </c>
      <c r="J307" s="72"/>
      <c r="L307" s="37" t="str">
        <f>'Control Panel'!$F$36</f>
        <v>Y</v>
      </c>
      <c r="M307" s="29">
        <f>E307*'Control Panel'!$G$31*'Control Panel'!$G$36</f>
        <v>0</v>
      </c>
      <c r="N307" s="29">
        <f>F307*'Control Panel'!$G$32*'Control Panel'!$G$36</f>
        <v>0</v>
      </c>
      <c r="O307" s="29">
        <f>G307*'Control Panel'!$G$33*'Control Panel'!$G$36</f>
        <v>0</v>
      </c>
      <c r="P307" s="36"/>
    </row>
    <row r="308" spans="1:16" ht="15.75" hidden="1" customHeight="1" thickBot="1" x14ac:dyDescent="0.4">
      <c r="B308" s="258"/>
      <c r="D308" s="68" t="str">
        <f>'Control Panel'!$E$37</f>
        <v>Reporting</v>
      </c>
      <c r="E308" s="78">
        <f>COUNTIFS('Module 21'!$C:$C,'Control Panel'!$F$31,'Module 21'!$AB:$AB,'Control Panel'!$F$37)</f>
        <v>0</v>
      </c>
      <c r="F308" s="79">
        <f>COUNTIFS('Module 21'!$C:$C,'Control Panel'!$F$32,'Module 21'!$AB:$AB,'Control Panel'!$F$37)</f>
        <v>0</v>
      </c>
      <c r="G308" s="80">
        <f>COUNTIFS('Module 21'!$C:$C,'Control Panel'!$F$33,'Module 21'!$AB:$AB,'Control Panel'!$F$37)</f>
        <v>0</v>
      </c>
      <c r="H308" s="69">
        <f t="shared" ref="H308:H312" si="46">SUM(E308:G308)</f>
        <v>0</v>
      </c>
      <c r="I308" s="137">
        <f>COUNTIFS('Module 21'!$G:$G,"&lt;&gt;",'Module 21'!$AB:$AB,'Control Panel'!$F$37)</f>
        <v>0</v>
      </c>
      <c r="J308" s="129"/>
      <c r="L308" s="37" t="str">
        <f>'Control Panel'!$F$37</f>
        <v>R</v>
      </c>
      <c r="M308" s="29">
        <f>E308*'Control Panel'!$G$31*'Control Panel'!$G$37</f>
        <v>0</v>
      </c>
      <c r="N308" s="29">
        <f>F308*'Control Panel'!$G$32*'Control Panel'!$G$37</f>
        <v>0</v>
      </c>
      <c r="O308" s="29">
        <f>G308*'Control Panel'!$G$33*'Control Panel'!$G$37</f>
        <v>0</v>
      </c>
      <c r="P308" s="36"/>
    </row>
    <row r="309" spans="1:16" ht="15.75" hidden="1" customHeight="1" thickBot="1" x14ac:dyDescent="0.4">
      <c r="B309" s="258"/>
      <c r="D309" s="70" t="str">
        <f>'Control Panel'!$E$38</f>
        <v>Third Party</v>
      </c>
      <c r="E309" s="81">
        <f>COUNTIFS('Module 21'!$C:$C,'Control Panel'!$F$31,'Module 21'!$AB:$AB,'Control Panel'!$F$38)</f>
        <v>0</v>
      </c>
      <c r="F309" s="82">
        <f>COUNTIFS('Module 21'!$C:$C,'Control Panel'!$F$32,'Module 21'!$AB:$AB,'Control Panel'!$F$38)</f>
        <v>0</v>
      </c>
      <c r="G309" s="83">
        <f>COUNTIFS('Module 21'!$C:$C,'Control Panel'!$F$33,'Module 21'!$AB:$AB,'Control Panel'!$F$38)</f>
        <v>0</v>
      </c>
      <c r="H309" s="71">
        <f t="shared" si="46"/>
        <v>0</v>
      </c>
      <c r="I309" s="136">
        <f>COUNTIFS('Module 21'!$G:$G,"&lt;&gt;",'Module 21'!$AB:$AB,'Control Panel'!$F$38)</f>
        <v>0</v>
      </c>
      <c r="J309" s="129"/>
      <c r="L309" s="37" t="str">
        <f>'Control Panel'!$F$38</f>
        <v>T</v>
      </c>
      <c r="M309" s="29">
        <f>E309*'Control Panel'!$G$31*'Control Panel'!$G$38</f>
        <v>0</v>
      </c>
      <c r="N309" s="29">
        <f>F309*'Control Panel'!$G$32*'Control Panel'!$G$38</f>
        <v>0</v>
      </c>
      <c r="O309" s="29">
        <f>G309*'Control Panel'!$G$33*'Control Panel'!$G$38</f>
        <v>0</v>
      </c>
      <c r="P309" s="36"/>
    </row>
    <row r="310" spans="1:16" ht="15.75" hidden="1" customHeight="1" thickBot="1" x14ac:dyDescent="0.4">
      <c r="A310" s="21" t="s">
        <v>215</v>
      </c>
      <c r="B310" s="150"/>
      <c r="D310" s="73" t="str">
        <f>'Control Panel'!$E$39</f>
        <v>Modification</v>
      </c>
      <c r="E310" s="78">
        <f>COUNTIFS('Module 21'!$C:$C,'Control Panel'!$F$31,'Module 21'!$AB:$AB,'Control Panel'!$F$39)</f>
        <v>0</v>
      </c>
      <c r="F310" s="79">
        <f>COUNTIFS('Module 21'!$C:$C,'Control Panel'!$F$32,'Module 21'!$AB:$AB,'Control Panel'!$F$39)</f>
        <v>0</v>
      </c>
      <c r="G310" s="80">
        <f>COUNTIFS('Module 21'!$C:$C,'Control Panel'!$F$33,'Module 21'!$AB:$AB,'Control Panel'!$F$39)</f>
        <v>0</v>
      </c>
      <c r="H310" s="69">
        <f t="shared" si="46"/>
        <v>0</v>
      </c>
      <c r="I310" s="137">
        <f>COUNTIFS('Module 21'!$G:$G,"&lt;&gt;",'Module 21'!$AB:$AB,'Control Panel'!$F$39)</f>
        <v>0</v>
      </c>
      <c r="J310" s="129"/>
      <c r="L310" s="37" t="str">
        <f>'Control Panel'!$F$39</f>
        <v>M</v>
      </c>
      <c r="M310" s="29">
        <f>E310*'Control Panel'!$G$31*'Control Panel'!$G$39</f>
        <v>0</v>
      </c>
      <c r="N310" s="29">
        <f>F310*'Control Panel'!$G$32*'Control Panel'!$G$39</f>
        <v>0</v>
      </c>
      <c r="O310" s="29">
        <f>G310*'Control Panel'!$G$33*'Control Panel'!$G$39</f>
        <v>0</v>
      </c>
      <c r="P310" s="36"/>
    </row>
    <row r="311" spans="1:16" ht="15.75" hidden="1" customHeight="1" thickBot="1" x14ac:dyDescent="0.4">
      <c r="A311" s="22" t="s">
        <v>216</v>
      </c>
      <c r="B311" s="151"/>
      <c r="D311" s="74" t="str">
        <f>'Control Panel'!$E$40</f>
        <v>Future</v>
      </c>
      <c r="E311" s="81">
        <f>COUNTIFS('Module 21'!$C:$C,'Control Panel'!$F$31,'Module 21'!$AB:$AB,'Control Panel'!$F$40)</f>
        <v>0</v>
      </c>
      <c r="F311" s="82">
        <f>COUNTIFS('Module 21'!$C:$C,'Control Panel'!$F$32,'Module 21'!$AB:$AB,'Control Panel'!$F$40)</f>
        <v>0</v>
      </c>
      <c r="G311" s="83">
        <f>COUNTIFS('Module 21'!$C:$C,'Control Panel'!$F$33,'Module 21'!$AB:$AB,'Control Panel'!$F$40)</f>
        <v>0</v>
      </c>
      <c r="H311" s="71">
        <f t="shared" si="46"/>
        <v>0</v>
      </c>
      <c r="I311" s="136">
        <f>COUNTIFS('Module 21'!$G:$G,"&lt;&gt;",'Module 21'!$AB:$AB,'Control Panel'!$F$40)</f>
        <v>0</v>
      </c>
      <c r="J311" s="129"/>
      <c r="L311" s="37" t="str">
        <f>'Control Panel'!$F$40</f>
        <v>F</v>
      </c>
      <c r="M311" s="29">
        <f>E311*'Control Panel'!$G$31*'Control Panel'!$G$40</f>
        <v>0</v>
      </c>
      <c r="N311" s="29">
        <f>F311*'Control Panel'!$G$32*'Control Panel'!$G$40</f>
        <v>0</v>
      </c>
      <c r="O311" s="29">
        <f>G311*'Control Panel'!$G$33*'Control Panel'!$G$40</f>
        <v>0</v>
      </c>
      <c r="P311" s="36"/>
    </row>
    <row r="312" spans="1:16" ht="15.75" hidden="1" customHeight="1" thickBot="1" x14ac:dyDescent="0.4">
      <c r="A312" s="25" t="str">
        <f>IF('Module 21'!$AC$12&gt;0,"Yes","No")</f>
        <v>No</v>
      </c>
      <c r="B312" s="152">
        <f>IF(A312="Yes",1,0)</f>
        <v>0</v>
      </c>
      <c r="D312" s="87" t="str">
        <f>'Control Panel'!$E$41</f>
        <v>Not Available</v>
      </c>
      <c r="E312" s="78">
        <f>COUNTIFS('Module 21'!$C:$C,'Control Panel'!$F$31,'Module 21'!$AB:$AB,'Control Panel'!$F$41)</f>
        <v>0</v>
      </c>
      <c r="F312" s="79">
        <f>COUNTIFS('Module 21'!$C:$C,'Control Panel'!$F$32,'Module 21'!$AB:$AB,'Control Panel'!$F$41)</f>
        <v>0</v>
      </c>
      <c r="G312" s="80">
        <f>COUNTIFS('Module 21'!$C:$C,'Control Panel'!$F$33,'Module 21'!$AB:$AB,'Control Panel'!$F$41)</f>
        <v>0</v>
      </c>
      <c r="H312" s="69">
        <f t="shared" si="46"/>
        <v>0</v>
      </c>
      <c r="I312" s="137">
        <f>COUNTIFS('Module 21'!$G:$G,"&lt;&gt;",'Module 21'!$AB:$AB,'Control Panel'!$F$41)</f>
        <v>0</v>
      </c>
      <c r="J312" s="129"/>
      <c r="L312" s="37" t="str">
        <f>'Control Panel'!$F$41</f>
        <v>N</v>
      </c>
      <c r="M312" s="29">
        <f>E312*'Control Panel'!$G$31*'Control Panel'!$G$41</f>
        <v>0</v>
      </c>
      <c r="N312" s="29">
        <f>F312*'Control Panel'!$G$32*'Control Panel'!$G$41</f>
        <v>0</v>
      </c>
      <c r="O312" s="29">
        <f>G312*'Control Panel'!$G$33*'Control Panel'!$G$41</f>
        <v>0</v>
      </c>
      <c r="P312" s="36"/>
    </row>
    <row r="313" spans="1:16" ht="15.75" hidden="1" customHeight="1" thickBot="1" x14ac:dyDescent="0.4">
      <c r="B313" s="258"/>
      <c r="D313" s="84" t="str">
        <f>$D$93</f>
        <v>Total:</v>
      </c>
      <c r="E313" s="85">
        <f>SUM(E307:E312)</f>
        <v>0</v>
      </c>
      <c r="F313" s="85">
        <f>SUM(F307:F312)</f>
        <v>0</v>
      </c>
      <c r="G313" s="85">
        <f>SUM(G307:G312)</f>
        <v>0</v>
      </c>
      <c r="H313" s="86">
        <f>SUM(H307:H312)</f>
        <v>0</v>
      </c>
      <c r="I313" s="86">
        <f>SUM(I307:I312)</f>
        <v>0</v>
      </c>
      <c r="J313" s="154"/>
      <c r="L313" s="37" t="str">
        <f>D313</f>
        <v>Total:</v>
      </c>
      <c r="M313" s="29">
        <f>SUM(M307:M312)</f>
        <v>0</v>
      </c>
      <c r="N313" s="29">
        <f>SUM(N307:N312)</f>
        <v>0</v>
      </c>
      <c r="O313" s="29">
        <f>SUM(O307:O312)</f>
        <v>0</v>
      </c>
      <c r="P313" s="36"/>
    </row>
    <row r="314" spans="1:16" ht="15.75" hidden="1" customHeight="1" thickBot="1" x14ac:dyDescent="0.4">
      <c r="B314" s="258"/>
      <c r="D314" s="59"/>
      <c r="H314" s="4"/>
      <c r="L314" s="29" t="s">
        <v>218</v>
      </c>
      <c r="M314" s="38" t="str">
        <f t="shared" ref="M314:O314" si="47">IF(M306=0,"NA",M313/M306)</f>
        <v>NA</v>
      </c>
      <c r="N314" s="38" t="str">
        <f t="shared" si="47"/>
        <v>NA</v>
      </c>
      <c r="O314" s="38" t="str">
        <f t="shared" si="47"/>
        <v>NA</v>
      </c>
      <c r="P314" s="36"/>
    </row>
    <row r="315" spans="1:16" ht="15.75" hidden="1" customHeight="1" thickBot="1" x14ac:dyDescent="0.4">
      <c r="B315" s="258"/>
      <c r="D315" s="358" t="str">
        <f>'Control Panel'!F68&amp;" - "&amp;'Control Panel'!E68</f>
        <v>4.23 - Module 22</v>
      </c>
      <c r="E315" s="359"/>
      <c r="F315" s="359"/>
      <c r="G315" s="19"/>
      <c r="H315" s="19"/>
      <c r="I315" s="19" t="str">
        <f>$I$84</f>
        <v xml:space="preserve">Overall Compliance: </v>
      </c>
      <c r="J315" s="20" t="str">
        <f>IF(SUM(M324:O324)=0,"N/A",SUM(M324:O324)/SUM(M317:O317))</f>
        <v>N/A</v>
      </c>
      <c r="L315" s="29"/>
      <c r="M315" s="29"/>
      <c r="N315" s="29"/>
      <c r="O315" s="29"/>
      <c r="P315" s="36"/>
    </row>
    <row r="316" spans="1:16" ht="15.75" hidden="1" customHeight="1" thickBot="1" x14ac:dyDescent="0.4">
      <c r="B316" s="258"/>
      <c r="D316" s="347" t="str">
        <f>$D$85</f>
        <v>Availability</v>
      </c>
      <c r="E316" s="349" t="str">
        <f>$E$85</f>
        <v>Priority</v>
      </c>
      <c r="F316" s="349"/>
      <c r="G316" s="349"/>
      <c r="H316" s="350" t="str">
        <f>$H$85</f>
        <v>Total</v>
      </c>
      <c r="I316" s="352" t="str">
        <f>$I$85</f>
        <v>Comments</v>
      </c>
      <c r="J316" s="345" t="str">
        <f>$J$85</f>
        <v>Availability by Type</v>
      </c>
      <c r="L316" s="29"/>
      <c r="M316" s="37" t="str">
        <f>'Control Panel'!$F$31</f>
        <v>H</v>
      </c>
      <c r="N316" s="37" t="str">
        <f>'Control Panel'!$F$32</f>
        <v>M</v>
      </c>
      <c r="O316" s="37" t="str">
        <f>'Control Panel'!$F$33</f>
        <v>L</v>
      </c>
      <c r="P316" s="36"/>
    </row>
    <row r="317" spans="1:16" ht="15.75" hidden="1" customHeight="1" thickBot="1" x14ac:dyDescent="0.4">
      <c r="B317" s="258"/>
      <c r="D317" s="348"/>
      <c r="E317" s="75" t="str">
        <f>'Control Panel'!$E$31</f>
        <v>High</v>
      </c>
      <c r="F317" s="76" t="str">
        <f>'Control Panel'!$E$32</f>
        <v>Medium</v>
      </c>
      <c r="G317" s="77" t="str">
        <f>'Control Panel'!$E$33</f>
        <v>Low</v>
      </c>
      <c r="H317" s="351"/>
      <c r="I317" s="353"/>
      <c r="J317" s="346"/>
      <c r="L317" s="37" t="s">
        <v>214</v>
      </c>
      <c r="M317" s="29">
        <f>E324*'Control Panel'!$G$31*'Control Panel'!$G$36</f>
        <v>0</v>
      </c>
      <c r="N317" s="29">
        <f>F324*'Control Panel'!$G$32*'Control Panel'!$G$36</f>
        <v>0</v>
      </c>
      <c r="O317" s="29">
        <f>G324*'Control Panel'!$G$33*'Control Panel'!$G$36</f>
        <v>0</v>
      </c>
      <c r="P317" s="36"/>
    </row>
    <row r="318" spans="1:16" ht="15.75" hidden="1" customHeight="1" thickBot="1" x14ac:dyDescent="0.4">
      <c r="B318" s="258"/>
      <c r="D318" s="88" t="str">
        <f>'Control Panel'!$E$36</f>
        <v>Yes</v>
      </c>
      <c r="E318" s="81">
        <f>COUNTIFS('Module 22'!$C:$C,'Control Panel'!$F$31,'Module 22'!$AB:$AB,'Control Panel'!$F$36)</f>
        <v>0</v>
      </c>
      <c r="F318" s="82">
        <f>COUNTIFS('Module 22'!$C:$C,'Control Panel'!$F$32,'Module 22'!$AB:$AB,'Control Panel'!$F$36)</f>
        <v>0</v>
      </c>
      <c r="G318" s="83">
        <f>COUNTIFS('Module 22'!$C:$C,'Control Panel'!$F$33,'Module 22'!$AB:$AB,'Control Panel'!$F$36)</f>
        <v>0</v>
      </c>
      <c r="H318" s="71">
        <f>SUM(E318:G318)</f>
        <v>0</v>
      </c>
      <c r="I318" s="136">
        <f>COUNTIFS('Module 22'!$G:$G,"&lt;&gt;",'Module 22'!$AB:$AB,'Control Panel'!$F$36)</f>
        <v>0</v>
      </c>
      <c r="J318" s="72"/>
      <c r="L318" s="37" t="str">
        <f>'Control Panel'!$F$36</f>
        <v>Y</v>
      </c>
      <c r="M318" s="29">
        <f>E318*'Control Panel'!$G$31*'Control Panel'!$G$36</f>
        <v>0</v>
      </c>
      <c r="N318" s="29">
        <f>F318*'Control Panel'!$G$32*'Control Panel'!$G$36</f>
        <v>0</v>
      </c>
      <c r="O318" s="29">
        <f>G318*'Control Panel'!$G$33*'Control Panel'!$G$36</f>
        <v>0</v>
      </c>
      <c r="P318" s="36"/>
    </row>
    <row r="319" spans="1:16" ht="15.75" hidden="1" customHeight="1" thickBot="1" x14ac:dyDescent="0.4">
      <c r="B319" s="258"/>
      <c r="D319" s="68" t="str">
        <f>'Control Panel'!$E$37</f>
        <v>Reporting</v>
      </c>
      <c r="E319" s="78">
        <f>COUNTIFS('Module 22'!$C:$C,'Control Panel'!$F$31,'Module 22'!$AB:$AB,'Control Panel'!$F$37)</f>
        <v>0</v>
      </c>
      <c r="F319" s="79">
        <f>COUNTIFS('Module 22'!$C:$C,'Control Panel'!$F$32,'Module 22'!$AB:$AB,'Control Panel'!$F$37)</f>
        <v>0</v>
      </c>
      <c r="G319" s="80">
        <f>COUNTIFS('Module 22'!$C:$C,'Control Panel'!$F$33,'Module 22'!$AB:$AB,'Control Panel'!$F$37)</f>
        <v>0</v>
      </c>
      <c r="H319" s="69">
        <f t="shared" ref="H319:H323" si="48">SUM(E319:G319)</f>
        <v>0</v>
      </c>
      <c r="I319" s="137">
        <f>COUNTIFS('Module 22'!$G:$G,"&lt;&gt;",'Module 22'!$AB:$AB,'Control Panel'!$F$37)</f>
        <v>0</v>
      </c>
      <c r="J319" s="129"/>
      <c r="L319" s="37" t="str">
        <f>'Control Panel'!$F$37</f>
        <v>R</v>
      </c>
      <c r="M319" s="29">
        <f>E319*'Control Panel'!$G$31*'Control Panel'!$G$37</f>
        <v>0</v>
      </c>
      <c r="N319" s="29">
        <f>F319*'Control Panel'!$G$32*'Control Panel'!$G$37</f>
        <v>0</v>
      </c>
      <c r="O319" s="29">
        <f>G319*'Control Panel'!$G$33*'Control Panel'!$G$37</f>
        <v>0</v>
      </c>
      <c r="P319" s="36"/>
    </row>
    <row r="320" spans="1:16" ht="15.75" hidden="1" customHeight="1" thickBot="1" x14ac:dyDescent="0.4">
      <c r="B320" s="258"/>
      <c r="D320" s="70" t="str">
        <f>'Control Panel'!$E$38</f>
        <v>Third Party</v>
      </c>
      <c r="E320" s="81">
        <f>COUNTIFS('Module 22'!$C:$C,'Control Panel'!$F$31,'Module 22'!$AB:$AB,'Control Panel'!$F$38)</f>
        <v>0</v>
      </c>
      <c r="F320" s="82">
        <f>COUNTIFS('Module 22'!$C:$C,'Control Panel'!$F$32,'Module 22'!$AB:$AB,'Control Panel'!$F$38)</f>
        <v>0</v>
      </c>
      <c r="G320" s="83">
        <f>COUNTIFS('Module 22'!$C:$C,'Control Panel'!$F$33,'Module 22'!$AB:$AB,'Control Panel'!$F$38)</f>
        <v>0</v>
      </c>
      <c r="H320" s="71">
        <f t="shared" si="48"/>
        <v>0</v>
      </c>
      <c r="I320" s="136">
        <f>COUNTIFS('Module 22'!$G:$G,"&lt;&gt;",'Module 22'!$AB:$AB,'Control Panel'!$F$38)</f>
        <v>0</v>
      </c>
      <c r="J320" s="129"/>
      <c r="L320" s="37" t="str">
        <f>'Control Panel'!$F$38</f>
        <v>T</v>
      </c>
      <c r="M320" s="29">
        <f>E320*'Control Panel'!$G$31*'Control Panel'!$G$38</f>
        <v>0</v>
      </c>
      <c r="N320" s="29">
        <f>F320*'Control Panel'!$G$32*'Control Panel'!$G$38</f>
        <v>0</v>
      </c>
      <c r="O320" s="29">
        <f>G320*'Control Panel'!$G$33*'Control Panel'!$G$38</f>
        <v>0</v>
      </c>
      <c r="P320" s="36"/>
    </row>
    <row r="321" spans="1:16" ht="15.75" hidden="1" customHeight="1" thickBot="1" x14ac:dyDescent="0.4">
      <c r="A321" s="21" t="s">
        <v>215</v>
      </c>
      <c r="B321" s="150"/>
      <c r="D321" s="73" t="str">
        <f>'Control Panel'!$E$39</f>
        <v>Modification</v>
      </c>
      <c r="E321" s="78">
        <f>COUNTIFS('Module 22'!$C:$C,'Control Panel'!$F$31,'Module 22'!$AB:$AB,'Control Panel'!$F$39)</f>
        <v>0</v>
      </c>
      <c r="F321" s="79">
        <f>COUNTIFS('Module 22'!$C:$C,'Control Panel'!$F$32,'Module 22'!$AB:$AB,'Control Panel'!$F$39)</f>
        <v>0</v>
      </c>
      <c r="G321" s="80">
        <f>COUNTIFS('Module 22'!$C:$C,'Control Panel'!$F$33,'Module 22'!$AB:$AB,'Control Panel'!$F$39)</f>
        <v>0</v>
      </c>
      <c r="H321" s="69">
        <f t="shared" si="48"/>
        <v>0</v>
      </c>
      <c r="I321" s="137">
        <f>COUNTIFS('Module 22'!$G:$G,"&lt;&gt;",'Module 22'!$AB:$AB,'Control Panel'!$F$39)</f>
        <v>0</v>
      </c>
      <c r="J321" s="129"/>
      <c r="L321" s="37" t="str">
        <f>'Control Panel'!$F$39</f>
        <v>M</v>
      </c>
      <c r="M321" s="29">
        <f>E321*'Control Panel'!$G$31*'Control Panel'!$G$39</f>
        <v>0</v>
      </c>
      <c r="N321" s="29">
        <f>F321*'Control Panel'!$G$32*'Control Panel'!$G$39</f>
        <v>0</v>
      </c>
      <c r="O321" s="29">
        <f>G321*'Control Panel'!$G$33*'Control Panel'!$G$39</f>
        <v>0</v>
      </c>
      <c r="P321" s="36"/>
    </row>
    <row r="322" spans="1:16" ht="15.75" hidden="1" customHeight="1" thickBot="1" x14ac:dyDescent="0.4">
      <c r="A322" s="22" t="s">
        <v>216</v>
      </c>
      <c r="B322" s="151"/>
      <c r="D322" s="74" t="str">
        <f>'Control Panel'!$E$40</f>
        <v>Future</v>
      </c>
      <c r="E322" s="81">
        <f>COUNTIFS('Module 22'!$C:$C,'Control Panel'!$F$31,'Module 22'!$AB:$AB,'Control Panel'!$F$40)</f>
        <v>0</v>
      </c>
      <c r="F322" s="82">
        <f>COUNTIFS('Module 22'!$C:$C,'Control Panel'!$F$32,'Module 22'!$AB:$AB,'Control Panel'!$F$40)</f>
        <v>0</v>
      </c>
      <c r="G322" s="83">
        <f>COUNTIFS('Module 22'!$C:$C,'Control Panel'!$F$33,'Module 22'!$AB:$AB,'Control Panel'!$F$40)</f>
        <v>0</v>
      </c>
      <c r="H322" s="71">
        <f t="shared" si="48"/>
        <v>0</v>
      </c>
      <c r="I322" s="136">
        <f>COUNTIFS('Module 22'!$G:$G,"&lt;&gt;",'Module 22'!$AB:$AB,'Control Panel'!$F$40)</f>
        <v>0</v>
      </c>
      <c r="J322" s="129"/>
      <c r="L322" s="37" t="str">
        <f>'Control Panel'!$F$40</f>
        <v>F</v>
      </c>
      <c r="M322" s="29">
        <f>E322*'Control Panel'!$G$31*'Control Panel'!$G$40</f>
        <v>0</v>
      </c>
      <c r="N322" s="29">
        <f>F322*'Control Panel'!$G$32*'Control Panel'!$G$40</f>
        <v>0</v>
      </c>
      <c r="O322" s="29">
        <f>G322*'Control Panel'!$G$33*'Control Panel'!$G$40</f>
        <v>0</v>
      </c>
      <c r="P322" s="36"/>
    </row>
    <row r="323" spans="1:16" ht="15.75" hidden="1" customHeight="1" thickBot="1" x14ac:dyDescent="0.4">
      <c r="A323" s="25" t="str">
        <f>IF('Module 22'!$AC$12&gt;0,"Yes","No")</f>
        <v>No</v>
      </c>
      <c r="B323" s="152">
        <f>IF(A323="Yes",1,0)</f>
        <v>0</v>
      </c>
      <c r="D323" s="87" t="str">
        <f>'Control Panel'!$E$41</f>
        <v>Not Available</v>
      </c>
      <c r="E323" s="78">
        <f>COUNTIFS('Module 22'!$C:$C,'Control Panel'!$F$31,'Module 22'!$AB:$AB,'Control Panel'!$F$41)</f>
        <v>0</v>
      </c>
      <c r="F323" s="79">
        <f>COUNTIFS('Module 22'!$C:$C,'Control Panel'!$F$32,'Module 22'!$AB:$AB,'Control Panel'!$F$41)</f>
        <v>0</v>
      </c>
      <c r="G323" s="80">
        <f>COUNTIFS('Module 22'!$C:$C,'Control Panel'!$F$33,'Module 22'!$AB:$AB,'Control Panel'!$F$41)</f>
        <v>0</v>
      </c>
      <c r="H323" s="69">
        <f t="shared" si="48"/>
        <v>0</v>
      </c>
      <c r="I323" s="137">
        <f>COUNTIFS('Module 22'!$G:$G,"&lt;&gt;",'Module 22'!$AB:$AB,'Control Panel'!$F$41)</f>
        <v>0</v>
      </c>
      <c r="J323" s="129"/>
      <c r="L323" s="37" t="str">
        <f>'Control Panel'!$F$41</f>
        <v>N</v>
      </c>
      <c r="M323" s="29">
        <f>E323*'Control Panel'!$G$31*'Control Panel'!$G$41</f>
        <v>0</v>
      </c>
      <c r="N323" s="29">
        <f>F323*'Control Panel'!$G$32*'Control Panel'!$G$41</f>
        <v>0</v>
      </c>
      <c r="O323" s="29">
        <f>G323*'Control Panel'!$G$33*'Control Panel'!$G$41</f>
        <v>0</v>
      </c>
      <c r="P323" s="36"/>
    </row>
    <row r="324" spans="1:16" ht="15.75" hidden="1" customHeight="1" thickBot="1" x14ac:dyDescent="0.4">
      <c r="B324" s="258"/>
      <c r="D324" s="84" t="str">
        <f>$D$93</f>
        <v>Total:</v>
      </c>
      <c r="E324" s="85">
        <f>SUM(E318:E323)</f>
        <v>0</v>
      </c>
      <c r="F324" s="85">
        <f>SUM(F318:F323)</f>
        <v>0</v>
      </c>
      <c r="G324" s="85">
        <f>SUM(G318:G323)</f>
        <v>0</v>
      </c>
      <c r="H324" s="86">
        <f>SUM(H318:H323)</f>
        <v>0</v>
      </c>
      <c r="I324" s="86">
        <f>SUM(I318:I323)</f>
        <v>0</v>
      </c>
      <c r="J324" s="154"/>
      <c r="L324" s="37" t="str">
        <f>D324</f>
        <v>Total:</v>
      </c>
      <c r="M324" s="29">
        <f>SUM(M318:M323)</f>
        <v>0</v>
      </c>
      <c r="N324" s="29">
        <f>SUM(N318:N323)</f>
        <v>0</v>
      </c>
      <c r="O324" s="29">
        <f>SUM(O318:O323)</f>
        <v>0</v>
      </c>
      <c r="P324" s="36"/>
    </row>
    <row r="325" spans="1:16" ht="15.75" hidden="1" customHeight="1" thickBot="1" x14ac:dyDescent="0.4">
      <c r="B325" s="258"/>
      <c r="D325" s="59"/>
      <c r="H325" s="4"/>
      <c r="L325" s="29" t="s">
        <v>218</v>
      </c>
      <c r="M325" s="38" t="str">
        <f t="shared" ref="M325:O325" si="49">IF(M317=0,"NA",M324/M317)</f>
        <v>NA</v>
      </c>
      <c r="N325" s="38" t="str">
        <f t="shared" si="49"/>
        <v>NA</v>
      </c>
      <c r="O325" s="38" t="str">
        <f t="shared" si="49"/>
        <v>NA</v>
      </c>
      <c r="P325" s="36"/>
    </row>
    <row r="326" spans="1:16" ht="15.75" hidden="1" customHeight="1" thickBot="1" x14ac:dyDescent="0.4">
      <c r="B326" s="258"/>
      <c r="D326" s="358" t="str">
        <f>'Control Panel'!F69&amp;" - "&amp;'Control Panel'!E69</f>
        <v>4.24 - Module 23</v>
      </c>
      <c r="E326" s="359"/>
      <c r="F326" s="359"/>
      <c r="G326" s="19"/>
      <c r="H326" s="19"/>
      <c r="I326" s="19" t="str">
        <f>$I$84</f>
        <v xml:space="preserve">Overall Compliance: </v>
      </c>
      <c r="J326" s="20" t="str">
        <f>IF(SUM(M335:O335)=0,"N/A",SUM(M335:O335)/SUM(M328:O328))</f>
        <v>N/A</v>
      </c>
      <c r="L326" s="29"/>
      <c r="M326" s="29"/>
      <c r="N326" s="29"/>
      <c r="O326" s="29"/>
      <c r="P326" s="36"/>
    </row>
    <row r="327" spans="1:16" ht="15.75" hidden="1" customHeight="1" thickBot="1" x14ac:dyDescent="0.4">
      <c r="B327" s="258"/>
      <c r="D327" s="347" t="str">
        <f>$D$85</f>
        <v>Availability</v>
      </c>
      <c r="E327" s="349" t="str">
        <f>$E$85</f>
        <v>Priority</v>
      </c>
      <c r="F327" s="349"/>
      <c r="G327" s="349"/>
      <c r="H327" s="350" t="str">
        <f>$H$85</f>
        <v>Total</v>
      </c>
      <c r="I327" s="352" t="str">
        <f>$I$85</f>
        <v>Comments</v>
      </c>
      <c r="J327" s="345" t="str">
        <f>$J$85</f>
        <v>Availability by Type</v>
      </c>
      <c r="L327" s="29"/>
      <c r="M327" s="37" t="str">
        <f>'Control Panel'!$F$31</f>
        <v>H</v>
      </c>
      <c r="N327" s="37" t="str">
        <f>'Control Panel'!$F$32</f>
        <v>M</v>
      </c>
      <c r="O327" s="37" t="str">
        <f>'Control Panel'!$F$33</f>
        <v>L</v>
      </c>
      <c r="P327" s="36"/>
    </row>
    <row r="328" spans="1:16" ht="15.75" hidden="1" customHeight="1" thickBot="1" x14ac:dyDescent="0.4">
      <c r="B328" s="258"/>
      <c r="D328" s="348"/>
      <c r="E328" s="75" t="str">
        <f>'Control Panel'!$E$31</f>
        <v>High</v>
      </c>
      <c r="F328" s="76" t="str">
        <f>'Control Panel'!$E$32</f>
        <v>Medium</v>
      </c>
      <c r="G328" s="77" t="str">
        <f>'Control Panel'!$E$33</f>
        <v>Low</v>
      </c>
      <c r="H328" s="351"/>
      <c r="I328" s="353"/>
      <c r="J328" s="346"/>
      <c r="L328" s="37" t="s">
        <v>214</v>
      </c>
      <c r="M328" s="29">
        <f>E335*'Control Panel'!$G$31*'Control Panel'!$G$36</f>
        <v>0</v>
      </c>
      <c r="N328" s="29">
        <f>F335*'Control Panel'!$G$32*'Control Panel'!$G$36</f>
        <v>0</v>
      </c>
      <c r="O328" s="29">
        <f>G335*'Control Panel'!$G$33*'Control Panel'!$G$36</f>
        <v>0</v>
      </c>
      <c r="P328" s="36"/>
    </row>
    <row r="329" spans="1:16" ht="15.75" hidden="1" customHeight="1" thickBot="1" x14ac:dyDescent="0.4">
      <c r="B329" s="258"/>
      <c r="D329" s="88" t="str">
        <f>'Control Panel'!$E$36</f>
        <v>Yes</v>
      </c>
      <c r="E329" s="81">
        <f>COUNTIFS('Module 23'!$C:$C,'Control Panel'!$F$31,'Module 23'!$AB:$AB,'Control Panel'!$F$36)</f>
        <v>0</v>
      </c>
      <c r="F329" s="82">
        <f>COUNTIFS('Module 23'!$C:$C,'Control Panel'!$F$32,'Module 23'!$AB:$AB,'Control Panel'!$F$36)</f>
        <v>0</v>
      </c>
      <c r="G329" s="83">
        <f>COUNTIFS('Module 23'!$C:$C,'Control Panel'!$F$33,'Module 23'!$AB:$AB,'Control Panel'!$F$36)</f>
        <v>0</v>
      </c>
      <c r="H329" s="71">
        <f>SUM(E329:G329)</f>
        <v>0</v>
      </c>
      <c r="I329" s="136">
        <f>COUNTIFS('Module 23'!$G:$G,"&lt;&gt;",'Module 23'!$AB:$AB,'Control Panel'!$F$36)</f>
        <v>0</v>
      </c>
      <c r="J329" s="72"/>
      <c r="L329" s="37" t="str">
        <f>'Control Panel'!$F$36</f>
        <v>Y</v>
      </c>
      <c r="M329" s="29">
        <f>E329*'Control Panel'!$G$31*'Control Panel'!$G$36</f>
        <v>0</v>
      </c>
      <c r="N329" s="29">
        <f>F329*'Control Panel'!$G$32*'Control Panel'!$G$36</f>
        <v>0</v>
      </c>
      <c r="O329" s="29">
        <f>G329*'Control Panel'!$G$33*'Control Panel'!$G$36</f>
        <v>0</v>
      </c>
      <c r="P329" s="36"/>
    </row>
    <row r="330" spans="1:16" ht="15.75" hidden="1" customHeight="1" thickBot="1" x14ac:dyDescent="0.4">
      <c r="B330" s="258"/>
      <c r="D330" s="68" t="str">
        <f>'Control Panel'!$E$37</f>
        <v>Reporting</v>
      </c>
      <c r="E330" s="78">
        <f>COUNTIFS('Module 23'!$C:$C,'Control Panel'!$F$31,'Module 23'!$AB:$AB,'Control Panel'!$F$37)</f>
        <v>0</v>
      </c>
      <c r="F330" s="79">
        <f>COUNTIFS('Module 23'!$C:$C,'Control Panel'!$F$32,'Module 23'!$AB:$AB,'Control Panel'!$F$37)</f>
        <v>0</v>
      </c>
      <c r="G330" s="80">
        <f>COUNTIFS('Module 23'!$C:$C,'Control Panel'!$F$33,'Module 23'!$AB:$AB,'Control Panel'!$F$37)</f>
        <v>0</v>
      </c>
      <c r="H330" s="69">
        <f t="shared" ref="H330:H334" si="50">SUM(E330:G330)</f>
        <v>0</v>
      </c>
      <c r="I330" s="137">
        <f>COUNTIFS('Module 23'!$G:$G,"&lt;&gt;",'Module 23'!$AB:$AB,'Control Panel'!$F$37)</f>
        <v>0</v>
      </c>
      <c r="J330" s="129"/>
      <c r="L330" s="37" t="str">
        <f>'Control Panel'!$F$37</f>
        <v>R</v>
      </c>
      <c r="M330" s="29">
        <f>E330*'Control Panel'!$G$31*'Control Panel'!$G$37</f>
        <v>0</v>
      </c>
      <c r="N330" s="29">
        <f>F330*'Control Panel'!$G$32*'Control Panel'!$G$37</f>
        <v>0</v>
      </c>
      <c r="O330" s="29">
        <f>G330*'Control Panel'!$G$33*'Control Panel'!$G$37</f>
        <v>0</v>
      </c>
      <c r="P330" s="36"/>
    </row>
    <row r="331" spans="1:16" ht="15.75" hidden="1" customHeight="1" thickBot="1" x14ac:dyDescent="0.4">
      <c r="B331" s="258"/>
      <c r="D331" s="70" t="str">
        <f>'Control Panel'!$E$38</f>
        <v>Third Party</v>
      </c>
      <c r="E331" s="81">
        <f>COUNTIFS('Module 23'!$C:$C,'Control Panel'!$F$31,'Module 23'!$AB:$AB,'Control Panel'!$F$38)</f>
        <v>0</v>
      </c>
      <c r="F331" s="82">
        <f>COUNTIFS('Module 23'!$C:$C,'Control Panel'!$F$32,'Module 23'!$AB:$AB,'Control Panel'!$F$38)</f>
        <v>0</v>
      </c>
      <c r="G331" s="83">
        <f>COUNTIFS('Module 23'!$C:$C,'Control Panel'!$F$33,'Module 23'!$AB:$AB,'Control Panel'!$F$38)</f>
        <v>0</v>
      </c>
      <c r="H331" s="71">
        <f t="shared" si="50"/>
        <v>0</v>
      </c>
      <c r="I331" s="136">
        <f>COUNTIFS('Module 23'!$G:$G,"&lt;&gt;",'Module 23'!$AB:$AB,'Control Panel'!$F$38)</f>
        <v>0</v>
      </c>
      <c r="J331" s="129"/>
      <c r="L331" s="37" t="str">
        <f>'Control Panel'!$F$38</f>
        <v>T</v>
      </c>
      <c r="M331" s="29">
        <f>E331*'Control Panel'!$G$31*'Control Panel'!$G$38</f>
        <v>0</v>
      </c>
      <c r="N331" s="29">
        <f>F331*'Control Panel'!$G$32*'Control Panel'!$G$38</f>
        <v>0</v>
      </c>
      <c r="O331" s="29">
        <f>G331*'Control Panel'!$G$33*'Control Panel'!$G$38</f>
        <v>0</v>
      </c>
      <c r="P331" s="36"/>
    </row>
    <row r="332" spans="1:16" ht="15.75" hidden="1" customHeight="1" thickBot="1" x14ac:dyDescent="0.4">
      <c r="A332" s="21" t="s">
        <v>215</v>
      </c>
      <c r="B332" s="150"/>
      <c r="D332" s="73" t="str">
        <f>'Control Panel'!$E$39</f>
        <v>Modification</v>
      </c>
      <c r="E332" s="78">
        <f>COUNTIFS('Module 23'!$C:$C,'Control Panel'!$F$31,'Module 23'!$AB:$AB,'Control Panel'!$F$39)</f>
        <v>0</v>
      </c>
      <c r="F332" s="79">
        <f>COUNTIFS('Module 23'!$C:$C,'Control Panel'!$F$32,'Module 23'!$AB:$AB,'Control Panel'!$F$39)</f>
        <v>0</v>
      </c>
      <c r="G332" s="80">
        <f>COUNTIFS('Module 23'!$C:$C,'Control Panel'!$F$33,'Module 23'!$AB:$AB,'Control Panel'!$F$39)</f>
        <v>0</v>
      </c>
      <c r="H332" s="69">
        <f t="shared" si="50"/>
        <v>0</v>
      </c>
      <c r="I332" s="137">
        <f>COUNTIFS('Module 23'!$G:$G,"&lt;&gt;",'Module 23'!$AB:$AB,'Control Panel'!$F$39)</f>
        <v>0</v>
      </c>
      <c r="J332" s="129"/>
      <c r="L332" s="37" t="str">
        <f>'Control Panel'!$F$39</f>
        <v>M</v>
      </c>
      <c r="M332" s="29">
        <f>E332*'Control Panel'!$G$31*'Control Panel'!$G$39</f>
        <v>0</v>
      </c>
      <c r="N332" s="29">
        <f>F332*'Control Panel'!$G$32*'Control Panel'!$G$39</f>
        <v>0</v>
      </c>
      <c r="O332" s="29">
        <f>G332*'Control Panel'!$G$33*'Control Panel'!$G$39</f>
        <v>0</v>
      </c>
      <c r="P332" s="36"/>
    </row>
    <row r="333" spans="1:16" ht="15.75" hidden="1" customHeight="1" thickBot="1" x14ac:dyDescent="0.4">
      <c r="A333" s="22" t="s">
        <v>216</v>
      </c>
      <c r="B333" s="151"/>
      <c r="D333" s="74" t="str">
        <f>'Control Panel'!$E$40</f>
        <v>Future</v>
      </c>
      <c r="E333" s="81">
        <f>COUNTIFS('Module 23'!$C:$C,'Control Panel'!$F$31,'Module 23'!$AB:$AB,'Control Panel'!$F$40)</f>
        <v>0</v>
      </c>
      <c r="F333" s="82">
        <f>COUNTIFS('Module 23'!$C:$C,'Control Panel'!$F$32,'Module 23'!$AB:$AB,'Control Panel'!$F$40)</f>
        <v>0</v>
      </c>
      <c r="G333" s="83">
        <f>COUNTIFS('Module 23'!$C:$C,'Control Panel'!$F$33,'Module 23'!$AB:$AB,'Control Panel'!$F$40)</f>
        <v>0</v>
      </c>
      <c r="H333" s="71">
        <f t="shared" si="50"/>
        <v>0</v>
      </c>
      <c r="I333" s="136">
        <f>COUNTIFS('Module 23'!$G:$G,"&lt;&gt;",'Module 23'!$AB:$AB,'Control Panel'!$F$40)</f>
        <v>0</v>
      </c>
      <c r="J333" s="129"/>
      <c r="L333" s="37" t="str">
        <f>'Control Panel'!$F$40</f>
        <v>F</v>
      </c>
      <c r="M333" s="29">
        <f>E333*'Control Panel'!$G$31*'Control Panel'!$G$40</f>
        <v>0</v>
      </c>
      <c r="N333" s="29">
        <f>F333*'Control Panel'!$G$32*'Control Panel'!$G$40</f>
        <v>0</v>
      </c>
      <c r="O333" s="29">
        <f>G333*'Control Panel'!$G$33*'Control Panel'!$G$40</f>
        <v>0</v>
      </c>
      <c r="P333" s="36"/>
    </row>
    <row r="334" spans="1:16" ht="15.75" hidden="1" customHeight="1" thickBot="1" x14ac:dyDescent="0.4">
      <c r="A334" s="25" t="str">
        <f>IF('Module 23'!$AC$12&gt;0,"Yes","No")</f>
        <v>No</v>
      </c>
      <c r="B334" s="152">
        <f>IF(A334="Yes",1,0)</f>
        <v>0</v>
      </c>
      <c r="D334" s="87" t="str">
        <f>'Control Panel'!$E$41</f>
        <v>Not Available</v>
      </c>
      <c r="E334" s="78">
        <f>COUNTIFS('Module 23'!$C:$C,'Control Panel'!$F$31,'Module 23'!$AB:$AB,'Control Panel'!$F$41)</f>
        <v>0</v>
      </c>
      <c r="F334" s="79">
        <f>COUNTIFS('Module 23'!$C:$C,'Control Panel'!$F$32,'Module 23'!$AB:$AB,'Control Panel'!$F$41)</f>
        <v>0</v>
      </c>
      <c r="G334" s="80">
        <f>COUNTIFS('Module 23'!$C:$C,'Control Panel'!$F$33,'Module 23'!$AB:$AB,'Control Panel'!$F$41)</f>
        <v>0</v>
      </c>
      <c r="H334" s="69">
        <f t="shared" si="50"/>
        <v>0</v>
      </c>
      <c r="I334" s="137">
        <f>COUNTIFS('Module 23'!$G:$G,"&lt;&gt;",'Module 23'!$AB:$AB,'Control Panel'!$F$41)</f>
        <v>0</v>
      </c>
      <c r="J334" s="129"/>
      <c r="L334" s="37" t="str">
        <f>'Control Panel'!$F$41</f>
        <v>N</v>
      </c>
      <c r="M334" s="29">
        <f>E334*'Control Panel'!$G$31*'Control Panel'!$G$41</f>
        <v>0</v>
      </c>
      <c r="N334" s="29">
        <f>F334*'Control Panel'!$G$32*'Control Panel'!$G$41</f>
        <v>0</v>
      </c>
      <c r="O334" s="29">
        <f>G334*'Control Panel'!$G$33*'Control Panel'!$G$41</f>
        <v>0</v>
      </c>
      <c r="P334" s="36"/>
    </row>
    <row r="335" spans="1:16" ht="15.75" hidden="1" customHeight="1" thickBot="1" x14ac:dyDescent="0.4">
      <c r="B335" s="258"/>
      <c r="D335" s="84" t="str">
        <f>$D$93</f>
        <v>Total:</v>
      </c>
      <c r="E335" s="85">
        <f>SUM(E329:E334)</f>
        <v>0</v>
      </c>
      <c r="F335" s="85">
        <f>SUM(F329:F334)</f>
        <v>0</v>
      </c>
      <c r="G335" s="85">
        <f>SUM(G329:G334)</f>
        <v>0</v>
      </c>
      <c r="H335" s="86">
        <f>SUM(H329:H334)</f>
        <v>0</v>
      </c>
      <c r="I335" s="86">
        <f>SUM(I329:I334)</f>
        <v>0</v>
      </c>
      <c r="J335" s="154"/>
      <c r="L335" s="37" t="str">
        <f>D335</f>
        <v>Total:</v>
      </c>
      <c r="M335" s="29">
        <f>SUM(M329:M334)</f>
        <v>0</v>
      </c>
      <c r="N335" s="29">
        <f>SUM(N329:N334)</f>
        <v>0</v>
      </c>
      <c r="O335" s="29">
        <f>SUM(O329:O334)</f>
        <v>0</v>
      </c>
      <c r="P335" s="36"/>
    </row>
    <row r="336" spans="1:16" ht="15.75" hidden="1" customHeight="1" thickBot="1" x14ac:dyDescent="0.4">
      <c r="B336" s="258"/>
      <c r="D336" s="59"/>
      <c r="H336" s="4"/>
      <c r="L336" s="29" t="s">
        <v>218</v>
      </c>
      <c r="M336" s="38" t="str">
        <f t="shared" ref="M336:O336" si="51">IF(M328=0,"NA",M335/M328)</f>
        <v>NA</v>
      </c>
      <c r="N336" s="38" t="str">
        <f t="shared" si="51"/>
        <v>NA</v>
      </c>
      <c r="O336" s="38" t="str">
        <f t="shared" si="51"/>
        <v>NA</v>
      </c>
      <c r="P336" s="36"/>
    </row>
    <row r="337" spans="1:16" ht="15.75" hidden="1" customHeight="1" thickBot="1" x14ac:dyDescent="0.4">
      <c r="B337" s="258"/>
      <c r="D337" s="358" t="str">
        <f>'Control Panel'!F70&amp;" - "&amp;'Control Panel'!E70</f>
        <v>4.25 - Module 24</v>
      </c>
      <c r="E337" s="359"/>
      <c r="F337" s="359"/>
      <c r="G337" s="19"/>
      <c r="H337" s="19"/>
      <c r="I337" s="19" t="str">
        <f>$I$84</f>
        <v xml:space="preserve">Overall Compliance: </v>
      </c>
      <c r="J337" s="20" t="str">
        <f>IF(SUM(M346:O346)=0,"N/A",SUM(M346:O346)/SUM(M339:O339))</f>
        <v>N/A</v>
      </c>
      <c r="L337" s="29"/>
      <c r="M337" s="29"/>
      <c r="N337" s="29"/>
      <c r="O337" s="29"/>
      <c r="P337" s="36"/>
    </row>
    <row r="338" spans="1:16" ht="15.75" hidden="1" customHeight="1" thickBot="1" x14ac:dyDescent="0.4">
      <c r="B338" s="258"/>
      <c r="D338" s="347" t="str">
        <f>$D$85</f>
        <v>Availability</v>
      </c>
      <c r="E338" s="349" t="str">
        <f>$E$85</f>
        <v>Priority</v>
      </c>
      <c r="F338" s="349"/>
      <c r="G338" s="349"/>
      <c r="H338" s="350" t="str">
        <f>$H$85</f>
        <v>Total</v>
      </c>
      <c r="I338" s="352" t="str">
        <f>$I$85</f>
        <v>Comments</v>
      </c>
      <c r="J338" s="345" t="str">
        <f>$J$85</f>
        <v>Availability by Type</v>
      </c>
      <c r="L338" s="29"/>
      <c r="M338" s="37" t="str">
        <f>'Control Panel'!$F$31</f>
        <v>H</v>
      </c>
      <c r="N338" s="37" t="str">
        <f>'Control Panel'!$F$32</f>
        <v>M</v>
      </c>
      <c r="O338" s="37" t="str">
        <f>'Control Panel'!$F$33</f>
        <v>L</v>
      </c>
      <c r="P338" s="36"/>
    </row>
    <row r="339" spans="1:16" ht="15.75" hidden="1" customHeight="1" thickBot="1" x14ac:dyDescent="0.4">
      <c r="B339" s="258"/>
      <c r="D339" s="348"/>
      <c r="E339" s="75" t="str">
        <f>'Control Panel'!$E$31</f>
        <v>High</v>
      </c>
      <c r="F339" s="76" t="str">
        <f>'Control Panel'!$E$32</f>
        <v>Medium</v>
      </c>
      <c r="G339" s="77" t="str">
        <f>'Control Panel'!$E$33</f>
        <v>Low</v>
      </c>
      <c r="H339" s="351"/>
      <c r="I339" s="353"/>
      <c r="J339" s="346"/>
      <c r="L339" s="37" t="s">
        <v>214</v>
      </c>
      <c r="M339" s="29">
        <f>E346*'Control Panel'!$G$31*'Control Panel'!$G$36</f>
        <v>0</v>
      </c>
      <c r="N339" s="29">
        <f>F346*'Control Panel'!$G$32*'Control Panel'!$G$36</f>
        <v>0</v>
      </c>
      <c r="O339" s="29">
        <f>G346*'Control Panel'!$G$33*'Control Panel'!$G$36</f>
        <v>0</v>
      </c>
      <c r="P339" s="36"/>
    </row>
    <row r="340" spans="1:16" ht="15.75" hidden="1" customHeight="1" thickBot="1" x14ac:dyDescent="0.4">
      <c r="B340" s="258"/>
      <c r="D340" s="88" t="str">
        <f>'Control Panel'!$E$36</f>
        <v>Yes</v>
      </c>
      <c r="E340" s="81">
        <f>COUNTIFS('Module 24'!$C:$C,'Control Panel'!$F$31,'Module 24'!$AB:$AB,'Control Panel'!$F$36)</f>
        <v>0</v>
      </c>
      <c r="F340" s="82">
        <f>COUNTIFS('Module 24'!$C:$C,'Control Panel'!$F$32,'Module 24'!$AB:$AB,'Control Panel'!$F$36)</f>
        <v>0</v>
      </c>
      <c r="G340" s="83">
        <f>COUNTIFS('Module 24'!$C:$C,'Control Panel'!$F$33,'Module 24'!$AB:$AB,'Control Panel'!$F$36)</f>
        <v>0</v>
      </c>
      <c r="H340" s="71">
        <f>SUM(E340:G340)</f>
        <v>0</v>
      </c>
      <c r="I340" s="136">
        <f>COUNTIFS('Module 24'!$G:$G,"&lt;&gt;",'Module 24'!$AB:$AB,'Control Panel'!$F$36)</f>
        <v>0</v>
      </c>
      <c r="J340" s="72"/>
      <c r="L340" s="37" t="str">
        <f>'Control Panel'!$F$36</f>
        <v>Y</v>
      </c>
      <c r="M340" s="29">
        <f>E340*'Control Panel'!$G$31*'Control Panel'!$G$36</f>
        <v>0</v>
      </c>
      <c r="N340" s="29">
        <f>F340*'Control Panel'!$G$32*'Control Panel'!$G$36</f>
        <v>0</v>
      </c>
      <c r="O340" s="29">
        <f>G340*'Control Panel'!$G$33*'Control Panel'!$G$36</f>
        <v>0</v>
      </c>
      <c r="P340" s="36"/>
    </row>
    <row r="341" spans="1:16" ht="15.75" hidden="1" customHeight="1" thickBot="1" x14ac:dyDescent="0.4">
      <c r="B341" s="258"/>
      <c r="D341" s="68" t="str">
        <f>'Control Panel'!$E$37</f>
        <v>Reporting</v>
      </c>
      <c r="E341" s="78">
        <f>COUNTIFS('Module 24'!$C:$C,'Control Panel'!$F$31,'Module 24'!$AB:$AB,'Control Panel'!$F$37)</f>
        <v>0</v>
      </c>
      <c r="F341" s="79">
        <f>COUNTIFS('Module 24'!$C:$C,'Control Panel'!$F$32,'Module 24'!$AB:$AB,'Control Panel'!$F$37)</f>
        <v>0</v>
      </c>
      <c r="G341" s="80">
        <f>COUNTIFS('Module 24'!$C:$C,'Control Panel'!$F$33,'Module 24'!$AB:$AB,'Control Panel'!$F$37)</f>
        <v>0</v>
      </c>
      <c r="H341" s="69">
        <f t="shared" ref="H341:H345" si="52">SUM(E341:G341)</f>
        <v>0</v>
      </c>
      <c r="I341" s="137">
        <f>COUNTIFS('Module 24'!$G:$G,"&lt;&gt;",'Module 24'!$AB:$AB,'Control Panel'!$F$37)</f>
        <v>0</v>
      </c>
      <c r="J341" s="129"/>
      <c r="L341" s="37" t="str">
        <f>'Control Panel'!$F$37</f>
        <v>R</v>
      </c>
      <c r="M341" s="29">
        <f>E341*'Control Panel'!$G$31*'Control Panel'!$G$37</f>
        <v>0</v>
      </c>
      <c r="N341" s="29">
        <f>F341*'Control Panel'!$G$32*'Control Panel'!$G$37</f>
        <v>0</v>
      </c>
      <c r="O341" s="29">
        <f>G341*'Control Panel'!$G$33*'Control Panel'!$G$37</f>
        <v>0</v>
      </c>
      <c r="P341" s="36"/>
    </row>
    <row r="342" spans="1:16" ht="15.75" hidden="1" customHeight="1" thickBot="1" x14ac:dyDescent="0.4">
      <c r="B342" s="258"/>
      <c r="D342" s="70" t="str">
        <f>'Control Panel'!$E$38</f>
        <v>Third Party</v>
      </c>
      <c r="E342" s="81">
        <f>COUNTIFS('Module 24'!$C:$C,'Control Panel'!$F$31,'Module 24'!$AB:$AB,'Control Panel'!$F$38)</f>
        <v>0</v>
      </c>
      <c r="F342" s="82">
        <f>COUNTIFS('Module 24'!$C:$C,'Control Panel'!$F$32,'Module 24'!$AB:$AB,'Control Panel'!$F$38)</f>
        <v>0</v>
      </c>
      <c r="G342" s="83">
        <f>COUNTIFS('Module 24'!$C:$C,'Control Panel'!$F$33,'Module 24'!$AB:$AB,'Control Panel'!$F$38)</f>
        <v>0</v>
      </c>
      <c r="H342" s="71">
        <f t="shared" si="52"/>
        <v>0</v>
      </c>
      <c r="I342" s="136">
        <f>COUNTIFS('Module 24'!$G:$G,"&lt;&gt;",'Module 24'!$AB:$AB,'Control Panel'!$F$38)</f>
        <v>0</v>
      </c>
      <c r="J342" s="129"/>
      <c r="L342" s="37" t="str">
        <f>'Control Panel'!$F$38</f>
        <v>T</v>
      </c>
      <c r="M342" s="29">
        <f>E342*'Control Panel'!$G$31*'Control Panel'!$G$38</f>
        <v>0</v>
      </c>
      <c r="N342" s="29">
        <f>F342*'Control Panel'!$G$32*'Control Panel'!$G$38</f>
        <v>0</v>
      </c>
      <c r="O342" s="29">
        <f>G342*'Control Panel'!$G$33*'Control Panel'!$G$38</f>
        <v>0</v>
      </c>
      <c r="P342" s="36"/>
    </row>
    <row r="343" spans="1:16" ht="15.75" hidden="1" customHeight="1" thickBot="1" x14ac:dyDescent="0.4">
      <c r="A343" s="21" t="s">
        <v>215</v>
      </c>
      <c r="B343" s="150"/>
      <c r="D343" s="73" t="str">
        <f>'Control Panel'!$E$39</f>
        <v>Modification</v>
      </c>
      <c r="E343" s="78">
        <f>COUNTIFS('Module 24'!$C:$C,'Control Panel'!$F$31,'Module 24'!$AB:$AB,'Control Panel'!$F$39)</f>
        <v>0</v>
      </c>
      <c r="F343" s="79">
        <f>COUNTIFS('Module 24'!$C:$C,'Control Panel'!$F$32,'Module 24'!$AB:$AB,'Control Panel'!$F$39)</f>
        <v>0</v>
      </c>
      <c r="G343" s="80">
        <f>COUNTIFS('Module 24'!$C:$C,'Control Panel'!$F$33,'Module 24'!$AB:$AB,'Control Panel'!$F$39)</f>
        <v>0</v>
      </c>
      <c r="H343" s="69">
        <f t="shared" si="52"/>
        <v>0</v>
      </c>
      <c r="I343" s="137">
        <f>COUNTIFS('Module 24'!$G:$G,"&lt;&gt;",'Module 24'!$AB:$AB,'Control Panel'!$F$39)</f>
        <v>0</v>
      </c>
      <c r="J343" s="129"/>
      <c r="L343" s="37" t="str">
        <f>'Control Panel'!$F$39</f>
        <v>M</v>
      </c>
      <c r="M343" s="29">
        <f>E343*'Control Panel'!$G$31*'Control Panel'!$G$39</f>
        <v>0</v>
      </c>
      <c r="N343" s="29">
        <f>F343*'Control Panel'!$G$32*'Control Panel'!$G$39</f>
        <v>0</v>
      </c>
      <c r="O343" s="29">
        <f>G343*'Control Panel'!$G$33*'Control Panel'!$G$39</f>
        <v>0</v>
      </c>
      <c r="P343" s="36"/>
    </row>
    <row r="344" spans="1:16" ht="15.75" hidden="1" customHeight="1" thickBot="1" x14ac:dyDescent="0.4">
      <c r="A344" s="22" t="s">
        <v>216</v>
      </c>
      <c r="B344" s="151"/>
      <c r="D344" s="74" t="str">
        <f>'Control Panel'!$E$40</f>
        <v>Future</v>
      </c>
      <c r="E344" s="81">
        <f>COUNTIFS('Module 24'!$C:$C,'Control Panel'!$F$31,'Module 24'!$AB:$AB,'Control Panel'!$F$40)</f>
        <v>0</v>
      </c>
      <c r="F344" s="82">
        <f>COUNTIFS('Module 24'!$C:$C,'Control Panel'!$F$32,'Module 24'!$AB:$AB,'Control Panel'!$F$40)</f>
        <v>0</v>
      </c>
      <c r="G344" s="83">
        <f>COUNTIFS('Module 24'!$C:$C,'Control Panel'!$F$33,'Module 24'!$AB:$AB,'Control Panel'!$F$40)</f>
        <v>0</v>
      </c>
      <c r="H344" s="71">
        <f t="shared" si="52"/>
        <v>0</v>
      </c>
      <c r="I344" s="136">
        <f>COUNTIFS('Module 24'!$G:$G,"&lt;&gt;",'Module 24'!$AB:$AB,'Control Panel'!$F$40)</f>
        <v>0</v>
      </c>
      <c r="J344" s="129"/>
      <c r="L344" s="37" t="str">
        <f>'Control Panel'!$F$40</f>
        <v>F</v>
      </c>
      <c r="M344" s="29">
        <f>E344*'Control Panel'!$G$31*'Control Panel'!$G$40</f>
        <v>0</v>
      </c>
      <c r="N344" s="29">
        <f>F344*'Control Panel'!$G$32*'Control Panel'!$G$40</f>
        <v>0</v>
      </c>
      <c r="O344" s="29">
        <f>G344*'Control Panel'!$G$33*'Control Panel'!$G$40</f>
        <v>0</v>
      </c>
      <c r="P344" s="36"/>
    </row>
    <row r="345" spans="1:16" ht="15.75" hidden="1" customHeight="1" thickBot="1" x14ac:dyDescent="0.4">
      <c r="A345" s="25" t="str">
        <f>IF('Module 24'!$AC$12&gt;0,"Yes","No")</f>
        <v>No</v>
      </c>
      <c r="B345" s="152">
        <f>IF(A345="Yes",1,0)</f>
        <v>0</v>
      </c>
      <c r="D345" s="87" t="str">
        <f>'Control Panel'!$E$41</f>
        <v>Not Available</v>
      </c>
      <c r="E345" s="78">
        <f>COUNTIFS('Module 24'!$C:$C,'Control Panel'!$F$31,'Module 24'!$AB:$AB,'Control Panel'!$F$41)</f>
        <v>0</v>
      </c>
      <c r="F345" s="79">
        <f>COUNTIFS('Module 24'!$C:$C,'Control Panel'!$F$32,'Module 24'!$AB:$AB,'Control Panel'!$F$41)</f>
        <v>0</v>
      </c>
      <c r="G345" s="80">
        <f>COUNTIFS('Module 24'!$C:$C,'Control Panel'!$F$33,'Module 24'!$AB:$AB,'Control Panel'!$F$41)</f>
        <v>0</v>
      </c>
      <c r="H345" s="69">
        <f t="shared" si="52"/>
        <v>0</v>
      </c>
      <c r="I345" s="137">
        <f>COUNTIFS('Module 24'!$G:$G,"&lt;&gt;",'Module 24'!$AB:$AB,'Control Panel'!$F$41)</f>
        <v>0</v>
      </c>
      <c r="J345" s="129"/>
      <c r="L345" s="37" t="str">
        <f>'Control Panel'!$F$41</f>
        <v>N</v>
      </c>
      <c r="M345" s="29">
        <f>E345*'Control Panel'!$G$31*'Control Panel'!$G$41</f>
        <v>0</v>
      </c>
      <c r="N345" s="29">
        <f>F345*'Control Panel'!$G$32*'Control Panel'!$G$41</f>
        <v>0</v>
      </c>
      <c r="O345" s="29">
        <f>G345*'Control Panel'!$G$33*'Control Panel'!$G$41</f>
        <v>0</v>
      </c>
      <c r="P345" s="36"/>
    </row>
    <row r="346" spans="1:16" ht="15.75" hidden="1" customHeight="1" thickBot="1" x14ac:dyDescent="0.4">
      <c r="B346" s="258"/>
      <c r="D346" s="84" t="str">
        <f>$D$93</f>
        <v>Total:</v>
      </c>
      <c r="E346" s="85">
        <f>SUM(E340:E345)</f>
        <v>0</v>
      </c>
      <c r="F346" s="85">
        <f>SUM(F340:F345)</f>
        <v>0</v>
      </c>
      <c r="G346" s="85">
        <f>SUM(G340:G345)</f>
        <v>0</v>
      </c>
      <c r="H346" s="86">
        <f>SUM(H340:H345)</f>
        <v>0</v>
      </c>
      <c r="I346" s="86">
        <f>SUM(I340:I345)</f>
        <v>0</v>
      </c>
      <c r="J346" s="154"/>
      <c r="L346" s="37" t="str">
        <f>D346</f>
        <v>Total:</v>
      </c>
      <c r="M346" s="29">
        <f>SUM(M340:M345)</f>
        <v>0</v>
      </c>
      <c r="N346" s="29">
        <f>SUM(N340:N345)</f>
        <v>0</v>
      </c>
      <c r="O346" s="29">
        <f>SUM(O340:O345)</f>
        <v>0</v>
      </c>
      <c r="P346" s="36"/>
    </row>
    <row r="347" spans="1:16" ht="15.75" hidden="1" customHeight="1" thickBot="1" x14ac:dyDescent="0.4">
      <c r="B347" s="258"/>
      <c r="D347" s="59"/>
      <c r="H347" s="4"/>
      <c r="L347" s="29" t="s">
        <v>218</v>
      </c>
      <c r="M347" s="38" t="str">
        <f t="shared" ref="M347:O347" si="53">IF(M339=0,"NA",M346/M339)</f>
        <v>NA</v>
      </c>
      <c r="N347" s="38" t="str">
        <f t="shared" si="53"/>
        <v>NA</v>
      </c>
      <c r="O347" s="38" t="str">
        <f t="shared" si="53"/>
        <v>NA</v>
      </c>
      <c r="P347" s="36"/>
    </row>
    <row r="348" spans="1:16" ht="15.75" hidden="1" customHeight="1" thickBot="1" x14ac:dyDescent="0.4">
      <c r="B348" s="258"/>
      <c r="D348" s="358" t="str">
        <f>'Control Panel'!F71&amp;" - "&amp;'Control Panel'!E71</f>
        <v>4.26 - Module 25</v>
      </c>
      <c r="E348" s="359"/>
      <c r="F348" s="359"/>
      <c r="G348" s="19"/>
      <c r="H348" s="19"/>
      <c r="I348" s="19" t="str">
        <f>$I$84</f>
        <v xml:space="preserve">Overall Compliance: </v>
      </c>
      <c r="J348" s="20" t="str">
        <f>IF(SUM(M357:O357)=0,"N/A",SUM(M357:O357)/SUM(M350:O350))</f>
        <v>N/A</v>
      </c>
      <c r="L348" s="29"/>
      <c r="M348" s="29"/>
      <c r="N348" s="29"/>
      <c r="O348" s="29"/>
      <c r="P348" s="36"/>
    </row>
    <row r="349" spans="1:16" ht="15.75" hidden="1" customHeight="1" thickBot="1" x14ac:dyDescent="0.4">
      <c r="B349" s="258"/>
      <c r="D349" s="347" t="str">
        <f>$D$85</f>
        <v>Availability</v>
      </c>
      <c r="E349" s="349" t="str">
        <f>$E$85</f>
        <v>Priority</v>
      </c>
      <c r="F349" s="349"/>
      <c r="G349" s="349"/>
      <c r="H349" s="350" t="str">
        <f>$H$85</f>
        <v>Total</v>
      </c>
      <c r="I349" s="352" t="str">
        <f>$I$85</f>
        <v>Comments</v>
      </c>
      <c r="J349" s="345" t="str">
        <f>$J$85</f>
        <v>Availability by Type</v>
      </c>
      <c r="L349" s="29"/>
      <c r="M349" s="37" t="str">
        <f>'Control Panel'!$F$31</f>
        <v>H</v>
      </c>
      <c r="N349" s="37" t="str">
        <f>'Control Panel'!$F$32</f>
        <v>M</v>
      </c>
      <c r="O349" s="37" t="str">
        <f>'Control Panel'!$F$33</f>
        <v>L</v>
      </c>
      <c r="P349" s="36"/>
    </row>
    <row r="350" spans="1:16" ht="15.75" hidden="1" customHeight="1" thickBot="1" x14ac:dyDescent="0.4">
      <c r="B350" s="258"/>
      <c r="D350" s="348"/>
      <c r="E350" s="75" t="str">
        <f>'Control Panel'!$E$31</f>
        <v>High</v>
      </c>
      <c r="F350" s="76" t="str">
        <f>'Control Panel'!$E$32</f>
        <v>Medium</v>
      </c>
      <c r="G350" s="77" t="str">
        <f>'Control Panel'!$E$33</f>
        <v>Low</v>
      </c>
      <c r="H350" s="351"/>
      <c r="I350" s="353"/>
      <c r="J350" s="346"/>
      <c r="L350" s="37" t="s">
        <v>214</v>
      </c>
      <c r="M350" s="29">
        <f>E357*'Control Panel'!$G$31*'Control Panel'!$G$36</f>
        <v>0</v>
      </c>
      <c r="N350" s="29">
        <f>F357*'Control Panel'!$G$32*'Control Panel'!$G$36</f>
        <v>0</v>
      </c>
      <c r="O350" s="29">
        <f>G357*'Control Panel'!$G$33*'Control Panel'!$G$36</f>
        <v>0</v>
      </c>
      <c r="P350" s="36"/>
    </row>
    <row r="351" spans="1:16" ht="15.75" hidden="1" customHeight="1" thickBot="1" x14ac:dyDescent="0.4">
      <c r="B351" s="258"/>
      <c r="D351" s="88" t="str">
        <f>'Control Panel'!$E$36</f>
        <v>Yes</v>
      </c>
      <c r="E351" s="81">
        <f>COUNTIFS('Module 25'!$C:$C,'Control Panel'!$F$31,'Module 25'!$AB:$AB,'Control Panel'!$F$36)</f>
        <v>0</v>
      </c>
      <c r="F351" s="82">
        <f>COUNTIFS('Module 25'!$C:$C,'Control Panel'!$F$32,'Module 25'!$AB:$AB,'Control Panel'!$F$36)</f>
        <v>0</v>
      </c>
      <c r="G351" s="83">
        <f>COUNTIFS('Module 25'!$C:$C,'Control Panel'!$F$33,'Module 25'!$AB:$AB,'Control Panel'!$F$36)</f>
        <v>0</v>
      </c>
      <c r="H351" s="71">
        <f>SUM(E351:G351)</f>
        <v>0</v>
      </c>
      <c r="I351" s="136">
        <f>COUNTIFS('Module 25'!$G:$G,"&lt;&gt;",'Module 25'!$AB:$AB,'Control Panel'!$F$36)</f>
        <v>0</v>
      </c>
      <c r="J351" s="72"/>
      <c r="L351" s="37" t="str">
        <f>'Control Panel'!$F$36</f>
        <v>Y</v>
      </c>
      <c r="M351" s="29">
        <f>E351*'Control Panel'!$G$31*'Control Panel'!$G$36</f>
        <v>0</v>
      </c>
      <c r="N351" s="29">
        <f>F351*'Control Panel'!$G$32*'Control Panel'!$G$36</f>
        <v>0</v>
      </c>
      <c r="O351" s="29">
        <f>G351*'Control Panel'!$G$33*'Control Panel'!$G$36</f>
        <v>0</v>
      </c>
      <c r="P351" s="36"/>
    </row>
    <row r="352" spans="1:16" ht="15.75" hidden="1" customHeight="1" thickBot="1" x14ac:dyDescent="0.4">
      <c r="B352" s="258"/>
      <c r="D352" s="68" t="str">
        <f>'Control Panel'!$E$37</f>
        <v>Reporting</v>
      </c>
      <c r="E352" s="78">
        <f>COUNTIFS('Module 25'!$C:$C,'Control Panel'!$F$31,'Module 25'!$AB:$AB,'Control Panel'!$F$37)</f>
        <v>0</v>
      </c>
      <c r="F352" s="79">
        <f>COUNTIFS('Module 25'!$C:$C,'Control Panel'!$F$32,'Module 25'!$AB:$AB,'Control Panel'!$F$37)</f>
        <v>0</v>
      </c>
      <c r="G352" s="80">
        <f>COUNTIFS('Module 25'!$C:$C,'Control Panel'!$F$33,'Module 25'!$AB:$AB,'Control Panel'!$F$37)</f>
        <v>0</v>
      </c>
      <c r="H352" s="69">
        <f t="shared" ref="H352:H356" si="54">SUM(E352:G352)</f>
        <v>0</v>
      </c>
      <c r="I352" s="137">
        <f>COUNTIFS('Module 25'!$G:$G,"&lt;&gt;",'Module 25'!$AB:$AB,'Control Panel'!$F$37)</f>
        <v>0</v>
      </c>
      <c r="J352" s="129"/>
      <c r="L352" s="37" t="str">
        <f>'Control Panel'!$F$37</f>
        <v>R</v>
      </c>
      <c r="M352" s="29">
        <f>E352*'Control Panel'!$G$31*'Control Panel'!$G$37</f>
        <v>0</v>
      </c>
      <c r="N352" s="29">
        <f>F352*'Control Panel'!$G$32*'Control Panel'!$G$37</f>
        <v>0</v>
      </c>
      <c r="O352" s="29">
        <f>G352*'Control Panel'!$G$33*'Control Panel'!$G$37</f>
        <v>0</v>
      </c>
      <c r="P352" s="36"/>
    </row>
    <row r="353" spans="1:16" ht="15.75" hidden="1" customHeight="1" thickBot="1" x14ac:dyDescent="0.4">
      <c r="B353" s="258"/>
      <c r="D353" s="70" t="str">
        <f>'Control Panel'!$E$38</f>
        <v>Third Party</v>
      </c>
      <c r="E353" s="81">
        <f>COUNTIFS('Module 25'!$C:$C,'Control Panel'!$F$31,'Module 25'!$AB:$AB,'Control Panel'!$F$38)</f>
        <v>0</v>
      </c>
      <c r="F353" s="82">
        <f>COUNTIFS('Module 25'!$C:$C,'Control Panel'!$F$32,'Module 25'!$AB:$AB,'Control Panel'!$F$38)</f>
        <v>0</v>
      </c>
      <c r="G353" s="83">
        <f>COUNTIFS('Module 25'!$C:$C,'Control Panel'!$F$33,'Module 25'!$AB:$AB,'Control Panel'!$F$38)</f>
        <v>0</v>
      </c>
      <c r="H353" s="71">
        <f t="shared" si="54"/>
        <v>0</v>
      </c>
      <c r="I353" s="136">
        <f>COUNTIFS('Module 25'!$G:$G,"&lt;&gt;",'Module 25'!$AB:$AB,'Control Panel'!$F$38)</f>
        <v>0</v>
      </c>
      <c r="J353" s="129"/>
      <c r="L353" s="37" t="str">
        <f>'Control Panel'!$F$38</f>
        <v>T</v>
      </c>
      <c r="M353" s="29">
        <f>E353*'Control Panel'!$G$31*'Control Panel'!$G$38</f>
        <v>0</v>
      </c>
      <c r="N353" s="29">
        <f>F353*'Control Panel'!$G$32*'Control Panel'!$G$38</f>
        <v>0</v>
      </c>
      <c r="O353" s="29">
        <f>G353*'Control Panel'!$G$33*'Control Panel'!$G$38</f>
        <v>0</v>
      </c>
      <c r="P353" s="36"/>
    </row>
    <row r="354" spans="1:16" ht="15.75" hidden="1" customHeight="1" thickBot="1" x14ac:dyDescent="0.4">
      <c r="A354" s="21" t="s">
        <v>215</v>
      </c>
      <c r="B354" s="150"/>
      <c r="D354" s="73" t="str">
        <f>'Control Panel'!$E$39</f>
        <v>Modification</v>
      </c>
      <c r="E354" s="78">
        <f>COUNTIFS('Module 25'!$C:$C,'Control Panel'!$F$31,'Module 25'!$AB:$AB,'Control Panel'!$F$39)</f>
        <v>0</v>
      </c>
      <c r="F354" s="79">
        <f>COUNTIFS('Module 25'!$C:$C,'Control Panel'!$F$32,'Module 25'!$AB:$AB,'Control Panel'!$F$39)</f>
        <v>0</v>
      </c>
      <c r="G354" s="80">
        <f>COUNTIFS('Module 25'!$C:$C,'Control Panel'!$F$33,'Module 25'!$AB:$AB,'Control Panel'!$F$39)</f>
        <v>0</v>
      </c>
      <c r="H354" s="69">
        <f t="shared" si="54"/>
        <v>0</v>
      </c>
      <c r="I354" s="137">
        <f>COUNTIFS('Module 25'!$G:$G,"&lt;&gt;",'Module 25'!$AB:$AB,'Control Panel'!$F$39)</f>
        <v>0</v>
      </c>
      <c r="J354" s="129"/>
      <c r="L354" s="37" t="str">
        <f>'Control Panel'!$F$39</f>
        <v>M</v>
      </c>
      <c r="M354" s="29">
        <f>E354*'Control Panel'!$G$31*'Control Panel'!$G$39</f>
        <v>0</v>
      </c>
      <c r="N354" s="29">
        <f>F354*'Control Panel'!$G$32*'Control Panel'!$G$39</f>
        <v>0</v>
      </c>
      <c r="O354" s="29">
        <f>G354*'Control Panel'!$G$33*'Control Panel'!$G$39</f>
        <v>0</v>
      </c>
      <c r="P354" s="36"/>
    </row>
    <row r="355" spans="1:16" ht="15.75" hidden="1" customHeight="1" thickBot="1" x14ac:dyDescent="0.4">
      <c r="A355" s="22" t="s">
        <v>216</v>
      </c>
      <c r="B355" s="151"/>
      <c r="D355" s="74" t="str">
        <f>'Control Panel'!$E$40</f>
        <v>Future</v>
      </c>
      <c r="E355" s="81">
        <f>COUNTIFS('Module 25'!$C:$C,'Control Panel'!$F$31,'Module 25'!$AB:$AB,'Control Panel'!$F$40)</f>
        <v>0</v>
      </c>
      <c r="F355" s="82">
        <f>COUNTIFS('Module 25'!$C:$C,'Control Panel'!$F$32,'Module 25'!$AB:$AB,'Control Panel'!$F$40)</f>
        <v>0</v>
      </c>
      <c r="G355" s="83">
        <f>COUNTIFS('Module 25'!$C:$C,'Control Panel'!$F$33,'Module 25'!$AB:$AB,'Control Panel'!$F$40)</f>
        <v>0</v>
      </c>
      <c r="H355" s="71">
        <f t="shared" si="54"/>
        <v>0</v>
      </c>
      <c r="I355" s="136">
        <f>COUNTIFS('Module 25'!$G:$G,"&lt;&gt;",'Module 25'!$AB:$AB,'Control Panel'!$F$40)</f>
        <v>0</v>
      </c>
      <c r="J355" s="129"/>
      <c r="L355" s="37" t="str">
        <f>'Control Panel'!$F$40</f>
        <v>F</v>
      </c>
      <c r="M355" s="29">
        <f>E355*'Control Panel'!$G$31*'Control Panel'!$G$40</f>
        <v>0</v>
      </c>
      <c r="N355" s="29">
        <f>F355*'Control Panel'!$G$32*'Control Panel'!$G$40</f>
        <v>0</v>
      </c>
      <c r="O355" s="29">
        <f>G355*'Control Panel'!$G$33*'Control Panel'!$G$40</f>
        <v>0</v>
      </c>
      <c r="P355" s="36"/>
    </row>
    <row r="356" spans="1:16" ht="15.75" hidden="1" customHeight="1" thickBot="1" x14ac:dyDescent="0.4">
      <c r="A356" s="25" t="str">
        <f>IF('Module 25'!$AC$12&gt;0,"Yes","No")</f>
        <v>No</v>
      </c>
      <c r="B356" s="152">
        <f>IF(A356="Yes",1,0)</f>
        <v>0</v>
      </c>
      <c r="D356" s="87" t="str">
        <f>'Control Panel'!$E$41</f>
        <v>Not Available</v>
      </c>
      <c r="E356" s="78">
        <f>COUNTIFS('Module 25'!$C:$C,'Control Panel'!$F$31,'Module 25'!$AB:$AB,'Control Panel'!$F$41)</f>
        <v>0</v>
      </c>
      <c r="F356" s="79">
        <f>COUNTIFS('Module 25'!$C:$C,'Control Panel'!$F$32,'Module 25'!$AB:$AB,'Control Panel'!$F$41)</f>
        <v>0</v>
      </c>
      <c r="G356" s="80">
        <f>COUNTIFS('Module 25'!$C:$C,'Control Panel'!$F$33,'Module 25'!$AB:$AB,'Control Panel'!$F$41)</f>
        <v>0</v>
      </c>
      <c r="H356" s="69">
        <f t="shared" si="54"/>
        <v>0</v>
      </c>
      <c r="I356" s="137">
        <f>COUNTIFS('Module 25'!$G:$G,"&lt;&gt;",'Module 25'!$AB:$AB,'Control Panel'!$F$41)</f>
        <v>0</v>
      </c>
      <c r="J356" s="129"/>
      <c r="L356" s="37" t="str">
        <f>'Control Panel'!$F$41</f>
        <v>N</v>
      </c>
      <c r="M356" s="29">
        <f>E356*'Control Panel'!$G$31*'Control Panel'!$G$41</f>
        <v>0</v>
      </c>
      <c r="N356" s="29">
        <f>F356*'Control Panel'!$G$32*'Control Panel'!$G$41</f>
        <v>0</v>
      </c>
      <c r="O356" s="29">
        <f>G356*'Control Panel'!$G$33*'Control Panel'!$G$41</f>
        <v>0</v>
      </c>
      <c r="P356" s="36"/>
    </row>
    <row r="357" spans="1:16" ht="15.75" hidden="1" customHeight="1" thickBot="1" x14ac:dyDescent="0.4">
      <c r="B357" s="258"/>
      <c r="D357" s="84" t="str">
        <f>$D$93</f>
        <v>Total:</v>
      </c>
      <c r="E357" s="85">
        <f>SUM(E351:E356)</f>
        <v>0</v>
      </c>
      <c r="F357" s="85">
        <f>SUM(F351:F356)</f>
        <v>0</v>
      </c>
      <c r="G357" s="85">
        <f>SUM(G351:G356)</f>
        <v>0</v>
      </c>
      <c r="H357" s="86">
        <f>SUM(H351:H356)</f>
        <v>0</v>
      </c>
      <c r="I357" s="86">
        <f>SUM(I351:I356)</f>
        <v>0</v>
      </c>
      <c r="J357" s="154"/>
      <c r="L357" s="37" t="str">
        <f>D357</f>
        <v>Total:</v>
      </c>
      <c r="M357" s="29">
        <f>SUM(M351:M356)</f>
        <v>0</v>
      </c>
      <c r="N357" s="29">
        <f>SUM(N351:N356)</f>
        <v>0</v>
      </c>
      <c r="O357" s="29">
        <f>SUM(O351:O356)</f>
        <v>0</v>
      </c>
      <c r="P357" s="36"/>
    </row>
    <row r="358" spans="1:16" ht="15.75" hidden="1" customHeight="1" thickBot="1" x14ac:dyDescent="0.4">
      <c r="B358" s="258"/>
      <c r="D358" s="59"/>
      <c r="H358" s="4"/>
      <c r="L358" s="29" t="s">
        <v>218</v>
      </c>
      <c r="M358" s="38" t="str">
        <f t="shared" ref="M358:O358" si="55">IF(M350=0,"NA",M357/M350)</f>
        <v>NA</v>
      </c>
      <c r="N358" s="38" t="str">
        <f t="shared" si="55"/>
        <v>NA</v>
      </c>
      <c r="O358" s="38" t="str">
        <f t="shared" si="55"/>
        <v>NA</v>
      </c>
      <c r="P358" s="36"/>
    </row>
    <row r="359" spans="1:16" ht="15.75" hidden="1" customHeight="1" thickBot="1" x14ac:dyDescent="0.4">
      <c r="B359" s="258"/>
      <c r="D359" s="358" t="str">
        <f>'Control Panel'!F72&amp;" - "&amp;'Control Panel'!E72</f>
        <v>4.27 - Module 26</v>
      </c>
      <c r="E359" s="359"/>
      <c r="F359" s="359"/>
      <c r="G359" s="19"/>
      <c r="H359" s="19"/>
      <c r="I359" s="19" t="str">
        <f>$I$84</f>
        <v xml:space="preserve">Overall Compliance: </v>
      </c>
      <c r="J359" s="20" t="str">
        <f>IF(SUM(M368:O368)=0,"N/A",SUM(M368:O368)/SUM(M361:O361))</f>
        <v>N/A</v>
      </c>
      <c r="L359" s="29"/>
      <c r="M359" s="29"/>
      <c r="N359" s="29"/>
      <c r="O359" s="29"/>
      <c r="P359" s="36"/>
    </row>
    <row r="360" spans="1:16" ht="15.75" hidden="1" customHeight="1" thickBot="1" x14ac:dyDescent="0.4">
      <c r="B360" s="258"/>
      <c r="D360" s="347" t="str">
        <f>$D$85</f>
        <v>Availability</v>
      </c>
      <c r="E360" s="360" t="str">
        <f>$E$85</f>
        <v>Priority</v>
      </c>
      <c r="F360" s="360"/>
      <c r="G360" s="360"/>
      <c r="H360" s="350" t="str">
        <f>$H$85</f>
        <v>Total</v>
      </c>
      <c r="I360" s="352" t="str">
        <f>$I$85</f>
        <v>Comments</v>
      </c>
      <c r="J360" s="345" t="str">
        <f>$J$85</f>
        <v>Availability by Type</v>
      </c>
      <c r="L360" s="29"/>
      <c r="M360" s="37" t="str">
        <f>'Control Panel'!$F$31</f>
        <v>H</v>
      </c>
      <c r="N360" s="37" t="str">
        <f>'Control Panel'!$F$32</f>
        <v>M</v>
      </c>
      <c r="O360" s="37" t="str">
        <f>'Control Panel'!$F$33</f>
        <v>L</v>
      </c>
      <c r="P360" s="36"/>
    </row>
    <row r="361" spans="1:16" ht="15.75" hidden="1" customHeight="1" thickBot="1" x14ac:dyDescent="0.4">
      <c r="B361" s="258"/>
      <c r="D361" s="348"/>
      <c r="E361" s="75" t="str">
        <f>'Control Panel'!$E$31</f>
        <v>High</v>
      </c>
      <c r="F361" s="76" t="str">
        <f>'Control Panel'!$E$32</f>
        <v>Medium</v>
      </c>
      <c r="G361" s="77" t="str">
        <f>'Control Panel'!$E$33</f>
        <v>Low</v>
      </c>
      <c r="H361" s="351"/>
      <c r="I361" s="353"/>
      <c r="J361" s="346"/>
      <c r="L361" s="37" t="s">
        <v>214</v>
      </c>
      <c r="M361" s="29">
        <f>E368*'Control Panel'!$G$31*'Control Panel'!$G$36</f>
        <v>0</v>
      </c>
      <c r="N361" s="29">
        <f>F368*'Control Panel'!$G$32*'Control Panel'!$G$36</f>
        <v>0</v>
      </c>
      <c r="O361" s="29">
        <f>G368*'Control Panel'!$G$33*'Control Panel'!$G$36</f>
        <v>0</v>
      </c>
      <c r="P361" s="36"/>
    </row>
    <row r="362" spans="1:16" ht="15.75" hidden="1" customHeight="1" thickBot="1" x14ac:dyDescent="0.4">
      <c r="B362" s="258"/>
      <c r="D362" s="88" t="str">
        <f>'Control Panel'!$E$36</f>
        <v>Yes</v>
      </c>
      <c r="E362" s="81">
        <f>COUNTIFS('Module 26'!$C:$C,'Control Panel'!$F$31,'Module 26'!$AB:$AB,'Control Panel'!$F$36)</f>
        <v>0</v>
      </c>
      <c r="F362" s="82">
        <f>COUNTIFS('Module 26'!$C:$C,'Control Panel'!$F$32,'Module 26'!$AB:$AB,'Control Panel'!$F$36)</f>
        <v>0</v>
      </c>
      <c r="G362" s="83">
        <f>COUNTIFS('Module 26'!$C:$C,'Control Panel'!$F$33,'Module 26'!$AB:$AB,'Control Panel'!$F$36)</f>
        <v>0</v>
      </c>
      <c r="H362" s="71">
        <f>SUM(E362:G362)</f>
        <v>0</v>
      </c>
      <c r="I362" s="136">
        <f>COUNTIFS('Module 26'!$G:$G,"&lt;&gt;",'Module 26'!$AB:$AB,'Control Panel'!$F$36)</f>
        <v>0</v>
      </c>
      <c r="J362" s="72"/>
      <c r="L362" s="37" t="str">
        <f>'Control Panel'!$F$36</f>
        <v>Y</v>
      </c>
      <c r="M362" s="29">
        <f>E362*'Control Panel'!$G$31*'Control Panel'!$G$36</f>
        <v>0</v>
      </c>
      <c r="N362" s="29">
        <f>F362*'Control Panel'!$G$32*'Control Panel'!$G$36</f>
        <v>0</v>
      </c>
      <c r="O362" s="29">
        <f>G362*'Control Panel'!$G$33*'Control Panel'!$G$36</f>
        <v>0</v>
      </c>
      <c r="P362" s="36"/>
    </row>
    <row r="363" spans="1:16" ht="15.75" hidden="1" customHeight="1" thickBot="1" x14ac:dyDescent="0.4">
      <c r="B363" s="258"/>
      <c r="D363" s="68" t="str">
        <f>'Control Panel'!$E$37</f>
        <v>Reporting</v>
      </c>
      <c r="E363" s="78">
        <f>COUNTIFS('Module 26'!$C:$C,'Control Panel'!$F$31,'Module 26'!$AB:$AB,'Control Panel'!$F$37)</f>
        <v>0</v>
      </c>
      <c r="F363" s="79">
        <f>COUNTIFS('Module 26'!$C:$C,'Control Panel'!$F$32,'Module 26'!$AB:$AB,'Control Panel'!$F$37)</f>
        <v>0</v>
      </c>
      <c r="G363" s="80">
        <f>COUNTIFS('Module 26'!$C:$C,'Control Panel'!$F$33,'Module 26'!$AB:$AB,'Control Panel'!$F$37)</f>
        <v>0</v>
      </c>
      <c r="H363" s="69">
        <f t="shared" ref="H363:H367" si="56">SUM(E363:G363)</f>
        <v>0</v>
      </c>
      <c r="I363" s="137">
        <f>COUNTIFS('Module 26'!$G:$G,"&lt;&gt;",'Module 26'!$AB:$AB,'Control Panel'!$F$37)</f>
        <v>0</v>
      </c>
      <c r="J363" s="129"/>
      <c r="L363" s="37" t="str">
        <f>'Control Panel'!$F$37</f>
        <v>R</v>
      </c>
      <c r="M363" s="29">
        <f>E363*'Control Panel'!$G$31*'Control Panel'!$G$37</f>
        <v>0</v>
      </c>
      <c r="N363" s="29">
        <f>F363*'Control Panel'!$G$32*'Control Panel'!$G$37</f>
        <v>0</v>
      </c>
      <c r="O363" s="29">
        <f>G363*'Control Panel'!$G$33*'Control Panel'!$G$37</f>
        <v>0</v>
      </c>
      <c r="P363" s="36"/>
    </row>
    <row r="364" spans="1:16" ht="15.75" hidden="1" customHeight="1" thickBot="1" x14ac:dyDescent="0.4">
      <c r="B364" s="258"/>
      <c r="D364" s="70" t="str">
        <f>'Control Panel'!$E$38</f>
        <v>Third Party</v>
      </c>
      <c r="E364" s="81">
        <f>COUNTIFS('Module 26'!$C:$C,'Control Panel'!$F$31,'Module 26'!$AB:$AB,'Control Panel'!$F$38)</f>
        <v>0</v>
      </c>
      <c r="F364" s="82">
        <f>COUNTIFS('Module 26'!$C:$C,'Control Panel'!$F$32,'Module 26'!$AB:$AB,'Control Panel'!$F$38)</f>
        <v>0</v>
      </c>
      <c r="G364" s="83">
        <f>COUNTIFS('Module 26'!$C:$C,'Control Panel'!$F$33,'Module 26'!$AB:$AB,'Control Panel'!$F$38)</f>
        <v>0</v>
      </c>
      <c r="H364" s="71">
        <f t="shared" si="56"/>
        <v>0</v>
      </c>
      <c r="I364" s="136">
        <f>COUNTIFS('Module 26'!$G:$G,"&lt;&gt;",'Module 26'!$AB:$AB,'Control Panel'!$F$38)</f>
        <v>0</v>
      </c>
      <c r="J364" s="129"/>
      <c r="L364" s="37" t="str">
        <f>'Control Panel'!$F$38</f>
        <v>T</v>
      </c>
      <c r="M364" s="29">
        <f>E364*'Control Panel'!$G$31*'Control Panel'!$G$38</f>
        <v>0</v>
      </c>
      <c r="N364" s="29">
        <f>F364*'Control Panel'!$G$32*'Control Panel'!$G$38</f>
        <v>0</v>
      </c>
      <c r="O364" s="29">
        <f>G364*'Control Panel'!$G$33*'Control Panel'!$G$38</f>
        <v>0</v>
      </c>
      <c r="P364" s="36"/>
    </row>
    <row r="365" spans="1:16" ht="15.75" hidden="1" customHeight="1" thickBot="1" x14ac:dyDescent="0.4">
      <c r="A365" s="21" t="s">
        <v>215</v>
      </c>
      <c r="B365" s="150"/>
      <c r="D365" s="73" t="str">
        <f>'Control Panel'!$E$39</f>
        <v>Modification</v>
      </c>
      <c r="E365" s="78">
        <f>COUNTIFS('Module 26'!$C:$C,'Control Panel'!$F$31,'Module 26'!$AB:$AB,'Control Panel'!$F$39)</f>
        <v>0</v>
      </c>
      <c r="F365" s="79">
        <f>COUNTIFS('Module 26'!$C:$C,'Control Panel'!$F$32,'Module 26'!$AB:$AB,'Control Panel'!$F$39)</f>
        <v>0</v>
      </c>
      <c r="G365" s="80">
        <f>COUNTIFS('Module 26'!$C:$C,'Control Panel'!$F$33,'Module 26'!$AB:$AB,'Control Panel'!$F$39)</f>
        <v>0</v>
      </c>
      <c r="H365" s="69">
        <f t="shared" si="56"/>
        <v>0</v>
      </c>
      <c r="I365" s="137">
        <f>COUNTIFS('Module 26'!$G:$G,"&lt;&gt;",'Module 26'!$AB:$AB,'Control Panel'!$F$39)</f>
        <v>0</v>
      </c>
      <c r="J365" s="129"/>
      <c r="L365" s="37" t="str">
        <f>'Control Panel'!$F$39</f>
        <v>M</v>
      </c>
      <c r="M365" s="29">
        <f>E365*'Control Panel'!$G$31*'Control Panel'!$G$39</f>
        <v>0</v>
      </c>
      <c r="N365" s="29">
        <f>F365*'Control Panel'!$G$32*'Control Panel'!$G$39</f>
        <v>0</v>
      </c>
      <c r="O365" s="29">
        <f>G365*'Control Panel'!$G$33*'Control Panel'!$G$39</f>
        <v>0</v>
      </c>
      <c r="P365" s="36"/>
    </row>
    <row r="366" spans="1:16" ht="15.75" hidden="1" customHeight="1" thickBot="1" x14ac:dyDescent="0.4">
      <c r="A366" s="22" t="s">
        <v>216</v>
      </c>
      <c r="B366" s="151"/>
      <c r="D366" s="74" t="str">
        <f>'Control Panel'!$E$40</f>
        <v>Future</v>
      </c>
      <c r="E366" s="81">
        <f>COUNTIFS('Module 26'!$C:$C,'Control Panel'!$F$31,'Module 26'!$AB:$AB,'Control Panel'!$F$40)</f>
        <v>0</v>
      </c>
      <c r="F366" s="82">
        <f>COUNTIFS('Module 26'!$C:$C,'Control Panel'!$F$32,'Module 26'!$AB:$AB,'Control Panel'!$F$40)</f>
        <v>0</v>
      </c>
      <c r="G366" s="83">
        <f>COUNTIFS('Module 26'!$C:$C,'Control Panel'!$F$33,'Module 26'!$AB:$AB,'Control Panel'!$F$40)</f>
        <v>0</v>
      </c>
      <c r="H366" s="71">
        <f t="shared" si="56"/>
        <v>0</v>
      </c>
      <c r="I366" s="136">
        <f>COUNTIFS('Module 26'!$G:$G,"&lt;&gt;",'Module 26'!$AB:$AB,'Control Panel'!$F$40)</f>
        <v>0</v>
      </c>
      <c r="J366" s="129"/>
      <c r="L366" s="37" t="str">
        <f>'Control Panel'!$F$40</f>
        <v>F</v>
      </c>
      <c r="M366" s="29">
        <f>E366*'Control Panel'!$G$31*'Control Panel'!$G$40</f>
        <v>0</v>
      </c>
      <c r="N366" s="29">
        <f>F366*'Control Panel'!$G$32*'Control Panel'!$G$40</f>
        <v>0</v>
      </c>
      <c r="O366" s="29">
        <f>G366*'Control Panel'!$G$33*'Control Panel'!$G$40</f>
        <v>0</v>
      </c>
      <c r="P366" s="36"/>
    </row>
    <row r="367" spans="1:16" ht="15.75" hidden="1" customHeight="1" thickBot="1" x14ac:dyDescent="0.4">
      <c r="A367" s="25" t="str">
        <f>IF('Module 26'!$AC$12&gt;0,"Yes","No")</f>
        <v>No</v>
      </c>
      <c r="B367" s="152">
        <f>IF(A367="Yes",1,0)</f>
        <v>0</v>
      </c>
      <c r="D367" s="87" t="str">
        <f>'Control Panel'!$E$41</f>
        <v>Not Available</v>
      </c>
      <c r="E367" s="78">
        <f>COUNTIFS('Module 26'!$C:$C,'Control Panel'!$F$31,'Module 26'!$AB:$AB,'Control Panel'!$F$41)</f>
        <v>0</v>
      </c>
      <c r="F367" s="79">
        <f>COUNTIFS('Module 26'!$C:$C,'Control Panel'!$F$32,'Module 26'!$AB:$AB,'Control Panel'!$F$41)</f>
        <v>0</v>
      </c>
      <c r="G367" s="80">
        <f>COUNTIFS('Module 26'!$C:$C,'Control Panel'!$F$33,'Module 26'!$AB:$AB,'Control Panel'!$F$41)</f>
        <v>0</v>
      </c>
      <c r="H367" s="69">
        <f t="shared" si="56"/>
        <v>0</v>
      </c>
      <c r="I367" s="137">
        <f>COUNTIFS('Module 26'!$G:$G,"&lt;&gt;",'Module 26'!$AB:$AB,'Control Panel'!$F$41)</f>
        <v>0</v>
      </c>
      <c r="J367" s="129"/>
      <c r="L367" s="37" t="str">
        <f>'Control Panel'!$F$41</f>
        <v>N</v>
      </c>
      <c r="M367" s="29">
        <f>E367*'Control Panel'!$G$31*'Control Panel'!$G$41</f>
        <v>0</v>
      </c>
      <c r="N367" s="29">
        <f>F367*'Control Panel'!$G$32*'Control Panel'!$G$41</f>
        <v>0</v>
      </c>
      <c r="O367" s="29">
        <f>G367*'Control Panel'!$G$33*'Control Panel'!$G$41</f>
        <v>0</v>
      </c>
      <c r="P367" s="36"/>
    </row>
    <row r="368" spans="1:16" ht="15.75" hidden="1" customHeight="1" thickBot="1" x14ac:dyDescent="0.4">
      <c r="B368" s="258"/>
      <c r="D368" s="84" t="str">
        <f>$D$93</f>
        <v>Total:</v>
      </c>
      <c r="E368" s="85">
        <f>SUM(E362:E367)</f>
        <v>0</v>
      </c>
      <c r="F368" s="85">
        <f>SUM(F362:F367)</f>
        <v>0</v>
      </c>
      <c r="G368" s="85">
        <f>SUM(G362:G367)</f>
        <v>0</v>
      </c>
      <c r="H368" s="86">
        <f>SUM(H362:H367)</f>
        <v>0</v>
      </c>
      <c r="I368" s="86">
        <f>SUM(I362:I367)</f>
        <v>0</v>
      </c>
      <c r="J368" s="154"/>
      <c r="L368" s="37" t="str">
        <f>D368</f>
        <v>Total:</v>
      </c>
      <c r="M368" s="29">
        <f>SUM(M362:M367)</f>
        <v>0</v>
      </c>
      <c r="N368" s="29">
        <f>SUM(N362:N367)</f>
        <v>0</v>
      </c>
      <c r="O368" s="29">
        <f>SUM(O362:O367)</f>
        <v>0</v>
      </c>
      <c r="P368" s="36"/>
    </row>
    <row r="369" spans="1:16" ht="15.75" hidden="1" customHeight="1" thickBot="1" x14ac:dyDescent="0.4">
      <c r="B369" s="258"/>
      <c r="D369" s="59"/>
      <c r="H369" s="4"/>
      <c r="L369" s="29" t="s">
        <v>218</v>
      </c>
      <c r="M369" s="38" t="str">
        <f t="shared" ref="M369:O369" si="57">IF(M361=0,"NA",M368/M361)</f>
        <v>NA</v>
      </c>
      <c r="N369" s="38" t="str">
        <f t="shared" si="57"/>
        <v>NA</v>
      </c>
      <c r="O369" s="38" t="str">
        <f t="shared" si="57"/>
        <v>NA</v>
      </c>
      <c r="P369" s="36"/>
    </row>
    <row r="370" spans="1:16" ht="15.75" hidden="1" customHeight="1" thickBot="1" x14ac:dyDescent="0.4">
      <c r="B370" s="258"/>
      <c r="D370" s="358" t="str">
        <f>'Control Panel'!F73&amp;" - "&amp;'Control Panel'!E73</f>
        <v>4.28 - Module 27</v>
      </c>
      <c r="E370" s="359"/>
      <c r="F370" s="359"/>
      <c r="G370" s="19"/>
      <c r="H370" s="19"/>
      <c r="I370" s="19" t="str">
        <f>$I$84</f>
        <v xml:space="preserve">Overall Compliance: </v>
      </c>
      <c r="J370" s="20" t="str">
        <f>IF(SUM(M379:O379)=0,"N/A",SUM(M379:O379)/SUM(M372:O372))</f>
        <v>N/A</v>
      </c>
      <c r="L370" s="29"/>
      <c r="M370" s="29"/>
      <c r="N370" s="29"/>
      <c r="O370" s="29"/>
      <c r="P370" s="36"/>
    </row>
    <row r="371" spans="1:16" ht="15.75" hidden="1" customHeight="1" thickBot="1" x14ac:dyDescent="0.4">
      <c r="B371" s="258"/>
      <c r="D371" s="347" t="str">
        <f>$D$85</f>
        <v>Availability</v>
      </c>
      <c r="E371" s="349" t="str">
        <f>$E$85</f>
        <v>Priority</v>
      </c>
      <c r="F371" s="349"/>
      <c r="G371" s="349"/>
      <c r="H371" s="350" t="str">
        <f>$H$85</f>
        <v>Total</v>
      </c>
      <c r="I371" s="352" t="str">
        <f>$I$85</f>
        <v>Comments</v>
      </c>
      <c r="J371" s="345" t="str">
        <f>$J$85</f>
        <v>Availability by Type</v>
      </c>
      <c r="L371" s="29"/>
      <c r="M371" s="37" t="str">
        <f>'Control Panel'!$F$31</f>
        <v>H</v>
      </c>
      <c r="N371" s="37" t="str">
        <f>'Control Panel'!$F$32</f>
        <v>M</v>
      </c>
      <c r="O371" s="37" t="str">
        <f>'Control Panel'!$F$33</f>
        <v>L</v>
      </c>
      <c r="P371" s="36"/>
    </row>
    <row r="372" spans="1:16" ht="15.75" hidden="1" customHeight="1" thickBot="1" x14ac:dyDescent="0.4">
      <c r="B372" s="258"/>
      <c r="D372" s="348"/>
      <c r="E372" s="75" t="str">
        <f>'Control Panel'!$E$31</f>
        <v>High</v>
      </c>
      <c r="F372" s="76" t="str">
        <f>'Control Panel'!$E$32</f>
        <v>Medium</v>
      </c>
      <c r="G372" s="77" t="str">
        <f>'Control Panel'!$E$33</f>
        <v>Low</v>
      </c>
      <c r="H372" s="351"/>
      <c r="I372" s="353"/>
      <c r="J372" s="346"/>
      <c r="L372" s="37" t="s">
        <v>214</v>
      </c>
      <c r="M372" s="29">
        <f>E379*'Control Panel'!$G$31*'Control Panel'!$G$36</f>
        <v>0</v>
      </c>
      <c r="N372" s="29">
        <f>F379*'Control Panel'!$G$32*'Control Panel'!$G$36</f>
        <v>0</v>
      </c>
      <c r="O372" s="29">
        <f>G379*'Control Panel'!$G$33*'Control Panel'!$G$36</f>
        <v>0</v>
      </c>
      <c r="P372" s="36"/>
    </row>
    <row r="373" spans="1:16" ht="15.75" hidden="1" customHeight="1" thickBot="1" x14ac:dyDescent="0.4">
      <c r="B373" s="258"/>
      <c r="D373" s="88" t="str">
        <f>'Control Panel'!$E$36</f>
        <v>Yes</v>
      </c>
      <c r="E373" s="81">
        <f>COUNTIFS('Module 27'!$C:$C,'Control Panel'!$F$31,'Module 27'!$AB:$AB,'Control Panel'!$F$36)</f>
        <v>0</v>
      </c>
      <c r="F373" s="82">
        <f>COUNTIFS('Module 27'!$C:$C,'Control Panel'!$F$32,'Module 27'!$AB:$AB,'Control Panel'!$F$36)</f>
        <v>0</v>
      </c>
      <c r="G373" s="83">
        <f>COUNTIFS('Module 27'!$C:$C,'Control Panel'!$F$33,'Module 27'!$AB:$AB,'Control Panel'!$F$36)</f>
        <v>0</v>
      </c>
      <c r="H373" s="71">
        <f>SUM(E373:G373)</f>
        <v>0</v>
      </c>
      <c r="I373" s="136">
        <f>COUNTIFS('Module 27'!$G:$G,"&lt;&gt;",'Module 27'!$AB:$AB,'Control Panel'!$F$36)</f>
        <v>0</v>
      </c>
      <c r="J373" s="72"/>
      <c r="L373" s="37" t="str">
        <f>'Control Panel'!$F$36</f>
        <v>Y</v>
      </c>
      <c r="M373" s="29">
        <f>E373*'Control Panel'!$G$31*'Control Panel'!$G$36</f>
        <v>0</v>
      </c>
      <c r="N373" s="29">
        <f>F373*'Control Panel'!$G$32*'Control Panel'!$G$36</f>
        <v>0</v>
      </c>
      <c r="O373" s="29">
        <f>G373*'Control Panel'!$G$33*'Control Panel'!$G$36</f>
        <v>0</v>
      </c>
      <c r="P373" s="36"/>
    </row>
    <row r="374" spans="1:16" ht="15.75" hidden="1" customHeight="1" thickBot="1" x14ac:dyDescent="0.4">
      <c r="B374" s="258"/>
      <c r="D374" s="68" t="str">
        <f>'Control Panel'!$E$37</f>
        <v>Reporting</v>
      </c>
      <c r="E374" s="78">
        <f>COUNTIFS('Module 27'!$C:$C,'Control Panel'!$F$31,'Module 27'!$AB:$AB,'Control Panel'!$F$37)</f>
        <v>0</v>
      </c>
      <c r="F374" s="79">
        <f>COUNTIFS('Module 27'!$C:$C,'Control Panel'!$F$32,'Module 27'!$AB:$AB,'Control Panel'!$F$37)</f>
        <v>0</v>
      </c>
      <c r="G374" s="80">
        <f>COUNTIFS('Module 27'!$C:$C,'Control Panel'!$F$33,'Module 27'!$AB:$AB,'Control Panel'!$F$37)</f>
        <v>0</v>
      </c>
      <c r="H374" s="69">
        <f t="shared" ref="H374:H378" si="58">SUM(E374:G374)</f>
        <v>0</v>
      </c>
      <c r="I374" s="137">
        <f>COUNTIFS('Module 27'!$G:$G,"&lt;&gt;",'Module 27'!$AB:$AB,'Control Panel'!$F$37)</f>
        <v>0</v>
      </c>
      <c r="J374" s="129"/>
      <c r="L374" s="37" t="str">
        <f>'Control Panel'!$F$37</f>
        <v>R</v>
      </c>
      <c r="M374" s="29">
        <f>E374*'Control Panel'!$G$31*'Control Panel'!$G$37</f>
        <v>0</v>
      </c>
      <c r="N374" s="29">
        <f>F374*'Control Panel'!$G$32*'Control Panel'!$G$37</f>
        <v>0</v>
      </c>
      <c r="O374" s="29">
        <f>G374*'Control Panel'!$G$33*'Control Panel'!$G$37</f>
        <v>0</v>
      </c>
      <c r="P374" s="36"/>
    </row>
    <row r="375" spans="1:16" ht="15.75" hidden="1" customHeight="1" thickBot="1" x14ac:dyDescent="0.4">
      <c r="B375" s="258"/>
      <c r="D375" s="70" t="str">
        <f>'Control Panel'!$E$38</f>
        <v>Third Party</v>
      </c>
      <c r="E375" s="81">
        <f>COUNTIFS('Module 27'!$C:$C,'Control Panel'!$F$31,'Module 27'!$AB:$AB,'Control Panel'!$F$38)</f>
        <v>0</v>
      </c>
      <c r="F375" s="82">
        <f>COUNTIFS('Module 27'!$C:$C,'Control Panel'!$F$32,'Module 27'!$AB:$AB,'Control Panel'!$F$38)</f>
        <v>0</v>
      </c>
      <c r="G375" s="83">
        <f>COUNTIFS('Module 27'!$C:$C,'Control Panel'!$F$33,'Module 27'!$AB:$AB,'Control Panel'!$F$38)</f>
        <v>0</v>
      </c>
      <c r="H375" s="71">
        <f t="shared" si="58"/>
        <v>0</v>
      </c>
      <c r="I375" s="136">
        <f>COUNTIFS('Module 27'!$G:$G,"&lt;&gt;",'Module 27'!$AB:$AB,'Control Panel'!$F$38)</f>
        <v>0</v>
      </c>
      <c r="J375" s="129"/>
      <c r="L375" s="37" t="str">
        <f>'Control Panel'!$F$38</f>
        <v>T</v>
      </c>
      <c r="M375" s="29">
        <f>E375*'Control Panel'!$G$31*'Control Panel'!$G$38</f>
        <v>0</v>
      </c>
      <c r="N375" s="29">
        <f>F375*'Control Panel'!$G$32*'Control Panel'!$G$38</f>
        <v>0</v>
      </c>
      <c r="O375" s="29">
        <f>G375*'Control Panel'!$G$33*'Control Panel'!$G$38</f>
        <v>0</v>
      </c>
      <c r="P375" s="36"/>
    </row>
    <row r="376" spans="1:16" ht="15.75" hidden="1" customHeight="1" thickBot="1" x14ac:dyDescent="0.4">
      <c r="A376" s="21" t="s">
        <v>215</v>
      </c>
      <c r="B376" s="150"/>
      <c r="D376" s="73" t="str">
        <f>'Control Panel'!$E$39</f>
        <v>Modification</v>
      </c>
      <c r="E376" s="78">
        <f>COUNTIFS('Module 27'!$C:$C,'Control Panel'!$F$31,'Module 27'!$AB:$AB,'Control Panel'!$F$39)</f>
        <v>0</v>
      </c>
      <c r="F376" s="79">
        <f>COUNTIFS('Module 27'!$C:$C,'Control Panel'!$F$32,'Module 27'!$AB:$AB,'Control Panel'!$F$39)</f>
        <v>0</v>
      </c>
      <c r="G376" s="80">
        <f>COUNTIFS('Module 27'!$C:$C,'Control Panel'!$F$33,'Module 27'!$AB:$AB,'Control Panel'!$F$39)</f>
        <v>0</v>
      </c>
      <c r="H376" s="69">
        <f t="shared" si="58"/>
        <v>0</v>
      </c>
      <c r="I376" s="137">
        <f>COUNTIFS('Module 27'!$G:$G,"&lt;&gt;",'Module 27'!$AB:$AB,'Control Panel'!$F$39)</f>
        <v>0</v>
      </c>
      <c r="J376" s="129"/>
      <c r="L376" s="37" t="str">
        <f>'Control Panel'!$F$39</f>
        <v>M</v>
      </c>
      <c r="M376" s="29">
        <f>E376*'Control Panel'!$G$31*'Control Panel'!$G$39</f>
        <v>0</v>
      </c>
      <c r="N376" s="29">
        <f>F376*'Control Panel'!$G$32*'Control Panel'!$G$39</f>
        <v>0</v>
      </c>
      <c r="O376" s="29">
        <f>G376*'Control Panel'!$G$33*'Control Panel'!$G$39</f>
        <v>0</v>
      </c>
      <c r="P376" s="36"/>
    </row>
    <row r="377" spans="1:16" ht="15.75" hidden="1" customHeight="1" thickBot="1" x14ac:dyDescent="0.4">
      <c r="A377" s="22" t="s">
        <v>216</v>
      </c>
      <c r="B377" s="151"/>
      <c r="D377" s="74" t="str">
        <f>'Control Panel'!$E$40</f>
        <v>Future</v>
      </c>
      <c r="E377" s="81">
        <f>COUNTIFS('Module 27'!$C:$C,'Control Panel'!$F$31,'Module 27'!$AB:$AB,'Control Panel'!$F$40)</f>
        <v>0</v>
      </c>
      <c r="F377" s="82">
        <f>COUNTIFS('Module 27'!$C:$C,'Control Panel'!$F$32,'Module 27'!$AB:$AB,'Control Panel'!$F$40)</f>
        <v>0</v>
      </c>
      <c r="G377" s="83">
        <f>COUNTIFS('Module 27'!$C:$C,'Control Panel'!$F$33,'Module 27'!$AB:$AB,'Control Panel'!$F$40)</f>
        <v>0</v>
      </c>
      <c r="H377" s="71">
        <f t="shared" si="58"/>
        <v>0</v>
      </c>
      <c r="I377" s="136">
        <f>COUNTIFS('Module 27'!$G:$G,"&lt;&gt;",'Module 27'!$AB:$AB,'Control Panel'!$F$40)</f>
        <v>0</v>
      </c>
      <c r="J377" s="129"/>
      <c r="L377" s="37" t="str">
        <f>'Control Panel'!$F$40</f>
        <v>F</v>
      </c>
      <c r="M377" s="29">
        <f>E377*'Control Panel'!$G$31*'Control Panel'!$G$40</f>
        <v>0</v>
      </c>
      <c r="N377" s="29">
        <f>F377*'Control Panel'!$G$32*'Control Panel'!$G$40</f>
        <v>0</v>
      </c>
      <c r="O377" s="29">
        <f>G377*'Control Panel'!$G$33*'Control Panel'!$G$40</f>
        <v>0</v>
      </c>
      <c r="P377" s="36"/>
    </row>
    <row r="378" spans="1:16" ht="15.75" hidden="1" customHeight="1" thickBot="1" x14ac:dyDescent="0.4">
      <c r="A378" s="25" t="str">
        <f>IF('Module 27'!$AC$12&gt;0,"Yes","No")</f>
        <v>No</v>
      </c>
      <c r="B378" s="152">
        <f>IF(A378="Yes",1,0)</f>
        <v>0</v>
      </c>
      <c r="D378" s="87" t="str">
        <f>'Control Panel'!$E$41</f>
        <v>Not Available</v>
      </c>
      <c r="E378" s="78">
        <f>COUNTIFS('Module 27'!$C:$C,'Control Panel'!$F$31,'Module 27'!$AB:$AB,'Control Panel'!$F$41)</f>
        <v>0</v>
      </c>
      <c r="F378" s="79">
        <f>COUNTIFS('Module 27'!$C:$C,'Control Panel'!$F$32,'Module 27'!$AB:$AB,'Control Panel'!$F$41)</f>
        <v>0</v>
      </c>
      <c r="G378" s="80">
        <f>COUNTIFS('Module 27'!$C:$C,'Control Panel'!$F$33,'Module 27'!$AB:$AB,'Control Panel'!$F$41)</f>
        <v>0</v>
      </c>
      <c r="H378" s="69">
        <f t="shared" si="58"/>
        <v>0</v>
      </c>
      <c r="I378" s="137">
        <f>COUNTIFS('Module 27'!$G:$G,"&lt;&gt;",'Module 27'!$AB:$AB,'Control Panel'!$F$41)</f>
        <v>0</v>
      </c>
      <c r="J378" s="129"/>
      <c r="L378" s="37" t="str">
        <f>'Control Panel'!$F$41</f>
        <v>N</v>
      </c>
      <c r="M378" s="29">
        <f>E378*'Control Panel'!$G$31*'Control Panel'!$G$41</f>
        <v>0</v>
      </c>
      <c r="N378" s="29">
        <f>F378*'Control Panel'!$G$32*'Control Panel'!$G$41</f>
        <v>0</v>
      </c>
      <c r="O378" s="29">
        <f>G378*'Control Panel'!$G$33*'Control Panel'!$G$41</f>
        <v>0</v>
      </c>
      <c r="P378" s="36"/>
    </row>
    <row r="379" spans="1:16" ht="15.75" hidden="1" customHeight="1" thickBot="1" x14ac:dyDescent="0.4">
      <c r="B379" s="258"/>
      <c r="D379" s="84" t="str">
        <f>$D$93</f>
        <v>Total:</v>
      </c>
      <c r="E379" s="85">
        <f>SUM(E373:E378)</f>
        <v>0</v>
      </c>
      <c r="F379" s="85">
        <f>SUM(F373:F378)</f>
        <v>0</v>
      </c>
      <c r="G379" s="85">
        <f>SUM(G373:G378)</f>
        <v>0</v>
      </c>
      <c r="H379" s="86">
        <f>SUM(H373:H378)</f>
        <v>0</v>
      </c>
      <c r="I379" s="86">
        <f>SUM(I373:I378)</f>
        <v>0</v>
      </c>
      <c r="J379" s="154"/>
      <c r="L379" s="37" t="str">
        <f>D379</f>
        <v>Total:</v>
      </c>
      <c r="M379" s="29">
        <f>SUM(M373:M378)</f>
        <v>0</v>
      </c>
      <c r="N379" s="29">
        <f>SUM(N373:N378)</f>
        <v>0</v>
      </c>
      <c r="O379" s="29">
        <f>SUM(O373:O378)</f>
        <v>0</v>
      </c>
      <c r="P379" s="36"/>
    </row>
    <row r="380" spans="1:16" ht="15.75" hidden="1" customHeight="1" thickBot="1" x14ac:dyDescent="0.4">
      <c r="B380" s="258"/>
      <c r="H380" s="4"/>
      <c r="L380" s="29" t="s">
        <v>218</v>
      </c>
      <c r="M380" s="38" t="str">
        <f t="shared" ref="M380:O380" si="59">IF(M372=0,"NA",M379/M372)</f>
        <v>NA</v>
      </c>
      <c r="N380" s="38" t="str">
        <f t="shared" si="59"/>
        <v>NA</v>
      </c>
      <c r="O380" s="38" t="str">
        <f t="shared" si="59"/>
        <v>NA</v>
      </c>
      <c r="P380" s="36"/>
    </row>
    <row r="381" spans="1:16" ht="15.75" hidden="1" customHeight="1" thickBot="1" x14ac:dyDescent="0.4">
      <c r="B381" s="258"/>
      <c r="D381" s="358" t="str">
        <f>'Control Panel'!F74&amp;" - "&amp;'Control Panel'!E74</f>
        <v>4.29 - Module 28</v>
      </c>
      <c r="E381" s="359"/>
      <c r="F381" s="359"/>
      <c r="G381" s="19"/>
      <c r="H381" s="19"/>
      <c r="I381" s="19" t="str">
        <f>$I$84</f>
        <v xml:space="preserve">Overall Compliance: </v>
      </c>
      <c r="J381" s="20" t="str">
        <f>IF(SUM(M390:O390)=0,"N/A",SUM(M390:O390)/SUM(M383:O383))</f>
        <v>N/A</v>
      </c>
      <c r="L381" s="29"/>
      <c r="M381" s="29"/>
      <c r="N381" s="29"/>
      <c r="O381" s="29"/>
      <c r="P381" s="36"/>
    </row>
    <row r="382" spans="1:16" ht="15.75" hidden="1" customHeight="1" thickBot="1" x14ac:dyDescent="0.4">
      <c r="B382" s="258"/>
      <c r="D382" s="347" t="str">
        <f>$D$85</f>
        <v>Availability</v>
      </c>
      <c r="E382" s="349" t="str">
        <f>$E$85</f>
        <v>Priority</v>
      </c>
      <c r="F382" s="349"/>
      <c r="G382" s="349"/>
      <c r="H382" s="350" t="str">
        <f>$H$85</f>
        <v>Total</v>
      </c>
      <c r="I382" s="352" t="str">
        <f>$I$85</f>
        <v>Comments</v>
      </c>
      <c r="J382" s="345" t="str">
        <f>$J$85</f>
        <v>Availability by Type</v>
      </c>
      <c r="L382" s="29"/>
      <c r="M382" s="37" t="str">
        <f>'Control Panel'!$F$31</f>
        <v>H</v>
      </c>
      <c r="N382" s="37" t="str">
        <f>'Control Panel'!$F$32</f>
        <v>M</v>
      </c>
      <c r="O382" s="37" t="str">
        <f>'Control Panel'!$F$33</f>
        <v>L</v>
      </c>
      <c r="P382" s="36"/>
    </row>
    <row r="383" spans="1:16" ht="15.75" hidden="1" customHeight="1" thickBot="1" x14ac:dyDescent="0.4">
      <c r="B383" s="258"/>
      <c r="D383" s="348"/>
      <c r="E383" s="75" t="str">
        <f>'Control Panel'!$E$31</f>
        <v>High</v>
      </c>
      <c r="F383" s="76" t="str">
        <f>'Control Panel'!$E$32</f>
        <v>Medium</v>
      </c>
      <c r="G383" s="77" t="str">
        <f>'Control Panel'!$E$33</f>
        <v>Low</v>
      </c>
      <c r="H383" s="351"/>
      <c r="I383" s="353"/>
      <c r="J383" s="346"/>
      <c r="L383" s="37" t="s">
        <v>214</v>
      </c>
      <c r="M383" s="29">
        <f>E390*'Control Panel'!$G$31*'Control Panel'!$G$36</f>
        <v>0</v>
      </c>
      <c r="N383" s="29">
        <f>F390*'Control Panel'!$G$32*'Control Panel'!$G$36</f>
        <v>0</v>
      </c>
      <c r="O383" s="29">
        <f>G390*'Control Panel'!$G$33*'Control Panel'!$G$36</f>
        <v>0</v>
      </c>
      <c r="P383" s="36"/>
    </row>
    <row r="384" spans="1:16" ht="15.75" hidden="1" customHeight="1" thickBot="1" x14ac:dyDescent="0.4">
      <c r="B384" s="258"/>
      <c r="D384" s="88" t="str">
        <f>'Control Panel'!$E$36</f>
        <v>Yes</v>
      </c>
      <c r="E384" s="81">
        <f>COUNTIFS('Module 28'!$C:$C,'Control Panel'!$F$31,'Module 28'!$AB:$AB,'Control Panel'!$F$36)</f>
        <v>0</v>
      </c>
      <c r="F384" s="82">
        <f>COUNTIFS('Module 28'!$C:$C,'Control Panel'!$F$32,'Module 28'!$AB:$AB,'Control Panel'!$F$36)</f>
        <v>0</v>
      </c>
      <c r="G384" s="83">
        <f>COUNTIFS('Module 28'!$C:$C,'Control Panel'!$F$33,'Module 28'!$AB:$AB,'Control Panel'!$F$36)</f>
        <v>0</v>
      </c>
      <c r="H384" s="71">
        <f>SUM(E384:G384)</f>
        <v>0</v>
      </c>
      <c r="I384" s="136">
        <f>COUNTIFS('Module 28'!$G:$G,"&lt;&gt;",'Module 28'!$AB:$AB,'Control Panel'!$F$36)</f>
        <v>0</v>
      </c>
      <c r="J384" s="72"/>
      <c r="L384" s="37" t="str">
        <f>'Control Panel'!$F$36</f>
        <v>Y</v>
      </c>
      <c r="M384" s="29">
        <f>E384*'Control Panel'!$G$31*'Control Panel'!$G$36</f>
        <v>0</v>
      </c>
      <c r="N384" s="29">
        <f>F384*'Control Panel'!$G$32*'Control Panel'!$G$36</f>
        <v>0</v>
      </c>
      <c r="O384" s="29">
        <f>G384*'Control Panel'!$G$33*'Control Panel'!$G$36</f>
        <v>0</v>
      </c>
      <c r="P384" s="36"/>
    </row>
    <row r="385" spans="1:16" ht="15.75" hidden="1" customHeight="1" thickBot="1" x14ac:dyDescent="0.4">
      <c r="B385" s="258"/>
      <c r="D385" s="68" t="str">
        <f>'Control Panel'!$E$37</f>
        <v>Reporting</v>
      </c>
      <c r="E385" s="78">
        <f>COUNTIFS('Module 28'!$C:$C,'Control Panel'!$F$31,'Module 28'!$AB:$AB,'Control Panel'!$F$37)</f>
        <v>0</v>
      </c>
      <c r="F385" s="79">
        <f>COUNTIFS('Module 28'!$C:$C,'Control Panel'!$F$32,'Module 28'!$AB:$AB,'Control Panel'!$F$37)</f>
        <v>0</v>
      </c>
      <c r="G385" s="80">
        <f>COUNTIFS('Module 28'!$C:$C,'Control Panel'!$F$33,'Module 28'!$AB:$AB,'Control Panel'!$F$37)</f>
        <v>0</v>
      </c>
      <c r="H385" s="69">
        <f t="shared" ref="H385:H389" si="60">SUM(E385:G385)</f>
        <v>0</v>
      </c>
      <c r="I385" s="137">
        <f>COUNTIFS('Module 28'!$G:$G,"&lt;&gt;",'Module 28'!$AB:$AB,'Control Panel'!$F$37)</f>
        <v>0</v>
      </c>
      <c r="J385" s="129"/>
      <c r="L385" s="37" t="str">
        <f>'Control Panel'!$F$37</f>
        <v>R</v>
      </c>
      <c r="M385" s="29">
        <f>E385*'Control Panel'!$G$31*'Control Panel'!$G$37</f>
        <v>0</v>
      </c>
      <c r="N385" s="29">
        <f>F385*'Control Panel'!$G$32*'Control Panel'!$G$37</f>
        <v>0</v>
      </c>
      <c r="O385" s="29">
        <f>G385*'Control Panel'!$G$33*'Control Panel'!$G$37</f>
        <v>0</v>
      </c>
      <c r="P385" s="36"/>
    </row>
    <row r="386" spans="1:16" ht="15.75" hidden="1" customHeight="1" thickBot="1" x14ac:dyDescent="0.4">
      <c r="B386" s="258"/>
      <c r="D386" s="70" t="str">
        <f>'Control Panel'!$E$38</f>
        <v>Third Party</v>
      </c>
      <c r="E386" s="81">
        <f>COUNTIFS('Module 28'!$C:$C,'Control Panel'!$F$31,'Module 28'!$AB:$AB,'Control Panel'!$F$38)</f>
        <v>0</v>
      </c>
      <c r="F386" s="82">
        <f>COUNTIFS('Module 28'!$C:$C,'Control Panel'!$F$32,'Module 28'!$AB:$AB,'Control Panel'!$F$38)</f>
        <v>0</v>
      </c>
      <c r="G386" s="83">
        <f>COUNTIFS('Module 28'!$C:$C,'Control Panel'!$F$33,'Module 28'!$AB:$AB,'Control Panel'!$F$38)</f>
        <v>0</v>
      </c>
      <c r="H386" s="71">
        <f t="shared" si="60"/>
        <v>0</v>
      </c>
      <c r="I386" s="136">
        <f>COUNTIFS('Module 28'!$G:$G,"&lt;&gt;",'Module 28'!$AB:$AB,'Control Panel'!$F$38)</f>
        <v>0</v>
      </c>
      <c r="J386" s="129"/>
      <c r="L386" s="37" t="str">
        <f>'Control Panel'!$F$38</f>
        <v>T</v>
      </c>
      <c r="M386" s="29">
        <f>E386*'Control Panel'!$G$31*'Control Panel'!$G$38</f>
        <v>0</v>
      </c>
      <c r="N386" s="29">
        <f>F386*'Control Panel'!$G$32*'Control Panel'!$G$38</f>
        <v>0</v>
      </c>
      <c r="O386" s="29">
        <f>G386*'Control Panel'!$G$33*'Control Panel'!$G$38</f>
        <v>0</v>
      </c>
      <c r="P386" s="36"/>
    </row>
    <row r="387" spans="1:16" ht="15.75" hidden="1" customHeight="1" thickBot="1" x14ac:dyDescent="0.4">
      <c r="A387" s="21" t="s">
        <v>215</v>
      </c>
      <c r="B387" s="150"/>
      <c r="D387" s="73" t="str">
        <f>'Control Panel'!$E$39</f>
        <v>Modification</v>
      </c>
      <c r="E387" s="78">
        <f>COUNTIFS('Module 28'!$C:$C,'Control Panel'!$F$31,'Module 28'!$AB:$AB,'Control Panel'!$F$39)</f>
        <v>0</v>
      </c>
      <c r="F387" s="79">
        <f>COUNTIFS('Module 28'!$C:$C,'Control Panel'!$F$32,'Module 28'!$AB:$AB,'Control Panel'!$F$39)</f>
        <v>0</v>
      </c>
      <c r="G387" s="80">
        <f>COUNTIFS('Module 28'!$C:$C,'Control Panel'!$F$33,'Module 28'!$AB:$AB,'Control Panel'!$F$39)</f>
        <v>0</v>
      </c>
      <c r="H387" s="69">
        <f t="shared" si="60"/>
        <v>0</v>
      </c>
      <c r="I387" s="137">
        <f>COUNTIFS('Module 28'!$G:$G,"&lt;&gt;",'Module 28'!$AB:$AB,'Control Panel'!$F$39)</f>
        <v>0</v>
      </c>
      <c r="J387" s="129"/>
      <c r="L387" s="37" t="str">
        <f>'Control Panel'!$F$39</f>
        <v>M</v>
      </c>
      <c r="M387" s="29">
        <f>E387*'Control Panel'!$G$31*'Control Panel'!$G$39</f>
        <v>0</v>
      </c>
      <c r="N387" s="29">
        <f>F387*'Control Panel'!$G$32*'Control Panel'!$G$39</f>
        <v>0</v>
      </c>
      <c r="O387" s="29">
        <f>G387*'Control Panel'!$G$33*'Control Panel'!$G$39</f>
        <v>0</v>
      </c>
      <c r="P387" s="36"/>
    </row>
    <row r="388" spans="1:16" ht="15.75" hidden="1" customHeight="1" thickBot="1" x14ac:dyDescent="0.4">
      <c r="A388" s="22" t="s">
        <v>216</v>
      </c>
      <c r="B388" s="151"/>
      <c r="D388" s="74" t="str">
        <f>'Control Panel'!$E$40</f>
        <v>Future</v>
      </c>
      <c r="E388" s="81">
        <f>COUNTIFS('Module 28'!$C:$C,'Control Panel'!$F$31,'Module 28'!$AB:$AB,'Control Panel'!$F$40)</f>
        <v>0</v>
      </c>
      <c r="F388" s="82">
        <f>COUNTIFS('Module 28'!$C:$C,'Control Panel'!$F$32,'Module 28'!$AB:$AB,'Control Panel'!$F$40)</f>
        <v>0</v>
      </c>
      <c r="G388" s="83">
        <f>COUNTIFS('Module 28'!$C:$C,'Control Panel'!$F$33,'Module 28'!$AB:$AB,'Control Panel'!$F$40)</f>
        <v>0</v>
      </c>
      <c r="H388" s="71">
        <f t="shared" si="60"/>
        <v>0</v>
      </c>
      <c r="I388" s="136">
        <f>COUNTIFS('Module 28'!$G:$G,"&lt;&gt;",'Module 28'!$AB:$AB,'Control Panel'!$F$40)</f>
        <v>0</v>
      </c>
      <c r="J388" s="129"/>
      <c r="L388" s="37" t="str">
        <f>'Control Panel'!$F$40</f>
        <v>F</v>
      </c>
      <c r="M388" s="29">
        <f>E388*'Control Panel'!$G$31*'Control Panel'!$G$40</f>
        <v>0</v>
      </c>
      <c r="N388" s="29">
        <f>F388*'Control Panel'!$G$32*'Control Panel'!$G$40</f>
        <v>0</v>
      </c>
      <c r="O388" s="29">
        <f>G388*'Control Panel'!$G$33*'Control Panel'!$G$40</f>
        <v>0</v>
      </c>
      <c r="P388" s="36"/>
    </row>
    <row r="389" spans="1:16" ht="15.75" hidden="1" customHeight="1" thickBot="1" x14ac:dyDescent="0.4">
      <c r="A389" s="25" t="str">
        <f>IF('Module 28'!$AC$12&gt;0,"Yes","No")</f>
        <v>No</v>
      </c>
      <c r="B389" s="152">
        <f>IF(A389="Yes",1,0)</f>
        <v>0</v>
      </c>
      <c r="D389" s="87" t="str">
        <f>'Control Panel'!$E$41</f>
        <v>Not Available</v>
      </c>
      <c r="E389" s="78">
        <f>COUNTIFS('Module 28'!$C:$C,'Control Panel'!$F$31,'Module 28'!$AB:$AB,'Control Panel'!$F$41)</f>
        <v>0</v>
      </c>
      <c r="F389" s="79">
        <f>COUNTIFS('Module 28'!$C:$C,'Control Panel'!$F$32,'Module 28'!$AB:$AB,'Control Panel'!$F$41)</f>
        <v>0</v>
      </c>
      <c r="G389" s="80">
        <f>COUNTIFS('Module 28'!$C:$C,'Control Panel'!$F$33,'Module 28'!$AB:$AB,'Control Panel'!$F$41)</f>
        <v>0</v>
      </c>
      <c r="H389" s="69">
        <f t="shared" si="60"/>
        <v>0</v>
      </c>
      <c r="I389" s="137">
        <f>COUNTIFS('Module 28'!$G:$G,"&lt;&gt;",'Module 28'!$AB:$AB,'Control Panel'!$F$41)</f>
        <v>0</v>
      </c>
      <c r="J389" s="129"/>
      <c r="L389" s="37" t="str">
        <f>'Control Panel'!$F$41</f>
        <v>N</v>
      </c>
      <c r="M389" s="29">
        <f>E389*'Control Panel'!$G$31*'Control Panel'!$G$41</f>
        <v>0</v>
      </c>
      <c r="N389" s="29">
        <f>F389*'Control Panel'!$G$32*'Control Panel'!$G$41</f>
        <v>0</v>
      </c>
      <c r="O389" s="29">
        <f>G389*'Control Panel'!$G$33*'Control Panel'!$G$41</f>
        <v>0</v>
      </c>
      <c r="P389" s="36"/>
    </row>
    <row r="390" spans="1:16" ht="15.75" hidden="1" customHeight="1" thickBot="1" x14ac:dyDescent="0.4">
      <c r="B390" s="258"/>
      <c r="D390" s="84" t="str">
        <f>$D$93</f>
        <v>Total:</v>
      </c>
      <c r="E390" s="85">
        <f>SUM(E384:E389)</f>
        <v>0</v>
      </c>
      <c r="F390" s="85">
        <f>SUM(F384:F389)</f>
        <v>0</v>
      </c>
      <c r="G390" s="85">
        <f>SUM(G384:G389)</f>
        <v>0</v>
      </c>
      <c r="H390" s="86">
        <f>SUM(H384:H389)</f>
        <v>0</v>
      </c>
      <c r="I390" s="86">
        <f>SUM(I384:I389)</f>
        <v>0</v>
      </c>
      <c r="J390" s="154"/>
      <c r="L390" s="37" t="str">
        <f>D390</f>
        <v>Total:</v>
      </c>
      <c r="M390" s="29">
        <f>SUM(M384:M389)</f>
        <v>0</v>
      </c>
      <c r="N390" s="29">
        <f>SUM(N384:N389)</f>
        <v>0</v>
      </c>
      <c r="O390" s="29">
        <f>SUM(O384:O389)</f>
        <v>0</v>
      </c>
      <c r="P390" s="36"/>
    </row>
    <row r="391" spans="1:16" ht="15.75" hidden="1" customHeight="1" thickBot="1" x14ac:dyDescent="0.4">
      <c r="B391" s="258"/>
      <c r="D391" s="59"/>
      <c r="H391" s="4"/>
      <c r="L391" s="29" t="s">
        <v>218</v>
      </c>
      <c r="M391" s="38" t="str">
        <f t="shared" ref="M391:O391" si="61">IF(M383=0,"NA",M390/M383)</f>
        <v>NA</v>
      </c>
      <c r="N391" s="38" t="str">
        <f t="shared" si="61"/>
        <v>NA</v>
      </c>
      <c r="O391" s="38" t="str">
        <f t="shared" si="61"/>
        <v>NA</v>
      </c>
      <c r="P391" s="36"/>
    </row>
    <row r="392" spans="1:16" ht="15.75" hidden="1" customHeight="1" thickBot="1" x14ac:dyDescent="0.4">
      <c r="B392" s="258"/>
      <c r="D392" s="358" t="str">
        <f>'Control Panel'!F75&amp;" - "&amp;'Control Panel'!E75</f>
        <v>4.30 - Module 29</v>
      </c>
      <c r="E392" s="359"/>
      <c r="F392" s="359"/>
      <c r="G392" s="19"/>
      <c r="H392" s="19"/>
      <c r="I392" s="19" t="str">
        <f>$I$84</f>
        <v xml:space="preserve">Overall Compliance: </v>
      </c>
      <c r="J392" s="20" t="str">
        <f>IF(SUM(M401:O401)=0,"N/A",SUM(M401:O401)/SUM(M394:O394))</f>
        <v>N/A</v>
      </c>
      <c r="L392" s="29"/>
      <c r="M392" s="29"/>
      <c r="N392" s="29"/>
      <c r="O392" s="29"/>
      <c r="P392" s="36"/>
    </row>
    <row r="393" spans="1:16" ht="15.75" hidden="1" customHeight="1" thickBot="1" x14ac:dyDescent="0.4">
      <c r="B393" s="258"/>
      <c r="D393" s="347" t="str">
        <f>$D$85</f>
        <v>Availability</v>
      </c>
      <c r="E393" s="349" t="str">
        <f>$E$85</f>
        <v>Priority</v>
      </c>
      <c r="F393" s="349"/>
      <c r="G393" s="349"/>
      <c r="H393" s="350" t="str">
        <f>$H$85</f>
        <v>Total</v>
      </c>
      <c r="I393" s="352" t="str">
        <f>$I$85</f>
        <v>Comments</v>
      </c>
      <c r="J393" s="345" t="str">
        <f>$J$85</f>
        <v>Availability by Type</v>
      </c>
      <c r="L393" s="29"/>
      <c r="M393" s="37" t="str">
        <f>'Control Panel'!$F$31</f>
        <v>H</v>
      </c>
      <c r="N393" s="37" t="str">
        <f>'Control Panel'!$F$32</f>
        <v>M</v>
      </c>
      <c r="O393" s="37" t="str">
        <f>'Control Panel'!$F$33</f>
        <v>L</v>
      </c>
      <c r="P393" s="36"/>
    </row>
    <row r="394" spans="1:16" ht="15.75" hidden="1" customHeight="1" thickBot="1" x14ac:dyDescent="0.4">
      <c r="B394" s="258"/>
      <c r="D394" s="348"/>
      <c r="E394" s="75" t="str">
        <f>'Control Panel'!$E$31</f>
        <v>High</v>
      </c>
      <c r="F394" s="76" t="str">
        <f>'Control Panel'!$E$32</f>
        <v>Medium</v>
      </c>
      <c r="G394" s="77" t="str">
        <f>'Control Panel'!$E$33</f>
        <v>Low</v>
      </c>
      <c r="H394" s="351"/>
      <c r="I394" s="353"/>
      <c r="J394" s="346"/>
      <c r="L394" s="37" t="s">
        <v>214</v>
      </c>
      <c r="M394" s="29">
        <f>E401*'Control Panel'!$G$31*'Control Panel'!$G$36</f>
        <v>0</v>
      </c>
      <c r="N394" s="29">
        <f>F401*'Control Panel'!$G$32*'Control Panel'!$G$36</f>
        <v>0</v>
      </c>
      <c r="O394" s="29">
        <f>G401*'Control Panel'!$G$33*'Control Panel'!$G$36</f>
        <v>0</v>
      </c>
      <c r="P394" s="36"/>
    </row>
    <row r="395" spans="1:16" ht="15.75" hidden="1" customHeight="1" thickBot="1" x14ac:dyDescent="0.4">
      <c r="B395" s="258"/>
      <c r="D395" s="88" t="str">
        <f>'Control Panel'!$E$36</f>
        <v>Yes</v>
      </c>
      <c r="E395" s="81">
        <f>COUNTIFS('Module 29'!$C:$C,'Control Panel'!$F$31,'Module 29'!$AB:$AB,'Control Panel'!$F$36)</f>
        <v>0</v>
      </c>
      <c r="F395" s="82">
        <f>COUNTIFS('Module 29'!$C:$C,'Control Panel'!$F$32,'Module 29'!$AB:$AB,'Control Panel'!$F$36)</f>
        <v>0</v>
      </c>
      <c r="G395" s="83">
        <f>COUNTIFS('Module 29'!$C:$C,'Control Panel'!$F$33,'Module 29'!$AB:$AB,'Control Panel'!$F$36)</f>
        <v>0</v>
      </c>
      <c r="H395" s="71">
        <f>SUM(E395:G395)</f>
        <v>0</v>
      </c>
      <c r="I395" s="136">
        <f>COUNTIFS('Module 29'!$G:$G,"&lt;&gt;",'Module 29'!$AB:$AB,'Control Panel'!$F$36)</f>
        <v>0</v>
      </c>
      <c r="J395" s="72"/>
      <c r="L395" s="37" t="str">
        <f>'Control Panel'!$F$36</f>
        <v>Y</v>
      </c>
      <c r="M395" s="29">
        <f>E395*'Control Panel'!$G$31*'Control Panel'!$G$36</f>
        <v>0</v>
      </c>
      <c r="N395" s="29">
        <f>F395*'Control Panel'!$G$32*'Control Panel'!$G$36</f>
        <v>0</v>
      </c>
      <c r="O395" s="29">
        <f>G395*'Control Panel'!$G$33*'Control Panel'!$G$36</f>
        <v>0</v>
      </c>
      <c r="P395" s="36"/>
    </row>
    <row r="396" spans="1:16" ht="15.75" hidden="1" customHeight="1" thickBot="1" x14ac:dyDescent="0.4">
      <c r="B396" s="258"/>
      <c r="D396" s="68" t="str">
        <f>'Control Panel'!$E$37</f>
        <v>Reporting</v>
      </c>
      <c r="E396" s="78">
        <f>COUNTIFS('Module 29'!$C:$C,'Control Panel'!$F$31,'Module 29'!$AB:$AB,'Control Panel'!$F$37)</f>
        <v>0</v>
      </c>
      <c r="F396" s="79">
        <f>COUNTIFS('Module 29'!$C:$C,'Control Panel'!$F$32,'Module 29'!$AB:$AB,'Control Panel'!$F$37)</f>
        <v>0</v>
      </c>
      <c r="G396" s="80">
        <f>COUNTIFS('Module 29'!$C:$C,'Control Panel'!$F$33,'Module 29'!$AB:$AB,'Control Panel'!$F$37)</f>
        <v>0</v>
      </c>
      <c r="H396" s="69">
        <f t="shared" ref="H396:H400" si="62">SUM(E396:G396)</f>
        <v>0</v>
      </c>
      <c r="I396" s="137">
        <f>COUNTIFS('Module 29'!$G:$G,"&lt;&gt;",'Module 29'!$AB:$AB,'Control Panel'!$F$37)</f>
        <v>0</v>
      </c>
      <c r="J396" s="129"/>
      <c r="L396" s="37" t="str">
        <f>'Control Panel'!$F$37</f>
        <v>R</v>
      </c>
      <c r="M396" s="29">
        <f>E396*'Control Panel'!$G$31*'Control Panel'!$G$37</f>
        <v>0</v>
      </c>
      <c r="N396" s="29">
        <f>F396*'Control Panel'!$G$32*'Control Panel'!$G$37</f>
        <v>0</v>
      </c>
      <c r="O396" s="29">
        <f>G396*'Control Panel'!$G$33*'Control Panel'!$G$37</f>
        <v>0</v>
      </c>
      <c r="P396" s="36"/>
    </row>
    <row r="397" spans="1:16" ht="15.75" hidden="1" customHeight="1" thickBot="1" x14ac:dyDescent="0.4">
      <c r="B397" s="258"/>
      <c r="D397" s="70" t="str">
        <f>'Control Panel'!$E$38</f>
        <v>Third Party</v>
      </c>
      <c r="E397" s="81">
        <f>COUNTIFS('Module 29'!$C:$C,'Control Panel'!$F$31,'Module 29'!$AB:$AB,'Control Panel'!$F$38)</f>
        <v>0</v>
      </c>
      <c r="F397" s="82">
        <f>COUNTIFS('Module 29'!$C:$C,'Control Panel'!$F$32,'Module 29'!$AB:$AB,'Control Panel'!$F$38)</f>
        <v>0</v>
      </c>
      <c r="G397" s="83">
        <f>COUNTIFS('Module 29'!$C:$C,'Control Panel'!$F$33,'Module 29'!$AB:$AB,'Control Panel'!$F$38)</f>
        <v>0</v>
      </c>
      <c r="H397" s="71">
        <f t="shared" si="62"/>
        <v>0</v>
      </c>
      <c r="I397" s="136">
        <f>COUNTIFS('Module 29'!$G:$G,"&lt;&gt;",'Module 29'!$AB:$AB,'Control Panel'!$F$38)</f>
        <v>0</v>
      </c>
      <c r="J397" s="129"/>
      <c r="L397" s="37" t="str">
        <f>'Control Panel'!$F$38</f>
        <v>T</v>
      </c>
      <c r="M397" s="29">
        <f>E397*'Control Panel'!$G$31*'Control Panel'!$G$38</f>
        <v>0</v>
      </c>
      <c r="N397" s="29">
        <f>F397*'Control Panel'!$G$32*'Control Panel'!$G$38</f>
        <v>0</v>
      </c>
      <c r="O397" s="29">
        <f>G397*'Control Panel'!$G$33*'Control Panel'!$G$38</f>
        <v>0</v>
      </c>
      <c r="P397" s="36"/>
    </row>
    <row r="398" spans="1:16" ht="15.75" hidden="1" customHeight="1" thickBot="1" x14ac:dyDescent="0.4">
      <c r="A398" s="21" t="s">
        <v>215</v>
      </c>
      <c r="B398" s="150"/>
      <c r="D398" s="73" t="str">
        <f>'Control Panel'!$E$39</f>
        <v>Modification</v>
      </c>
      <c r="E398" s="78">
        <f>COUNTIFS('Module 29'!$C:$C,'Control Panel'!$F$31,'Module 29'!$AB:$AB,'Control Panel'!$F$39)</f>
        <v>0</v>
      </c>
      <c r="F398" s="79">
        <f>COUNTIFS('Module 29'!$C:$C,'Control Panel'!$F$32,'Module 29'!$AB:$AB,'Control Panel'!$F$39)</f>
        <v>0</v>
      </c>
      <c r="G398" s="80">
        <f>COUNTIFS('Module 29'!$C:$C,'Control Panel'!$F$33,'Module 29'!$AB:$AB,'Control Panel'!$F$39)</f>
        <v>0</v>
      </c>
      <c r="H398" s="69">
        <f t="shared" si="62"/>
        <v>0</v>
      </c>
      <c r="I398" s="137">
        <f>COUNTIFS('Module 29'!$G:$G,"&lt;&gt;",'Module 29'!$AB:$AB,'Control Panel'!$F$39)</f>
        <v>0</v>
      </c>
      <c r="J398" s="129"/>
      <c r="L398" s="37" t="str">
        <f>'Control Panel'!$F$39</f>
        <v>M</v>
      </c>
      <c r="M398" s="29">
        <f>E398*'Control Panel'!$G$31*'Control Panel'!$G$39</f>
        <v>0</v>
      </c>
      <c r="N398" s="29">
        <f>F398*'Control Panel'!$G$32*'Control Panel'!$G$39</f>
        <v>0</v>
      </c>
      <c r="O398" s="29">
        <f>G398*'Control Panel'!$G$33*'Control Panel'!$G$39</f>
        <v>0</v>
      </c>
      <c r="P398" s="36"/>
    </row>
    <row r="399" spans="1:16" ht="15.75" hidden="1" customHeight="1" thickBot="1" x14ac:dyDescent="0.4">
      <c r="A399" s="22" t="s">
        <v>216</v>
      </c>
      <c r="B399" s="151"/>
      <c r="D399" s="74" t="str">
        <f>'Control Panel'!$E$40</f>
        <v>Future</v>
      </c>
      <c r="E399" s="81">
        <f>COUNTIFS('Module 29'!$C:$C,'Control Panel'!$F$31,'Module 29'!$AB:$AB,'Control Panel'!$F$40)</f>
        <v>0</v>
      </c>
      <c r="F399" s="82">
        <f>COUNTIFS('Module 29'!$C:$C,'Control Panel'!$F$32,'Module 29'!$AB:$AB,'Control Panel'!$F$40)</f>
        <v>0</v>
      </c>
      <c r="G399" s="83">
        <f>COUNTIFS('Module 29'!$C:$C,'Control Panel'!$F$33,'Module 29'!$AB:$AB,'Control Panel'!$F$40)</f>
        <v>0</v>
      </c>
      <c r="H399" s="71">
        <f t="shared" si="62"/>
        <v>0</v>
      </c>
      <c r="I399" s="136">
        <f>COUNTIFS('Module 29'!$G:$G,"&lt;&gt;",'Module 29'!$AB:$AB,'Control Panel'!$F$40)</f>
        <v>0</v>
      </c>
      <c r="J399" s="129"/>
      <c r="L399" s="37" t="str">
        <f>'Control Panel'!$F$40</f>
        <v>F</v>
      </c>
      <c r="M399" s="29">
        <f>E399*'Control Panel'!$G$31*'Control Panel'!$G$40</f>
        <v>0</v>
      </c>
      <c r="N399" s="29">
        <f>F399*'Control Panel'!$G$32*'Control Panel'!$G$40</f>
        <v>0</v>
      </c>
      <c r="O399" s="29">
        <f>G399*'Control Panel'!$G$33*'Control Panel'!$G$40</f>
        <v>0</v>
      </c>
      <c r="P399" s="36"/>
    </row>
    <row r="400" spans="1:16" ht="15.75" hidden="1" customHeight="1" thickBot="1" x14ac:dyDescent="0.4">
      <c r="A400" s="25" t="str">
        <f>IF('Module 29'!$AC$12&gt;0,"Yes","No")</f>
        <v>No</v>
      </c>
      <c r="B400" s="152">
        <f>IF(A400="Yes",1,0)</f>
        <v>0</v>
      </c>
      <c r="D400" s="87" t="str">
        <f>'Control Panel'!$E$41</f>
        <v>Not Available</v>
      </c>
      <c r="E400" s="78">
        <f>COUNTIFS('Module 29'!$C:$C,'Control Panel'!$F$31,'Module 29'!$AB:$AB,'Control Panel'!$F$41)</f>
        <v>0</v>
      </c>
      <c r="F400" s="79">
        <f>COUNTIFS('Module 29'!$C:$C,'Control Panel'!$F$32,'Module 29'!$AB:$AB,'Control Panel'!$F$41)</f>
        <v>0</v>
      </c>
      <c r="G400" s="80">
        <f>COUNTIFS('Module 29'!$C:$C,'Control Panel'!$F$33,'Module 29'!$AB:$AB,'Control Panel'!$F$41)</f>
        <v>0</v>
      </c>
      <c r="H400" s="69">
        <f t="shared" si="62"/>
        <v>0</v>
      </c>
      <c r="I400" s="137">
        <f>COUNTIFS('Module 29'!$G:$G,"&lt;&gt;",'Module 29'!$AB:$AB,'Control Panel'!$F$41)</f>
        <v>0</v>
      </c>
      <c r="J400" s="129"/>
      <c r="L400" s="37" t="str">
        <f>'Control Panel'!$F$41</f>
        <v>N</v>
      </c>
      <c r="M400" s="29">
        <f>E400*'Control Panel'!$G$31*'Control Panel'!$G$41</f>
        <v>0</v>
      </c>
      <c r="N400" s="29">
        <f>F400*'Control Panel'!$G$32*'Control Panel'!$G$41</f>
        <v>0</v>
      </c>
      <c r="O400" s="29">
        <f>G400*'Control Panel'!$G$33*'Control Panel'!$G$41</f>
        <v>0</v>
      </c>
      <c r="P400" s="36"/>
    </row>
    <row r="401" spans="1:16" ht="15.75" hidden="1" customHeight="1" thickBot="1" x14ac:dyDescent="0.4">
      <c r="B401" s="258"/>
      <c r="D401" s="84" t="str">
        <f>$D$93</f>
        <v>Total:</v>
      </c>
      <c r="E401" s="85">
        <f>SUM(E395:E400)</f>
        <v>0</v>
      </c>
      <c r="F401" s="85">
        <f>SUM(F395:F400)</f>
        <v>0</v>
      </c>
      <c r="G401" s="85">
        <f>SUM(G395:G400)</f>
        <v>0</v>
      </c>
      <c r="H401" s="86">
        <f>SUM(H395:H400)</f>
        <v>0</v>
      </c>
      <c r="I401" s="86">
        <f>SUM(I395:I400)</f>
        <v>0</v>
      </c>
      <c r="J401" s="154"/>
      <c r="L401" s="37" t="str">
        <f>D401</f>
        <v>Total:</v>
      </c>
      <c r="M401" s="29">
        <f>SUM(M395:M400)</f>
        <v>0</v>
      </c>
      <c r="N401" s="29">
        <f>SUM(N395:N400)</f>
        <v>0</v>
      </c>
      <c r="O401" s="29">
        <f>SUM(O395:O400)</f>
        <v>0</v>
      </c>
      <c r="P401" s="36"/>
    </row>
    <row r="402" spans="1:16" ht="15.75" hidden="1" customHeight="1" thickBot="1" x14ac:dyDescent="0.4">
      <c r="B402" s="258"/>
      <c r="D402" s="59"/>
      <c r="H402" s="4"/>
      <c r="L402" s="29" t="s">
        <v>218</v>
      </c>
      <c r="M402" s="38" t="str">
        <f t="shared" ref="M402:O402" si="63">IF(M394=0,"NA",M401/M394)</f>
        <v>NA</v>
      </c>
      <c r="N402" s="38" t="str">
        <f t="shared" si="63"/>
        <v>NA</v>
      </c>
      <c r="O402" s="38" t="str">
        <f t="shared" si="63"/>
        <v>NA</v>
      </c>
      <c r="P402" s="36"/>
    </row>
    <row r="403" spans="1:16" ht="15.75" hidden="1" customHeight="1" thickBot="1" x14ac:dyDescent="0.4">
      <c r="B403" s="258"/>
      <c r="D403" s="358" t="str">
        <f>'Control Panel'!F76&amp;" - "&amp;'Control Panel'!E76</f>
        <v>4.31 - Module 30</v>
      </c>
      <c r="E403" s="359"/>
      <c r="F403" s="359"/>
      <c r="G403" s="19"/>
      <c r="H403" s="19"/>
      <c r="I403" s="19" t="str">
        <f>$I$84</f>
        <v xml:space="preserve">Overall Compliance: </v>
      </c>
      <c r="J403" s="20" t="str">
        <f>IF(SUM(M412:O412)=0,"N/A",SUM(M412:O412)/SUM(M405:O405))</f>
        <v>N/A</v>
      </c>
      <c r="L403" s="29"/>
      <c r="M403" s="29"/>
      <c r="N403" s="29"/>
      <c r="O403" s="29"/>
      <c r="P403" s="36"/>
    </row>
    <row r="404" spans="1:16" ht="15.75" hidden="1" customHeight="1" thickBot="1" x14ac:dyDescent="0.4">
      <c r="B404" s="258"/>
      <c r="D404" s="347" t="str">
        <f>$D$85</f>
        <v>Availability</v>
      </c>
      <c r="E404" s="349" t="str">
        <f>$E$85</f>
        <v>Priority</v>
      </c>
      <c r="F404" s="349"/>
      <c r="G404" s="349"/>
      <c r="H404" s="350" t="str">
        <f>$H$85</f>
        <v>Total</v>
      </c>
      <c r="I404" s="352" t="str">
        <f>$I$85</f>
        <v>Comments</v>
      </c>
      <c r="J404" s="345" t="str">
        <f>$J$85</f>
        <v>Availability by Type</v>
      </c>
      <c r="L404" s="29"/>
      <c r="M404" s="37" t="str">
        <f>'Control Panel'!$F$31</f>
        <v>H</v>
      </c>
      <c r="N404" s="37" t="str">
        <f>'Control Panel'!$F$32</f>
        <v>M</v>
      </c>
      <c r="O404" s="37" t="str">
        <f>'Control Panel'!$F$33</f>
        <v>L</v>
      </c>
      <c r="P404" s="36"/>
    </row>
    <row r="405" spans="1:16" ht="15.75" hidden="1" customHeight="1" thickBot="1" x14ac:dyDescent="0.4">
      <c r="B405" s="258"/>
      <c r="D405" s="348"/>
      <c r="E405" s="75" t="str">
        <f>'Control Panel'!$E$31</f>
        <v>High</v>
      </c>
      <c r="F405" s="76" t="str">
        <f>'Control Panel'!$E$32</f>
        <v>Medium</v>
      </c>
      <c r="G405" s="77" t="str">
        <f>'Control Panel'!$E$33</f>
        <v>Low</v>
      </c>
      <c r="H405" s="351"/>
      <c r="I405" s="353"/>
      <c r="J405" s="346"/>
      <c r="L405" s="37" t="s">
        <v>214</v>
      </c>
      <c r="M405" s="29">
        <f>E412*'Control Panel'!$G$31*'Control Panel'!$G$36</f>
        <v>0</v>
      </c>
      <c r="N405" s="29">
        <f>F412*'Control Panel'!$G$32*'Control Panel'!$G$36</f>
        <v>0</v>
      </c>
      <c r="O405" s="29">
        <f>G412*'Control Panel'!$G$33*'Control Panel'!$G$36</f>
        <v>0</v>
      </c>
      <c r="P405" s="36"/>
    </row>
    <row r="406" spans="1:16" ht="15.75" hidden="1" customHeight="1" thickBot="1" x14ac:dyDescent="0.4">
      <c r="B406" s="258"/>
      <c r="D406" s="88" t="str">
        <f>'Control Panel'!$E$36</f>
        <v>Yes</v>
      </c>
      <c r="E406" s="81">
        <f>COUNTIFS('Module 30'!$C:$C,'Control Panel'!$F$31,'Module 30'!$AB:$AB,'Control Panel'!$F$36)</f>
        <v>0</v>
      </c>
      <c r="F406" s="82">
        <f>COUNTIFS('Module 30'!$C:$C,'Control Panel'!$F$32,'Module 30'!$AB:$AB,'Control Panel'!$F$36)</f>
        <v>0</v>
      </c>
      <c r="G406" s="83">
        <f>COUNTIFS('Module 30'!$C:$C,'Control Panel'!$F$33,'Module 30'!$AB:$AB,'Control Panel'!$F$36)</f>
        <v>0</v>
      </c>
      <c r="H406" s="71">
        <f>SUM(E406:G406)</f>
        <v>0</v>
      </c>
      <c r="I406" s="136">
        <f>COUNTIFS('Module 30'!$G:$G,"&lt;&gt;",'Module 30'!$AB:$AB,'Control Panel'!$F$36)</f>
        <v>0</v>
      </c>
      <c r="J406" s="72"/>
      <c r="L406" s="37" t="str">
        <f>'Control Panel'!$F$36</f>
        <v>Y</v>
      </c>
      <c r="M406" s="29">
        <f>E406*'Control Panel'!$G$31*'Control Panel'!$G$36</f>
        <v>0</v>
      </c>
      <c r="N406" s="29">
        <f>F406*'Control Panel'!$G$32*'Control Panel'!$G$36</f>
        <v>0</v>
      </c>
      <c r="O406" s="29">
        <f>G406*'Control Panel'!$G$33*'Control Panel'!$G$36</f>
        <v>0</v>
      </c>
      <c r="P406" s="36"/>
    </row>
    <row r="407" spans="1:16" ht="15.75" hidden="1" customHeight="1" thickBot="1" x14ac:dyDescent="0.4">
      <c r="B407" s="258"/>
      <c r="D407" s="68" t="str">
        <f>'Control Panel'!$E$37</f>
        <v>Reporting</v>
      </c>
      <c r="E407" s="78">
        <f>COUNTIFS('Module 30'!$C:$C,'Control Panel'!$F$31,'Module 30'!$AB:$AB,'Control Panel'!$F$37)</f>
        <v>0</v>
      </c>
      <c r="F407" s="79">
        <f>COUNTIFS('Module 30'!$C:$C,'Control Panel'!$F$32,'Module 30'!$AB:$AB,'Control Panel'!$F$37)</f>
        <v>0</v>
      </c>
      <c r="G407" s="80">
        <f>COUNTIFS('Module 30'!$C:$C,'Control Panel'!$F$33,'Module 30'!$AB:$AB,'Control Panel'!$F$37)</f>
        <v>0</v>
      </c>
      <c r="H407" s="69">
        <f t="shared" ref="H407:H411" si="64">SUM(E407:G407)</f>
        <v>0</v>
      </c>
      <c r="I407" s="137">
        <f>COUNTIFS('Module 30'!$G:$G,"&lt;&gt;",'Module 30'!$AB:$AB,'Control Panel'!$F$37)</f>
        <v>0</v>
      </c>
      <c r="J407" s="129"/>
      <c r="L407" s="37" t="str">
        <f>'Control Panel'!$F$37</f>
        <v>R</v>
      </c>
      <c r="M407" s="29">
        <f>E407*'Control Panel'!$G$31*'Control Panel'!$G$37</f>
        <v>0</v>
      </c>
      <c r="N407" s="29">
        <f>F407*'Control Panel'!$G$32*'Control Panel'!$G$37</f>
        <v>0</v>
      </c>
      <c r="O407" s="29">
        <f>G407*'Control Panel'!$G$33*'Control Panel'!$G$37</f>
        <v>0</v>
      </c>
      <c r="P407" s="36"/>
    </row>
    <row r="408" spans="1:16" ht="15.75" hidden="1" customHeight="1" thickBot="1" x14ac:dyDescent="0.4">
      <c r="B408" s="258"/>
      <c r="D408" s="70" t="str">
        <f>'Control Panel'!$E$38</f>
        <v>Third Party</v>
      </c>
      <c r="E408" s="81">
        <f>COUNTIFS('Module 30'!$C:$C,'Control Panel'!$F$31,'Module 30'!$AB:$AB,'Control Panel'!$F$38)</f>
        <v>0</v>
      </c>
      <c r="F408" s="82">
        <f>COUNTIFS('Module 30'!$C:$C,'Control Panel'!$F$32,'Module 30'!$AB:$AB,'Control Panel'!$F$38)</f>
        <v>0</v>
      </c>
      <c r="G408" s="83">
        <f>COUNTIFS('Module 30'!$C:$C,'Control Panel'!$F$33,'Module 30'!$AB:$AB,'Control Panel'!$F$38)</f>
        <v>0</v>
      </c>
      <c r="H408" s="71">
        <f t="shared" si="64"/>
        <v>0</v>
      </c>
      <c r="I408" s="136">
        <f>COUNTIFS('Module 30'!$G:$G,"&lt;&gt;",'Module 30'!$AB:$AB,'Control Panel'!$F$38)</f>
        <v>0</v>
      </c>
      <c r="J408" s="129"/>
      <c r="L408" s="37" t="str">
        <f>'Control Panel'!$F$38</f>
        <v>T</v>
      </c>
      <c r="M408" s="29">
        <f>E408*'Control Panel'!$G$31*'Control Panel'!$G$38</f>
        <v>0</v>
      </c>
      <c r="N408" s="29">
        <f>F408*'Control Panel'!$G$32*'Control Panel'!$G$38</f>
        <v>0</v>
      </c>
      <c r="O408" s="29">
        <f>G408*'Control Panel'!$G$33*'Control Panel'!$G$38</f>
        <v>0</v>
      </c>
      <c r="P408" s="36"/>
    </row>
    <row r="409" spans="1:16" ht="15.75" hidden="1" customHeight="1" thickBot="1" x14ac:dyDescent="0.4">
      <c r="A409" s="21" t="s">
        <v>215</v>
      </c>
      <c r="B409" s="150"/>
      <c r="D409" s="73" t="str">
        <f>'Control Panel'!$E$39</f>
        <v>Modification</v>
      </c>
      <c r="E409" s="78">
        <f>COUNTIFS('Module 30'!$C:$C,'Control Panel'!$F$31,'Module 30'!$AB:$AB,'Control Panel'!$F$39)</f>
        <v>0</v>
      </c>
      <c r="F409" s="79">
        <f>COUNTIFS('Module 30'!$C:$C,'Control Panel'!$F$32,'Module 30'!$AB:$AB,'Control Panel'!$F$39)</f>
        <v>0</v>
      </c>
      <c r="G409" s="80">
        <f>COUNTIFS('Module 30'!$C:$C,'Control Panel'!$F$33,'Module 30'!$AB:$AB,'Control Panel'!$F$39)</f>
        <v>0</v>
      </c>
      <c r="H409" s="69">
        <f t="shared" si="64"/>
        <v>0</v>
      </c>
      <c r="I409" s="137">
        <f>COUNTIFS('Module 30'!$G:$G,"&lt;&gt;",'Module 30'!$AB:$AB,'Control Panel'!$F$39)</f>
        <v>0</v>
      </c>
      <c r="J409" s="129"/>
      <c r="L409" s="37" t="str">
        <f>'Control Panel'!$F$39</f>
        <v>M</v>
      </c>
      <c r="M409" s="29">
        <f>E409*'Control Panel'!$G$31*'Control Panel'!$G$39</f>
        <v>0</v>
      </c>
      <c r="N409" s="29">
        <f>F409*'Control Panel'!$G$32*'Control Panel'!$G$39</f>
        <v>0</v>
      </c>
      <c r="O409" s="29">
        <f>G409*'Control Panel'!$G$33*'Control Panel'!$G$39</f>
        <v>0</v>
      </c>
      <c r="P409" s="36"/>
    </row>
    <row r="410" spans="1:16" ht="15.75" hidden="1" customHeight="1" thickBot="1" x14ac:dyDescent="0.4">
      <c r="A410" s="22" t="s">
        <v>216</v>
      </c>
      <c r="B410" s="151"/>
      <c r="D410" s="74" t="str">
        <f>'Control Panel'!$E$40</f>
        <v>Future</v>
      </c>
      <c r="E410" s="81">
        <f>COUNTIFS('Module 30'!$C:$C,'Control Panel'!$F$31,'Module 30'!$AB:$AB,'Control Panel'!$F$40)</f>
        <v>0</v>
      </c>
      <c r="F410" s="82">
        <f>COUNTIFS('Module 30'!$C:$C,'Control Panel'!$F$32,'Module 30'!$AB:$AB,'Control Panel'!$F$40)</f>
        <v>0</v>
      </c>
      <c r="G410" s="83">
        <f>COUNTIFS('Module 30'!$C:$C,'Control Panel'!$F$33,'Module 30'!$AB:$AB,'Control Panel'!$F$40)</f>
        <v>0</v>
      </c>
      <c r="H410" s="71">
        <f t="shared" si="64"/>
        <v>0</v>
      </c>
      <c r="I410" s="136">
        <f>COUNTIFS('Module 30'!$G:$G,"&lt;&gt;",'Module 30'!$AB:$AB,'Control Panel'!$F$40)</f>
        <v>0</v>
      </c>
      <c r="J410" s="129"/>
      <c r="L410" s="37" t="str">
        <f>'Control Panel'!$F$40</f>
        <v>F</v>
      </c>
      <c r="M410" s="29">
        <f>E410*'Control Panel'!$G$31*'Control Panel'!$G$40</f>
        <v>0</v>
      </c>
      <c r="N410" s="29">
        <f>F410*'Control Panel'!$G$32*'Control Panel'!$G$40</f>
        <v>0</v>
      </c>
      <c r="O410" s="29">
        <f>G410*'Control Panel'!$G$33*'Control Panel'!$G$40</f>
        <v>0</v>
      </c>
      <c r="P410" s="36"/>
    </row>
    <row r="411" spans="1:16" ht="15.75" hidden="1" customHeight="1" thickBot="1" x14ac:dyDescent="0.4">
      <c r="A411" s="25" t="str">
        <f>IF('Module 30'!$AC$12&gt;0,"Yes","No")</f>
        <v>No</v>
      </c>
      <c r="B411" s="152">
        <f>IF(A411="Yes",1,0)</f>
        <v>0</v>
      </c>
      <c r="D411" s="87" t="str">
        <f>'Control Panel'!$E$41</f>
        <v>Not Available</v>
      </c>
      <c r="E411" s="78">
        <f>COUNTIFS('Module 30'!$C:$C,'Control Panel'!$F$31,'Module 30'!$AB:$AB,'Control Panel'!$F$41)</f>
        <v>0</v>
      </c>
      <c r="F411" s="79">
        <f>COUNTIFS('Module 30'!$C:$C,'Control Panel'!$F$32,'Module 30'!$AB:$AB,'Control Panel'!$F$41)</f>
        <v>0</v>
      </c>
      <c r="G411" s="80">
        <f>COUNTIFS('Module 30'!$C:$C,'Control Panel'!$F$33,'Module 30'!$AB:$AB,'Control Panel'!$F$41)</f>
        <v>0</v>
      </c>
      <c r="H411" s="69">
        <f t="shared" si="64"/>
        <v>0</v>
      </c>
      <c r="I411" s="137">
        <f>COUNTIFS('Module 30'!$G:$G,"&lt;&gt;",'Module 30'!$AB:$AB,'Control Panel'!$F$41)</f>
        <v>0</v>
      </c>
      <c r="J411" s="129"/>
      <c r="L411" s="37" t="str">
        <f>'Control Panel'!$F$41</f>
        <v>N</v>
      </c>
      <c r="M411" s="29">
        <f>E411*'Control Panel'!$G$31*'Control Panel'!$G$41</f>
        <v>0</v>
      </c>
      <c r="N411" s="29">
        <f>F411*'Control Panel'!$G$32*'Control Panel'!$G$41</f>
        <v>0</v>
      </c>
      <c r="O411" s="29">
        <f>G411*'Control Panel'!$G$33*'Control Panel'!$G$41</f>
        <v>0</v>
      </c>
      <c r="P411" s="36"/>
    </row>
    <row r="412" spans="1:16" ht="15.75" hidden="1" customHeight="1" thickBot="1" x14ac:dyDescent="0.4">
      <c r="B412" s="258"/>
      <c r="D412" s="84" t="str">
        <f>$D$93</f>
        <v>Total:</v>
      </c>
      <c r="E412" s="85">
        <f>SUM(E406:E411)</f>
        <v>0</v>
      </c>
      <c r="F412" s="85">
        <f>SUM(F406:F411)</f>
        <v>0</v>
      </c>
      <c r="G412" s="85">
        <f>SUM(G406:G411)</f>
        <v>0</v>
      </c>
      <c r="H412" s="86">
        <f>SUM(H406:H411)</f>
        <v>0</v>
      </c>
      <c r="I412" s="86">
        <f>SUM(I406:I411)</f>
        <v>0</v>
      </c>
      <c r="J412" s="154"/>
      <c r="L412" s="37" t="str">
        <f>D412</f>
        <v>Total:</v>
      </c>
      <c r="M412" s="29">
        <f>SUM(M406:M411)</f>
        <v>0</v>
      </c>
      <c r="N412" s="29">
        <f>SUM(N406:N411)</f>
        <v>0</v>
      </c>
      <c r="O412" s="29">
        <f>SUM(O406:O411)</f>
        <v>0</v>
      </c>
      <c r="P412" s="36"/>
    </row>
    <row r="413" spans="1:16" ht="15.75" hidden="1" customHeight="1" thickBot="1" x14ac:dyDescent="0.4">
      <c r="B413" s="258"/>
      <c r="D413" s="59"/>
      <c r="H413" s="4"/>
      <c r="L413" s="29" t="s">
        <v>218</v>
      </c>
      <c r="M413" s="38" t="str">
        <f t="shared" ref="M413:O413" si="65">IF(M405=0,"NA",M412/M405)</f>
        <v>NA</v>
      </c>
      <c r="N413" s="38" t="str">
        <f t="shared" si="65"/>
        <v>NA</v>
      </c>
      <c r="O413" s="38" t="str">
        <f t="shared" si="65"/>
        <v>NA</v>
      </c>
      <c r="P413" s="36"/>
    </row>
    <row r="414" spans="1:16" ht="15.75" hidden="1" customHeight="1" thickBot="1" x14ac:dyDescent="0.4">
      <c r="B414" s="258"/>
      <c r="D414" s="358" t="str">
        <f>'Control Panel'!F77&amp;" - "&amp;'Control Panel'!E77</f>
        <v>4.32 - Module 31</v>
      </c>
      <c r="E414" s="359"/>
      <c r="F414" s="359"/>
      <c r="G414" s="19"/>
      <c r="H414" s="19"/>
      <c r="I414" s="19" t="str">
        <f>$I$84</f>
        <v xml:space="preserve">Overall Compliance: </v>
      </c>
      <c r="J414" s="20" t="str">
        <f>IF(SUM(M423:O423)=0,"N/A",SUM(M423:O423)/SUM(M416:O416))</f>
        <v>N/A</v>
      </c>
      <c r="L414" s="29"/>
      <c r="M414" s="29"/>
      <c r="N414" s="29"/>
      <c r="O414" s="29"/>
      <c r="P414" s="36"/>
    </row>
    <row r="415" spans="1:16" ht="15.75" hidden="1" customHeight="1" thickBot="1" x14ac:dyDescent="0.4">
      <c r="B415" s="258"/>
      <c r="D415" s="347" t="str">
        <f>$D$85</f>
        <v>Availability</v>
      </c>
      <c r="E415" s="349" t="str">
        <f>$E$85</f>
        <v>Priority</v>
      </c>
      <c r="F415" s="349"/>
      <c r="G415" s="349"/>
      <c r="H415" s="350" t="str">
        <f>$H$85</f>
        <v>Total</v>
      </c>
      <c r="I415" s="352" t="str">
        <f>$I$85</f>
        <v>Comments</v>
      </c>
      <c r="J415" s="345" t="str">
        <f>$J$85</f>
        <v>Availability by Type</v>
      </c>
      <c r="L415" s="29"/>
      <c r="M415" s="37" t="str">
        <f>'Control Panel'!$F$31</f>
        <v>H</v>
      </c>
      <c r="N415" s="37" t="str">
        <f>'Control Panel'!$F$32</f>
        <v>M</v>
      </c>
      <c r="O415" s="37" t="str">
        <f>'Control Panel'!$F$33</f>
        <v>L</v>
      </c>
      <c r="P415" s="36"/>
    </row>
    <row r="416" spans="1:16" ht="15.75" hidden="1" customHeight="1" thickBot="1" x14ac:dyDescent="0.4">
      <c r="B416" s="258"/>
      <c r="D416" s="348"/>
      <c r="E416" s="75" t="str">
        <f>'Control Panel'!$E$31</f>
        <v>High</v>
      </c>
      <c r="F416" s="76" t="str">
        <f>'Control Panel'!$E$32</f>
        <v>Medium</v>
      </c>
      <c r="G416" s="77" t="str">
        <f>'Control Panel'!$E$33</f>
        <v>Low</v>
      </c>
      <c r="H416" s="351"/>
      <c r="I416" s="353"/>
      <c r="J416" s="346"/>
      <c r="L416" s="37" t="s">
        <v>214</v>
      </c>
      <c r="M416" s="29">
        <f>E423*'Control Panel'!$G$31*'Control Panel'!$G$36</f>
        <v>0</v>
      </c>
      <c r="N416" s="29">
        <f>F423*'Control Panel'!$G$32*'Control Panel'!$G$36</f>
        <v>0</v>
      </c>
      <c r="O416" s="29">
        <f>G423*'Control Panel'!$G$33*'Control Panel'!$G$36</f>
        <v>0</v>
      </c>
      <c r="P416" s="36"/>
    </row>
    <row r="417" spans="1:16" ht="15.75" hidden="1" customHeight="1" thickBot="1" x14ac:dyDescent="0.4">
      <c r="B417" s="258"/>
      <c r="D417" s="88" t="str">
        <f>'Control Panel'!$E$36</f>
        <v>Yes</v>
      </c>
      <c r="E417" s="81">
        <f>COUNTIFS('Module 31'!$C:$C,'Control Panel'!$F$31,'Module 31'!$AB:$AB,'Control Panel'!$F$36)</f>
        <v>0</v>
      </c>
      <c r="F417" s="82">
        <f>COUNTIFS('Module 31'!$C:$C,'Control Panel'!$F$32,'Module 31'!$AB:$AB,'Control Panel'!$F$36)</f>
        <v>0</v>
      </c>
      <c r="G417" s="83">
        <f>COUNTIFS('Module 31'!$C:$C,'Control Panel'!$F$33,'Module 31'!$AB:$AB,'Control Panel'!$F$36)</f>
        <v>0</v>
      </c>
      <c r="H417" s="71">
        <f>SUM(E417:G417)</f>
        <v>0</v>
      </c>
      <c r="I417" s="136">
        <f>COUNTIFS('Module 31'!$G:$G,"&lt;&gt;",'Module 31'!$AB:$AB,'Control Panel'!$F$36)</f>
        <v>0</v>
      </c>
      <c r="J417" s="72"/>
      <c r="L417" s="37" t="str">
        <f>'Control Panel'!$F$36</f>
        <v>Y</v>
      </c>
      <c r="M417" s="29">
        <f>E417*'Control Panel'!$G$31*'Control Panel'!$G$36</f>
        <v>0</v>
      </c>
      <c r="N417" s="29">
        <f>F417*'Control Panel'!$G$32*'Control Panel'!$G$36</f>
        <v>0</v>
      </c>
      <c r="O417" s="29">
        <f>G417*'Control Panel'!$G$33*'Control Panel'!$G$36</f>
        <v>0</v>
      </c>
      <c r="P417" s="36"/>
    </row>
    <row r="418" spans="1:16" ht="15.75" hidden="1" customHeight="1" thickBot="1" x14ac:dyDescent="0.4">
      <c r="B418" s="258"/>
      <c r="D418" s="68" t="str">
        <f>'Control Panel'!$E$37</f>
        <v>Reporting</v>
      </c>
      <c r="E418" s="78">
        <f>COUNTIFS('Module 31'!$C:$C,'Control Panel'!$F$31,'Module 31'!$AB:$AB,'Control Panel'!$F$37)</f>
        <v>0</v>
      </c>
      <c r="F418" s="79">
        <f>COUNTIFS('Module 31'!$C:$C,'Control Panel'!$F$32,'Module 31'!$AB:$AB,'Control Panel'!$F$37)</f>
        <v>0</v>
      </c>
      <c r="G418" s="80">
        <f>COUNTIFS('Module 31'!$C:$C,'Control Panel'!$F$33,'Module 31'!$AB:$AB,'Control Panel'!$F$37)</f>
        <v>0</v>
      </c>
      <c r="H418" s="69">
        <f t="shared" ref="H418:H422" si="66">SUM(E418:G418)</f>
        <v>0</v>
      </c>
      <c r="I418" s="137">
        <f>COUNTIFS('Module 31'!$G:$G,"&lt;&gt;",'Module 31'!$AB:$AB,'Control Panel'!$F$37)</f>
        <v>0</v>
      </c>
      <c r="J418" s="129"/>
      <c r="L418" s="37" t="str">
        <f>'Control Panel'!$F$37</f>
        <v>R</v>
      </c>
      <c r="M418" s="29">
        <f>E418*'Control Panel'!$G$31*'Control Panel'!$G$37</f>
        <v>0</v>
      </c>
      <c r="N418" s="29">
        <f>F418*'Control Panel'!$G$32*'Control Panel'!$G$37</f>
        <v>0</v>
      </c>
      <c r="O418" s="29">
        <f>G418*'Control Panel'!$G$33*'Control Panel'!$G$37</f>
        <v>0</v>
      </c>
      <c r="P418" s="36"/>
    </row>
    <row r="419" spans="1:16" ht="15.75" hidden="1" customHeight="1" thickBot="1" x14ac:dyDescent="0.4">
      <c r="B419" s="258"/>
      <c r="D419" s="70" t="str">
        <f>'Control Panel'!$E$38</f>
        <v>Third Party</v>
      </c>
      <c r="E419" s="81">
        <f>COUNTIFS('Module 31'!$C:$C,'Control Panel'!$F$31,'Module 31'!$AB:$AB,'Control Panel'!$F$38)</f>
        <v>0</v>
      </c>
      <c r="F419" s="82">
        <f>COUNTIFS('Module 31'!$C:$C,'Control Panel'!$F$32,'Module 31'!$AB:$AB,'Control Panel'!$F$38)</f>
        <v>0</v>
      </c>
      <c r="G419" s="83">
        <f>COUNTIFS('Module 31'!$C:$C,'Control Panel'!$F$33,'Module 31'!$AB:$AB,'Control Panel'!$F$38)</f>
        <v>0</v>
      </c>
      <c r="H419" s="71">
        <f t="shared" si="66"/>
        <v>0</v>
      </c>
      <c r="I419" s="136">
        <f>COUNTIFS('Module 31'!$G:$G,"&lt;&gt;",'Module 31'!$AB:$AB,'Control Panel'!$F$38)</f>
        <v>0</v>
      </c>
      <c r="J419" s="129"/>
      <c r="L419" s="37" t="str">
        <f>'Control Panel'!$F$38</f>
        <v>T</v>
      </c>
      <c r="M419" s="29">
        <f>E419*'Control Panel'!$G$31*'Control Panel'!$G$38</f>
        <v>0</v>
      </c>
      <c r="N419" s="29">
        <f>F419*'Control Panel'!$G$32*'Control Panel'!$G$38</f>
        <v>0</v>
      </c>
      <c r="O419" s="29">
        <f>G419*'Control Panel'!$G$33*'Control Panel'!$G$38</f>
        <v>0</v>
      </c>
      <c r="P419" s="36"/>
    </row>
    <row r="420" spans="1:16" ht="15.75" hidden="1" customHeight="1" thickBot="1" x14ac:dyDescent="0.4">
      <c r="A420" s="21" t="s">
        <v>215</v>
      </c>
      <c r="B420" s="150"/>
      <c r="D420" s="73" t="str">
        <f>'Control Panel'!$E$39</f>
        <v>Modification</v>
      </c>
      <c r="E420" s="78">
        <f>COUNTIFS('Module 31'!$C:$C,'Control Panel'!$F$31,'Module 31'!$AB:$AB,'Control Panel'!$F$39)</f>
        <v>0</v>
      </c>
      <c r="F420" s="79">
        <f>COUNTIFS('Module 31'!$C:$C,'Control Panel'!$F$32,'Module 31'!$AB:$AB,'Control Panel'!$F$39)</f>
        <v>0</v>
      </c>
      <c r="G420" s="80">
        <f>COUNTIFS('Module 31'!$C:$C,'Control Panel'!$F$33,'Module 31'!$AB:$AB,'Control Panel'!$F$39)</f>
        <v>0</v>
      </c>
      <c r="H420" s="69">
        <f t="shared" si="66"/>
        <v>0</v>
      </c>
      <c r="I420" s="137">
        <f>COUNTIFS('Module 31'!$G:$G,"&lt;&gt;",'Module 31'!$AB:$AB,'Control Panel'!$F$39)</f>
        <v>0</v>
      </c>
      <c r="J420" s="129"/>
      <c r="L420" s="37" t="str">
        <f>'Control Panel'!$F$39</f>
        <v>M</v>
      </c>
      <c r="M420" s="29">
        <f>E420*'Control Panel'!$G$31*'Control Panel'!$G$39</f>
        <v>0</v>
      </c>
      <c r="N420" s="29">
        <f>F420*'Control Panel'!$G$32*'Control Panel'!$G$39</f>
        <v>0</v>
      </c>
      <c r="O420" s="29">
        <f>G420*'Control Panel'!$G$33*'Control Panel'!$G$39</f>
        <v>0</v>
      </c>
      <c r="P420" s="36"/>
    </row>
    <row r="421" spans="1:16" ht="15.75" hidden="1" customHeight="1" thickBot="1" x14ac:dyDescent="0.4">
      <c r="A421" s="22" t="s">
        <v>216</v>
      </c>
      <c r="B421" s="151"/>
      <c r="D421" s="74" t="str">
        <f>'Control Panel'!$E$40</f>
        <v>Future</v>
      </c>
      <c r="E421" s="81">
        <f>COUNTIFS('Module 31'!$C:$C,'Control Panel'!$F$31,'Module 31'!$AB:$AB,'Control Panel'!$F$40)</f>
        <v>0</v>
      </c>
      <c r="F421" s="82">
        <f>COUNTIFS('Module 31'!$C:$C,'Control Panel'!$F$32,'Module 31'!$AB:$AB,'Control Panel'!$F$40)</f>
        <v>0</v>
      </c>
      <c r="G421" s="83">
        <f>COUNTIFS('Module 31'!$C:$C,'Control Panel'!$F$33,'Module 31'!$AB:$AB,'Control Panel'!$F$40)</f>
        <v>0</v>
      </c>
      <c r="H421" s="71">
        <f t="shared" si="66"/>
        <v>0</v>
      </c>
      <c r="I421" s="136">
        <f>COUNTIFS('Module 31'!$G:$G,"&lt;&gt;",'Module 31'!$AB:$AB,'Control Panel'!$F$40)</f>
        <v>0</v>
      </c>
      <c r="J421" s="129"/>
      <c r="L421" s="37" t="str">
        <f>'Control Panel'!$F$40</f>
        <v>F</v>
      </c>
      <c r="M421" s="29">
        <f>E421*'Control Panel'!$G$31*'Control Panel'!$G$40</f>
        <v>0</v>
      </c>
      <c r="N421" s="29">
        <f>F421*'Control Panel'!$G$32*'Control Panel'!$G$40</f>
        <v>0</v>
      </c>
      <c r="O421" s="29">
        <f>G421*'Control Panel'!$G$33*'Control Panel'!$G$40</f>
        <v>0</v>
      </c>
      <c r="P421" s="36"/>
    </row>
    <row r="422" spans="1:16" ht="15.75" hidden="1" customHeight="1" thickBot="1" x14ac:dyDescent="0.4">
      <c r="A422" s="25" t="str">
        <f>IF('Module 30'!$AC$12&gt;0,"Yes","No")</f>
        <v>No</v>
      </c>
      <c r="B422" s="152">
        <f>IF(A422="Yes",1,0)</f>
        <v>0</v>
      </c>
      <c r="D422" s="87" t="str">
        <f>'Control Panel'!$E$41</f>
        <v>Not Available</v>
      </c>
      <c r="E422" s="78">
        <f>COUNTIFS('Module 31'!$C:$C,'Control Panel'!$F$31,'Module 31'!$AB:$AB,'Control Panel'!$F$41)</f>
        <v>0</v>
      </c>
      <c r="F422" s="79">
        <f>COUNTIFS('Module 31'!$C:$C,'Control Panel'!$F$32,'Module 31'!$AB:$AB,'Control Panel'!$F$41)</f>
        <v>0</v>
      </c>
      <c r="G422" s="80">
        <f>COUNTIFS('Module 31'!$C:$C,'Control Panel'!$F$33,'Module 31'!$AB:$AB,'Control Panel'!$F$41)</f>
        <v>0</v>
      </c>
      <c r="H422" s="69">
        <f t="shared" si="66"/>
        <v>0</v>
      </c>
      <c r="I422" s="137">
        <f>COUNTIFS('Module 31'!$G:$G,"&lt;&gt;",'Module 31'!$AB:$AB,'Control Panel'!$F$41)</f>
        <v>0</v>
      </c>
      <c r="J422" s="129"/>
      <c r="L422" s="37" t="str">
        <f>'Control Panel'!$F$41</f>
        <v>N</v>
      </c>
      <c r="M422" s="29">
        <f>E422*'Control Panel'!$G$31*'Control Panel'!$G$41</f>
        <v>0</v>
      </c>
      <c r="N422" s="29">
        <f>F422*'Control Panel'!$G$32*'Control Panel'!$G$41</f>
        <v>0</v>
      </c>
      <c r="O422" s="29">
        <f>G422*'Control Panel'!$G$33*'Control Panel'!$G$41</f>
        <v>0</v>
      </c>
      <c r="P422" s="36"/>
    </row>
    <row r="423" spans="1:16" ht="15.75" hidden="1" customHeight="1" thickBot="1" x14ac:dyDescent="0.4">
      <c r="B423" s="258"/>
      <c r="D423" s="84" t="str">
        <f>$D$93</f>
        <v>Total:</v>
      </c>
      <c r="E423" s="85">
        <f>SUM(E417:E422)</f>
        <v>0</v>
      </c>
      <c r="F423" s="85">
        <f>SUM(F417:F422)</f>
        <v>0</v>
      </c>
      <c r="G423" s="85">
        <f>SUM(G417:G422)</f>
        <v>0</v>
      </c>
      <c r="H423" s="86">
        <f>SUM(H417:H422)</f>
        <v>0</v>
      </c>
      <c r="I423" s="86">
        <f>SUM(I417:I422)</f>
        <v>0</v>
      </c>
      <c r="J423" s="154"/>
      <c r="L423" s="37" t="str">
        <f>D423</f>
        <v>Total:</v>
      </c>
      <c r="M423" s="29">
        <f>SUM(M417:M422)</f>
        <v>0</v>
      </c>
      <c r="N423" s="29">
        <f>SUM(N417:N422)</f>
        <v>0</v>
      </c>
      <c r="O423" s="29">
        <f>SUM(O417:O422)</f>
        <v>0</v>
      </c>
      <c r="P423" s="36"/>
    </row>
    <row r="424" spans="1:16" ht="15.75" hidden="1" customHeight="1" thickBot="1" x14ac:dyDescent="0.4">
      <c r="B424" s="258"/>
      <c r="D424" s="59"/>
      <c r="L424" s="29" t="s">
        <v>218</v>
      </c>
      <c r="M424" s="38" t="str">
        <f>IF(M416=0,"NA",M423/M416)</f>
        <v>NA</v>
      </c>
      <c r="N424" s="38" t="str">
        <f t="shared" ref="N424:O424" si="67">IF(N416=0,"NA",N423/N416)</f>
        <v>NA</v>
      </c>
      <c r="O424" s="38" t="str">
        <f t="shared" si="67"/>
        <v>NA</v>
      </c>
      <c r="P424" s="36"/>
    </row>
    <row r="425" spans="1:16" ht="15.75" hidden="1" customHeight="1" thickBot="1" x14ac:dyDescent="0.4">
      <c r="B425" s="258"/>
      <c r="D425" s="358" t="str">
        <f>'Control Panel'!F78&amp;" - "&amp;'Control Panel'!E78</f>
        <v>4.33 - Module 32</v>
      </c>
      <c r="E425" s="359"/>
      <c r="F425" s="359"/>
      <c r="G425" s="19"/>
      <c r="H425" s="19"/>
      <c r="I425" s="19" t="str">
        <f>$I$84</f>
        <v xml:space="preserve">Overall Compliance: </v>
      </c>
      <c r="J425" s="20" t="str">
        <f>IF(SUM(M434:O434)=0,"N/A",SUM(M434:O434)/SUM(M427:O427))</f>
        <v>N/A</v>
      </c>
      <c r="L425" s="29"/>
      <c r="M425" s="29"/>
      <c r="N425" s="29"/>
      <c r="O425" s="29"/>
      <c r="P425" s="36"/>
    </row>
    <row r="426" spans="1:16" ht="15.75" hidden="1" customHeight="1" thickBot="1" x14ac:dyDescent="0.4">
      <c r="B426" s="258"/>
      <c r="D426" s="347" t="str">
        <f>$D$85</f>
        <v>Availability</v>
      </c>
      <c r="E426" s="349" t="str">
        <f>$E$85</f>
        <v>Priority</v>
      </c>
      <c r="F426" s="349"/>
      <c r="G426" s="349"/>
      <c r="H426" s="350" t="str">
        <f>$H$85</f>
        <v>Total</v>
      </c>
      <c r="I426" s="352" t="str">
        <f>$I$85</f>
        <v>Comments</v>
      </c>
      <c r="J426" s="345" t="str">
        <f>$J$85</f>
        <v>Availability by Type</v>
      </c>
      <c r="L426" s="29"/>
      <c r="M426" s="37" t="str">
        <f>'Control Panel'!$F$31</f>
        <v>H</v>
      </c>
      <c r="N426" s="37" t="str">
        <f>'Control Panel'!$F$32</f>
        <v>M</v>
      </c>
      <c r="O426" s="37" t="str">
        <f>'Control Panel'!$F$33</f>
        <v>L</v>
      </c>
      <c r="P426" s="36"/>
    </row>
    <row r="427" spans="1:16" ht="15.75" hidden="1" customHeight="1" thickBot="1" x14ac:dyDescent="0.4">
      <c r="B427" s="258"/>
      <c r="D427" s="348"/>
      <c r="E427" s="75" t="str">
        <f>'Control Panel'!$E$31</f>
        <v>High</v>
      </c>
      <c r="F427" s="76" t="str">
        <f>'Control Panel'!$E$32</f>
        <v>Medium</v>
      </c>
      <c r="G427" s="77" t="str">
        <f>'Control Panel'!$E$33</f>
        <v>Low</v>
      </c>
      <c r="H427" s="351"/>
      <c r="I427" s="353"/>
      <c r="J427" s="346"/>
      <c r="L427" s="37" t="s">
        <v>214</v>
      </c>
      <c r="M427" s="29">
        <f>E434*'Control Panel'!$G$31*'Control Panel'!$G$36</f>
        <v>0</v>
      </c>
      <c r="N427" s="29">
        <f>F434*'Control Panel'!$G$32*'Control Panel'!$G$36</f>
        <v>0</v>
      </c>
      <c r="O427" s="29">
        <f>G434*'Control Panel'!$G$33*'Control Panel'!$G$36</f>
        <v>0</v>
      </c>
      <c r="P427" s="36"/>
    </row>
    <row r="428" spans="1:16" ht="15.75" hidden="1" customHeight="1" thickBot="1" x14ac:dyDescent="0.4">
      <c r="B428" s="258"/>
      <c r="D428" s="88" t="str">
        <f>'Control Panel'!$E$36</f>
        <v>Yes</v>
      </c>
      <c r="E428" s="81">
        <f>COUNTIFS('Module 32'!$C:$C,'Control Panel'!$F$31,'Module 32'!$AB:$AB,'Control Panel'!$F$36)</f>
        <v>0</v>
      </c>
      <c r="F428" s="82">
        <f>COUNTIFS('Module 32'!$C:$C,'Control Panel'!$F$32,'Module 32'!$AB:$AB,'Control Panel'!$F$36)</f>
        <v>0</v>
      </c>
      <c r="G428" s="83">
        <f>COUNTIFS('Module 32'!$C:$C,'Control Panel'!$F$33,'Module 32'!$AB:$AB,'Control Panel'!$F$36)</f>
        <v>0</v>
      </c>
      <c r="H428" s="71">
        <f>SUM(E428:G428)</f>
        <v>0</v>
      </c>
      <c r="I428" s="136">
        <f>COUNTIFS('Module 32'!$G:$G,"&lt;&gt;",'Module 32'!$AB:$AB,'Control Panel'!$F$36)</f>
        <v>0</v>
      </c>
      <c r="J428" s="72"/>
      <c r="L428" s="37" t="str">
        <f>'Control Panel'!$F$36</f>
        <v>Y</v>
      </c>
      <c r="M428" s="29">
        <f>E428*'Control Panel'!$G$31*'Control Panel'!$G$36</f>
        <v>0</v>
      </c>
      <c r="N428" s="29">
        <f>F428*'Control Panel'!$G$32*'Control Panel'!$G$36</f>
        <v>0</v>
      </c>
      <c r="O428" s="29">
        <f>G428*'Control Panel'!$G$33*'Control Panel'!$G$36</f>
        <v>0</v>
      </c>
      <c r="P428" s="36"/>
    </row>
    <row r="429" spans="1:16" ht="15.75" hidden="1" customHeight="1" thickBot="1" x14ac:dyDescent="0.4">
      <c r="B429" s="258"/>
      <c r="D429" s="68" t="str">
        <f>'Control Panel'!$E$37</f>
        <v>Reporting</v>
      </c>
      <c r="E429" s="78">
        <f>COUNTIFS('Module 32'!$C:$C,'Control Panel'!$F$31,'Module 32'!$AB:$AB,'Control Panel'!$F$37)</f>
        <v>0</v>
      </c>
      <c r="F429" s="79">
        <f>COUNTIFS('Module 32'!$C:$C,'Control Panel'!$F$32,'Module 32'!$AB:$AB,'Control Panel'!$F$37)</f>
        <v>0</v>
      </c>
      <c r="G429" s="80">
        <f>COUNTIFS('Module 32'!$C:$C,'Control Panel'!$F$33,'Module 32'!$AB:$AB,'Control Panel'!$F$37)</f>
        <v>0</v>
      </c>
      <c r="H429" s="69">
        <f t="shared" ref="H429:H433" si="68">SUM(E429:G429)</f>
        <v>0</v>
      </c>
      <c r="I429" s="137">
        <f>COUNTIFS('Module 32'!$G:$G,"&lt;&gt;",'Module 32'!$AB:$AB,'Control Panel'!$F$37)</f>
        <v>0</v>
      </c>
      <c r="J429" s="129"/>
      <c r="L429" s="37" t="str">
        <f>'Control Panel'!$F$37</f>
        <v>R</v>
      </c>
      <c r="M429" s="29">
        <f>E429*'Control Panel'!$G$31*'Control Panel'!$G$37</f>
        <v>0</v>
      </c>
      <c r="N429" s="29">
        <f>F429*'Control Panel'!$G$32*'Control Panel'!$G$37</f>
        <v>0</v>
      </c>
      <c r="O429" s="29">
        <f>G429*'Control Panel'!$G$33*'Control Panel'!$G$37</f>
        <v>0</v>
      </c>
      <c r="P429" s="36"/>
    </row>
    <row r="430" spans="1:16" ht="15.75" hidden="1" customHeight="1" thickBot="1" x14ac:dyDescent="0.4">
      <c r="B430" s="258"/>
      <c r="D430" s="70" t="str">
        <f>'Control Panel'!$E$38</f>
        <v>Third Party</v>
      </c>
      <c r="E430" s="81">
        <f>COUNTIFS('Module 32'!$C:$C,'Control Panel'!$F$31,'Module 32'!$AB:$AB,'Control Panel'!$F$38)</f>
        <v>0</v>
      </c>
      <c r="F430" s="82">
        <f>COUNTIFS('Module 32'!$C:$C,'Control Panel'!$F$32,'Module 32'!$AB:$AB,'Control Panel'!$F$38)</f>
        <v>0</v>
      </c>
      <c r="G430" s="83">
        <f>COUNTIFS('Module 32'!$C:$C,'Control Panel'!$F$33,'Module 32'!$AB:$AB,'Control Panel'!$F$38)</f>
        <v>0</v>
      </c>
      <c r="H430" s="71">
        <f t="shared" si="68"/>
        <v>0</v>
      </c>
      <c r="I430" s="136">
        <f>COUNTIFS('Module 32'!$G:$G,"&lt;&gt;",'Module 32'!$AB:$AB,'Control Panel'!$F$38)</f>
        <v>0</v>
      </c>
      <c r="J430" s="129"/>
      <c r="L430" s="37" t="str">
        <f>'Control Panel'!$F$38</f>
        <v>T</v>
      </c>
      <c r="M430" s="29">
        <f>E430*'Control Panel'!$G$31*'Control Panel'!$G$38</f>
        <v>0</v>
      </c>
      <c r="N430" s="29">
        <f>F430*'Control Panel'!$G$32*'Control Panel'!$G$38</f>
        <v>0</v>
      </c>
      <c r="O430" s="29">
        <f>G430*'Control Panel'!$G$33*'Control Panel'!$G$38</f>
        <v>0</v>
      </c>
      <c r="P430" s="36"/>
    </row>
    <row r="431" spans="1:16" ht="15.75" hidden="1" customHeight="1" thickBot="1" x14ac:dyDescent="0.4">
      <c r="A431" s="21" t="s">
        <v>215</v>
      </c>
      <c r="B431" s="150"/>
      <c r="D431" s="73" t="str">
        <f>'Control Panel'!$E$39</f>
        <v>Modification</v>
      </c>
      <c r="E431" s="78">
        <f>COUNTIFS('Module 32'!$C:$C,'Control Panel'!$F$31,'Module 32'!$AB:$AB,'Control Panel'!$F$39)</f>
        <v>0</v>
      </c>
      <c r="F431" s="79">
        <f>COUNTIFS('Module 32'!$C:$C,'Control Panel'!$F$32,'Module 32'!$AB:$AB,'Control Panel'!$F$39)</f>
        <v>0</v>
      </c>
      <c r="G431" s="80">
        <f>COUNTIFS('Module 32'!$C:$C,'Control Panel'!$F$33,'Module 32'!$AB:$AB,'Control Panel'!$F$39)</f>
        <v>0</v>
      </c>
      <c r="H431" s="69">
        <f t="shared" si="68"/>
        <v>0</v>
      </c>
      <c r="I431" s="137">
        <f>COUNTIFS('Module 32'!$G:$G,"&lt;&gt;",'Module 32'!$AB:$AB,'Control Panel'!$F$39)</f>
        <v>0</v>
      </c>
      <c r="J431" s="129"/>
      <c r="L431" s="37" t="str">
        <f>'Control Panel'!$F$39</f>
        <v>M</v>
      </c>
      <c r="M431" s="29">
        <f>E431*'Control Panel'!$G$31*'Control Panel'!$G$39</f>
        <v>0</v>
      </c>
      <c r="N431" s="29">
        <f>F431*'Control Panel'!$G$32*'Control Panel'!$G$39</f>
        <v>0</v>
      </c>
      <c r="O431" s="29">
        <f>G431*'Control Panel'!$G$33*'Control Panel'!$G$39</f>
        <v>0</v>
      </c>
      <c r="P431" s="36"/>
    </row>
    <row r="432" spans="1:16" ht="15.75" hidden="1" customHeight="1" thickBot="1" x14ac:dyDescent="0.4">
      <c r="A432" s="22" t="s">
        <v>216</v>
      </c>
      <c r="B432" s="151"/>
      <c r="D432" s="74" t="str">
        <f>'Control Panel'!$E$40</f>
        <v>Future</v>
      </c>
      <c r="E432" s="81">
        <f>COUNTIFS('Module 32'!$C:$C,'Control Panel'!$F$31,'Module 32'!$AB:$AB,'Control Panel'!$F$40)</f>
        <v>0</v>
      </c>
      <c r="F432" s="82">
        <f>COUNTIFS('Module 32'!$C:$C,'Control Panel'!$F$32,'Module 32'!$AB:$AB,'Control Panel'!$F$40)</f>
        <v>0</v>
      </c>
      <c r="G432" s="83">
        <f>COUNTIFS('Module 32'!$C:$C,'Control Panel'!$F$33,'Module 32'!$AB:$AB,'Control Panel'!$F$40)</f>
        <v>0</v>
      </c>
      <c r="H432" s="71">
        <f t="shared" si="68"/>
        <v>0</v>
      </c>
      <c r="I432" s="136">
        <f>COUNTIFS('Module 32'!$G:$G,"&lt;&gt;",'Module 32'!$AB:$AB,'Control Panel'!$F$40)</f>
        <v>0</v>
      </c>
      <c r="J432" s="129"/>
      <c r="L432" s="37" t="str">
        <f>'Control Panel'!$F$40</f>
        <v>F</v>
      </c>
      <c r="M432" s="29">
        <f>E432*'Control Panel'!$G$31*'Control Panel'!$G$40</f>
        <v>0</v>
      </c>
      <c r="N432" s="29">
        <f>F432*'Control Panel'!$G$32*'Control Panel'!$G$40</f>
        <v>0</v>
      </c>
      <c r="O432" s="29">
        <f>G432*'Control Panel'!$G$33*'Control Panel'!$G$40</f>
        <v>0</v>
      </c>
      <c r="P432" s="36"/>
    </row>
    <row r="433" spans="1:16" ht="15.75" hidden="1" customHeight="1" thickBot="1" x14ac:dyDescent="0.4">
      <c r="A433" s="25" t="str">
        <f>IF('Module 30'!$AC$12&gt;0,"Yes","No")</f>
        <v>No</v>
      </c>
      <c r="B433" s="152">
        <f>IF(A433="Yes",1,0)</f>
        <v>0</v>
      </c>
      <c r="D433" s="87" t="str">
        <f>'Control Panel'!$E$41</f>
        <v>Not Available</v>
      </c>
      <c r="E433" s="78">
        <f>COUNTIFS('Module 32'!$C:$C,'Control Panel'!$F$31,'Module 32'!$AB:$AB,'Control Panel'!$F$41)</f>
        <v>0</v>
      </c>
      <c r="F433" s="79">
        <f>COUNTIFS('Module 32'!$C:$C,'Control Panel'!$F$32,'Module 32'!$AB:$AB,'Control Panel'!$F$41)</f>
        <v>0</v>
      </c>
      <c r="G433" s="80">
        <f>COUNTIFS('Module 32'!$C:$C,'Control Panel'!$F$33,'Module 32'!$AB:$AB,'Control Panel'!$F$41)</f>
        <v>0</v>
      </c>
      <c r="H433" s="69">
        <f t="shared" si="68"/>
        <v>0</v>
      </c>
      <c r="I433" s="137">
        <f>COUNTIFS('Module 32'!$G:$G,"&lt;&gt;",'Module 32'!$AB:$AB,'Control Panel'!$F$41)</f>
        <v>0</v>
      </c>
      <c r="J433" s="129"/>
      <c r="L433" s="37" t="str">
        <f>'Control Panel'!$F$41</f>
        <v>N</v>
      </c>
      <c r="M433" s="29">
        <f>E433*'Control Panel'!$G$31*'Control Panel'!$G$41</f>
        <v>0</v>
      </c>
      <c r="N433" s="29">
        <f>F433*'Control Panel'!$G$32*'Control Panel'!$G$41</f>
        <v>0</v>
      </c>
      <c r="O433" s="29">
        <f>G433*'Control Panel'!$G$33*'Control Panel'!$G$41</f>
        <v>0</v>
      </c>
      <c r="P433" s="36"/>
    </row>
    <row r="434" spans="1:16" ht="15.75" hidden="1" customHeight="1" thickBot="1" x14ac:dyDescent="0.4">
      <c r="B434" s="258"/>
      <c r="D434" s="84" t="str">
        <f>$D$93</f>
        <v>Total:</v>
      </c>
      <c r="E434" s="85">
        <f>SUM(E428:E433)</f>
        <v>0</v>
      </c>
      <c r="F434" s="85">
        <f>SUM(F428:F433)</f>
        <v>0</v>
      </c>
      <c r="G434" s="85">
        <f>SUM(G428:G433)</f>
        <v>0</v>
      </c>
      <c r="H434" s="86">
        <f>SUM(H428:H433)</f>
        <v>0</v>
      </c>
      <c r="I434" s="86">
        <f>SUM(I428:I433)</f>
        <v>0</v>
      </c>
      <c r="J434" s="154"/>
      <c r="L434" s="37" t="str">
        <f>D434</f>
        <v>Total:</v>
      </c>
      <c r="M434" s="29">
        <f>SUM(M428:M433)</f>
        <v>0</v>
      </c>
      <c r="N434" s="29">
        <f>SUM(N428:N433)</f>
        <v>0</v>
      </c>
      <c r="O434" s="29">
        <f>SUM(O428:O433)</f>
        <v>0</v>
      </c>
      <c r="P434" s="36"/>
    </row>
    <row r="435" spans="1:16" ht="15.75" hidden="1" customHeight="1" thickBot="1" x14ac:dyDescent="0.4">
      <c r="B435" s="258"/>
      <c r="D435" s="59"/>
      <c r="H435" s="4"/>
      <c r="L435" s="29" t="s">
        <v>218</v>
      </c>
      <c r="M435" s="38" t="str">
        <f t="shared" ref="M435:O435" si="69">IF(M427=0,"NA",M434/M427)</f>
        <v>NA</v>
      </c>
      <c r="N435" s="38" t="str">
        <f t="shared" si="69"/>
        <v>NA</v>
      </c>
      <c r="O435" s="38" t="str">
        <f t="shared" si="69"/>
        <v>NA</v>
      </c>
      <c r="P435" s="36"/>
    </row>
    <row r="436" spans="1:16" ht="15.75" hidden="1" customHeight="1" thickBot="1" x14ac:dyDescent="0.4">
      <c r="B436" s="258"/>
      <c r="D436" s="358" t="str">
        <f>'Control Panel'!F79&amp;" - "&amp;'Control Panel'!E79</f>
        <v>4.34 - Module 33</v>
      </c>
      <c r="E436" s="359"/>
      <c r="F436" s="359"/>
      <c r="G436" s="19"/>
      <c r="H436" s="19"/>
      <c r="I436" s="19" t="str">
        <f>$I$84</f>
        <v xml:space="preserve">Overall Compliance: </v>
      </c>
      <c r="J436" s="20" t="str">
        <f>IF(SUM(M445:O445)=0,"N/A",SUM(M445:O445)/SUM(M438:O438))</f>
        <v>N/A</v>
      </c>
      <c r="L436" s="29"/>
      <c r="M436" s="29"/>
      <c r="N436" s="29"/>
      <c r="O436" s="29"/>
      <c r="P436" s="36"/>
    </row>
    <row r="437" spans="1:16" ht="15.75" hidden="1" customHeight="1" thickBot="1" x14ac:dyDescent="0.4">
      <c r="B437" s="258"/>
      <c r="D437" s="347" t="str">
        <f>$D$85</f>
        <v>Availability</v>
      </c>
      <c r="E437" s="349" t="str">
        <f>$E$85</f>
        <v>Priority</v>
      </c>
      <c r="F437" s="349"/>
      <c r="G437" s="349"/>
      <c r="H437" s="350" t="str">
        <f>$H$85</f>
        <v>Total</v>
      </c>
      <c r="I437" s="352" t="str">
        <f>$I$85</f>
        <v>Comments</v>
      </c>
      <c r="J437" s="345" t="str">
        <f>$J$85</f>
        <v>Availability by Type</v>
      </c>
      <c r="L437" s="29"/>
      <c r="M437" s="37" t="str">
        <f>'Control Panel'!$F$31</f>
        <v>H</v>
      </c>
      <c r="N437" s="37" t="str">
        <f>'Control Panel'!$F$32</f>
        <v>M</v>
      </c>
      <c r="O437" s="37" t="str">
        <f>'Control Panel'!$F$33</f>
        <v>L</v>
      </c>
      <c r="P437" s="36"/>
    </row>
    <row r="438" spans="1:16" ht="15.75" hidden="1" customHeight="1" thickBot="1" x14ac:dyDescent="0.4">
      <c r="B438" s="258"/>
      <c r="D438" s="348"/>
      <c r="E438" s="75" t="str">
        <f>'Control Panel'!$E$31</f>
        <v>High</v>
      </c>
      <c r="F438" s="76" t="str">
        <f>'Control Panel'!$E$32</f>
        <v>Medium</v>
      </c>
      <c r="G438" s="77" t="str">
        <f>'Control Panel'!$E$33</f>
        <v>Low</v>
      </c>
      <c r="H438" s="351"/>
      <c r="I438" s="353"/>
      <c r="J438" s="346"/>
      <c r="L438" s="37" t="s">
        <v>214</v>
      </c>
      <c r="M438" s="29">
        <f>E445*'Control Panel'!$G$31*'Control Panel'!$G$36</f>
        <v>0</v>
      </c>
      <c r="N438" s="29">
        <f>F445*'Control Panel'!$G$32*'Control Panel'!$G$36</f>
        <v>0</v>
      </c>
      <c r="O438" s="29">
        <f>G445*'Control Panel'!$G$33*'Control Panel'!$G$36</f>
        <v>0</v>
      </c>
      <c r="P438" s="36"/>
    </row>
    <row r="439" spans="1:16" ht="15.75" hidden="1" customHeight="1" thickBot="1" x14ac:dyDescent="0.4">
      <c r="B439" s="258"/>
      <c r="D439" s="88" t="str">
        <f>'Control Panel'!$E$36</f>
        <v>Yes</v>
      </c>
      <c r="E439" s="81">
        <f>COUNTIFS('Module 33'!$C:$C,'Control Panel'!$F$31,'Module 33'!$AB:$AB,'Control Panel'!$F$36)</f>
        <v>0</v>
      </c>
      <c r="F439" s="82">
        <f>COUNTIFS('Module 33'!$C:$C,'Control Panel'!$F$32,'Module 33'!$AB:$AB,'Control Panel'!$F$36)</f>
        <v>0</v>
      </c>
      <c r="G439" s="83">
        <f>COUNTIFS('Module 33'!$C:$C,'Control Panel'!$F$33,'Module 33'!$AB:$AB,'Control Panel'!$F$36)</f>
        <v>0</v>
      </c>
      <c r="H439" s="71">
        <f>SUM(E439:G439)</f>
        <v>0</v>
      </c>
      <c r="I439" s="136">
        <f>COUNTIFS('Module 33'!$G:$G,"&lt;&gt;",'Module 33'!$AB:$AB,'Control Panel'!$F$36)</f>
        <v>0</v>
      </c>
      <c r="J439" s="72"/>
      <c r="L439" s="37" t="str">
        <f>'Control Panel'!$F$36</f>
        <v>Y</v>
      </c>
      <c r="M439" s="29">
        <f>E439*'Control Panel'!$G$31*'Control Panel'!$G$36</f>
        <v>0</v>
      </c>
      <c r="N439" s="29">
        <f>F439*'Control Panel'!$G$32*'Control Panel'!$G$36</f>
        <v>0</v>
      </c>
      <c r="O439" s="29">
        <f>G439*'Control Panel'!$G$33*'Control Panel'!$G$36</f>
        <v>0</v>
      </c>
      <c r="P439" s="36"/>
    </row>
    <row r="440" spans="1:16" ht="15.75" hidden="1" customHeight="1" thickBot="1" x14ac:dyDescent="0.4">
      <c r="B440" s="258"/>
      <c r="D440" s="68" t="str">
        <f>'Control Panel'!$E$37</f>
        <v>Reporting</v>
      </c>
      <c r="E440" s="78">
        <f>COUNTIFS('Module 33'!$C:$C,'Control Panel'!$F$31,'Module 33'!$AB:$AB,'Control Panel'!$F$37)</f>
        <v>0</v>
      </c>
      <c r="F440" s="79">
        <f>COUNTIFS('Module 33'!$C:$C,'Control Panel'!$F$32,'Module 33'!$AB:$AB,'Control Panel'!$F$37)</f>
        <v>0</v>
      </c>
      <c r="G440" s="80">
        <f>COUNTIFS('Module 33'!$C:$C,'Control Panel'!$F$33,'Module 33'!$AB:$AB,'Control Panel'!$F$37)</f>
        <v>0</v>
      </c>
      <c r="H440" s="69">
        <f t="shared" ref="H440:H444" si="70">SUM(E440:G440)</f>
        <v>0</v>
      </c>
      <c r="I440" s="137">
        <f>COUNTIFS('Module 33'!$G:$G,"&lt;&gt;",'Module 33'!$AB:$AB,'Control Panel'!$F$37)</f>
        <v>0</v>
      </c>
      <c r="J440" s="129"/>
      <c r="L440" s="37" t="str">
        <f>'Control Panel'!$F$37</f>
        <v>R</v>
      </c>
      <c r="M440" s="29">
        <f>E440*'Control Panel'!$G$31*'Control Panel'!$G$37</f>
        <v>0</v>
      </c>
      <c r="N440" s="29">
        <f>F440*'Control Panel'!$G$32*'Control Panel'!$G$37</f>
        <v>0</v>
      </c>
      <c r="O440" s="29">
        <f>G440*'Control Panel'!$G$33*'Control Panel'!$G$37</f>
        <v>0</v>
      </c>
      <c r="P440" s="36"/>
    </row>
    <row r="441" spans="1:16" ht="15.75" hidden="1" customHeight="1" thickBot="1" x14ac:dyDescent="0.4">
      <c r="B441" s="258"/>
      <c r="D441" s="70" t="str">
        <f>'Control Panel'!$E$38</f>
        <v>Third Party</v>
      </c>
      <c r="E441" s="81">
        <f>COUNTIFS('Module 33'!$C:$C,'Control Panel'!$F$31,'Module 33'!$AB:$AB,'Control Panel'!$F$38)</f>
        <v>0</v>
      </c>
      <c r="F441" s="82">
        <f>COUNTIFS('Module 33'!$C:$C,'Control Panel'!$F$32,'Module 33'!$AB:$AB,'Control Panel'!$F$38)</f>
        <v>0</v>
      </c>
      <c r="G441" s="83">
        <f>COUNTIFS('Module 33'!$C:$C,'Control Panel'!$F$33,'Module 33'!$AB:$AB,'Control Panel'!$F$38)</f>
        <v>0</v>
      </c>
      <c r="H441" s="71">
        <f t="shared" si="70"/>
        <v>0</v>
      </c>
      <c r="I441" s="136">
        <f>COUNTIFS('Module 33'!$G:$G,"&lt;&gt;",'Module 33'!$AB:$AB,'Control Panel'!$F$38)</f>
        <v>0</v>
      </c>
      <c r="J441" s="129"/>
      <c r="L441" s="37" t="str">
        <f>'Control Panel'!$F$38</f>
        <v>T</v>
      </c>
      <c r="M441" s="29">
        <f>E441*'Control Panel'!$G$31*'Control Panel'!$G$38</f>
        <v>0</v>
      </c>
      <c r="N441" s="29">
        <f>F441*'Control Panel'!$G$32*'Control Panel'!$G$38</f>
        <v>0</v>
      </c>
      <c r="O441" s="29">
        <f>G441*'Control Panel'!$G$33*'Control Panel'!$G$38</f>
        <v>0</v>
      </c>
      <c r="P441" s="36"/>
    </row>
    <row r="442" spans="1:16" ht="15.75" hidden="1" customHeight="1" thickBot="1" x14ac:dyDescent="0.4">
      <c r="A442" s="21" t="s">
        <v>215</v>
      </c>
      <c r="B442" s="150"/>
      <c r="D442" s="73" t="str">
        <f>'Control Panel'!$E$39</f>
        <v>Modification</v>
      </c>
      <c r="E442" s="78">
        <f>COUNTIFS('Module 33'!$C:$C,'Control Panel'!$F$31,'Module 33'!$AB:$AB,'Control Panel'!$F$39)</f>
        <v>0</v>
      </c>
      <c r="F442" s="79">
        <f>COUNTIFS('Module 33'!$C:$C,'Control Panel'!$F$32,'Module 33'!$AB:$AB,'Control Panel'!$F$39)</f>
        <v>0</v>
      </c>
      <c r="G442" s="80">
        <f>COUNTIFS('Module 33'!$C:$C,'Control Panel'!$F$33,'Module 33'!$AB:$AB,'Control Panel'!$F$39)</f>
        <v>0</v>
      </c>
      <c r="H442" s="69">
        <f t="shared" si="70"/>
        <v>0</v>
      </c>
      <c r="I442" s="137">
        <f>COUNTIFS('Module 33'!$G:$G,"&lt;&gt;",'Module 33'!$AB:$AB,'Control Panel'!$F$39)</f>
        <v>0</v>
      </c>
      <c r="J442" s="129"/>
      <c r="L442" s="37" t="str">
        <f>'Control Panel'!$F$39</f>
        <v>M</v>
      </c>
      <c r="M442" s="29">
        <f>E442*'Control Panel'!$G$31*'Control Panel'!$G$39</f>
        <v>0</v>
      </c>
      <c r="N442" s="29">
        <f>F442*'Control Panel'!$G$32*'Control Panel'!$G$39</f>
        <v>0</v>
      </c>
      <c r="O442" s="29">
        <f>G442*'Control Panel'!$G$33*'Control Panel'!$G$39</f>
        <v>0</v>
      </c>
      <c r="P442" s="36"/>
    </row>
    <row r="443" spans="1:16" ht="15.75" hidden="1" customHeight="1" thickBot="1" x14ac:dyDescent="0.4">
      <c r="A443" s="22" t="s">
        <v>216</v>
      </c>
      <c r="B443" s="151"/>
      <c r="D443" s="74" t="str">
        <f>'Control Panel'!$E$40</f>
        <v>Future</v>
      </c>
      <c r="E443" s="81">
        <f>COUNTIFS('Module 33'!$C:$C,'Control Panel'!$F$31,'Module 33'!$AB:$AB,'Control Panel'!$F$40)</f>
        <v>0</v>
      </c>
      <c r="F443" s="82">
        <f>COUNTIFS('Module 33'!$C:$C,'Control Panel'!$F$32,'Module 33'!$AB:$AB,'Control Panel'!$F$40)</f>
        <v>0</v>
      </c>
      <c r="G443" s="83">
        <f>COUNTIFS('Module 33'!$C:$C,'Control Panel'!$F$33,'Module 33'!$AB:$AB,'Control Panel'!$F$40)</f>
        <v>0</v>
      </c>
      <c r="H443" s="71">
        <f t="shared" si="70"/>
        <v>0</v>
      </c>
      <c r="I443" s="136">
        <f>COUNTIFS('Module 33'!$G:$G,"&lt;&gt;",'Module 33'!$AB:$AB,'Control Panel'!$F$40)</f>
        <v>0</v>
      </c>
      <c r="J443" s="129"/>
      <c r="L443" s="37" t="str">
        <f>'Control Panel'!$F$40</f>
        <v>F</v>
      </c>
      <c r="M443" s="29">
        <f>E443*'Control Panel'!$G$31*'Control Panel'!$G$40</f>
        <v>0</v>
      </c>
      <c r="N443" s="29">
        <f>F443*'Control Panel'!$G$32*'Control Panel'!$G$40</f>
        <v>0</v>
      </c>
      <c r="O443" s="29">
        <f>G443*'Control Panel'!$G$33*'Control Panel'!$G$40</f>
        <v>0</v>
      </c>
      <c r="P443" s="36"/>
    </row>
    <row r="444" spans="1:16" ht="15.75" hidden="1" customHeight="1" thickBot="1" x14ac:dyDescent="0.4">
      <c r="A444" s="25" t="str">
        <f>IF('Module 30'!$AC$12&gt;0,"Yes","No")</f>
        <v>No</v>
      </c>
      <c r="B444" s="152">
        <f>IF(A444="Yes",1,0)</f>
        <v>0</v>
      </c>
      <c r="D444" s="87" t="str">
        <f>'Control Panel'!$E$41</f>
        <v>Not Available</v>
      </c>
      <c r="E444" s="78">
        <f>COUNTIFS('Module 33'!$C:$C,'Control Panel'!$F$31,'Module 33'!$AB:$AB,'Control Panel'!$F$41)</f>
        <v>0</v>
      </c>
      <c r="F444" s="79">
        <f>COUNTIFS('Module 33'!$C:$C,'Control Panel'!$F$32,'Module 33'!$AB:$AB,'Control Panel'!$F$41)</f>
        <v>0</v>
      </c>
      <c r="G444" s="80">
        <f>COUNTIFS('Module 33'!$C:$C,'Control Panel'!$F$33,'Module 33'!$AB:$AB,'Control Panel'!$F$41)</f>
        <v>0</v>
      </c>
      <c r="H444" s="69">
        <f t="shared" si="70"/>
        <v>0</v>
      </c>
      <c r="I444" s="137">
        <f>COUNTIFS('Module 33'!$G:$G,"&lt;&gt;",'Module 33'!$AB:$AB,'Control Panel'!$F$41)</f>
        <v>0</v>
      </c>
      <c r="J444" s="129"/>
      <c r="L444" s="37" t="str">
        <f>'Control Panel'!$F$41</f>
        <v>N</v>
      </c>
      <c r="M444" s="29">
        <f>E444*'Control Panel'!$G$31*'Control Panel'!$G$41</f>
        <v>0</v>
      </c>
      <c r="N444" s="29">
        <f>F444*'Control Panel'!$G$32*'Control Panel'!$G$41</f>
        <v>0</v>
      </c>
      <c r="O444" s="29">
        <f>G444*'Control Panel'!$G$33*'Control Panel'!$G$41</f>
        <v>0</v>
      </c>
      <c r="P444" s="36"/>
    </row>
    <row r="445" spans="1:16" ht="15.75" hidden="1" customHeight="1" thickBot="1" x14ac:dyDescent="0.4">
      <c r="B445" s="258"/>
      <c r="D445" s="84" t="str">
        <f>$D$93</f>
        <v>Total:</v>
      </c>
      <c r="E445" s="85">
        <f>SUM(E439:E444)</f>
        <v>0</v>
      </c>
      <c r="F445" s="85">
        <f>SUM(F439:F444)</f>
        <v>0</v>
      </c>
      <c r="G445" s="85">
        <f>SUM(G439:G444)</f>
        <v>0</v>
      </c>
      <c r="H445" s="86">
        <f>SUM(H439:H444)</f>
        <v>0</v>
      </c>
      <c r="I445" s="86">
        <f>SUM(I439:I444)</f>
        <v>0</v>
      </c>
      <c r="J445" s="154"/>
      <c r="L445" s="37" t="str">
        <f>D445</f>
        <v>Total:</v>
      </c>
      <c r="M445" s="29">
        <f>SUM(M439:M444)</f>
        <v>0</v>
      </c>
      <c r="N445" s="29">
        <f>SUM(N439:N444)</f>
        <v>0</v>
      </c>
      <c r="O445" s="29">
        <f>SUM(O439:O444)</f>
        <v>0</v>
      </c>
      <c r="P445" s="36"/>
    </row>
    <row r="446" spans="1:16" ht="15.75" hidden="1" customHeight="1" thickBot="1" x14ac:dyDescent="0.4">
      <c r="B446" s="258"/>
      <c r="D446" s="59"/>
      <c r="H446" s="4"/>
      <c r="L446" s="29" t="s">
        <v>218</v>
      </c>
      <c r="M446" s="38" t="str">
        <f t="shared" ref="M446:O446" si="71">IF(M438=0,"NA",M445/M438)</f>
        <v>NA</v>
      </c>
      <c r="N446" s="38" t="str">
        <f t="shared" si="71"/>
        <v>NA</v>
      </c>
      <c r="O446" s="38" t="str">
        <f t="shared" si="71"/>
        <v>NA</v>
      </c>
      <c r="P446" s="36"/>
    </row>
    <row r="447" spans="1:16" ht="15.75" hidden="1" customHeight="1" thickBot="1" x14ac:dyDescent="0.4">
      <c r="B447" s="258"/>
      <c r="D447" s="358" t="str">
        <f>'Control Panel'!F80&amp;" - "&amp;'Control Panel'!E80</f>
        <v>4.35 - Module 34</v>
      </c>
      <c r="E447" s="359"/>
      <c r="F447" s="359"/>
      <c r="G447" s="19"/>
      <c r="H447" s="19"/>
      <c r="I447" s="19" t="str">
        <f>$I$84</f>
        <v xml:space="preserve">Overall Compliance: </v>
      </c>
      <c r="J447" s="20" t="str">
        <f>IF(SUM(M456:O456)=0,"N/A",SUM(M456:O456)/SUM(M449:O449))</f>
        <v>N/A</v>
      </c>
      <c r="L447" s="29"/>
      <c r="M447" s="29"/>
      <c r="N447" s="29"/>
      <c r="O447" s="29"/>
      <c r="P447" s="36"/>
    </row>
    <row r="448" spans="1:16" ht="15.75" hidden="1" customHeight="1" thickBot="1" x14ac:dyDescent="0.4">
      <c r="B448" s="258"/>
      <c r="D448" s="347" t="str">
        <f>$D$85</f>
        <v>Availability</v>
      </c>
      <c r="E448" s="349" t="str">
        <f>$E$85</f>
        <v>Priority</v>
      </c>
      <c r="F448" s="349"/>
      <c r="G448" s="349"/>
      <c r="H448" s="350" t="str">
        <f>$H$85</f>
        <v>Total</v>
      </c>
      <c r="I448" s="352" t="str">
        <f>$I$85</f>
        <v>Comments</v>
      </c>
      <c r="J448" s="345" t="str">
        <f>$J$85</f>
        <v>Availability by Type</v>
      </c>
      <c r="L448" s="29"/>
      <c r="M448" s="37" t="str">
        <f>'Control Panel'!$F$31</f>
        <v>H</v>
      </c>
      <c r="N448" s="37" t="str">
        <f>'Control Panel'!$F$32</f>
        <v>M</v>
      </c>
      <c r="O448" s="37" t="str">
        <f>'Control Panel'!$F$33</f>
        <v>L</v>
      </c>
      <c r="P448" s="36"/>
    </row>
    <row r="449" spans="1:16" ht="15.75" hidden="1" customHeight="1" thickBot="1" x14ac:dyDescent="0.4">
      <c r="B449" s="258"/>
      <c r="D449" s="348"/>
      <c r="E449" s="75" t="str">
        <f>'Control Panel'!$E$31</f>
        <v>High</v>
      </c>
      <c r="F449" s="76" t="str">
        <f>'Control Panel'!$E$32</f>
        <v>Medium</v>
      </c>
      <c r="G449" s="77" t="str">
        <f>'Control Panel'!$E$33</f>
        <v>Low</v>
      </c>
      <c r="H449" s="351"/>
      <c r="I449" s="353"/>
      <c r="J449" s="346"/>
      <c r="L449" s="37" t="s">
        <v>214</v>
      </c>
      <c r="M449" s="29">
        <f>E456*'Control Panel'!$G$31*'Control Panel'!$G$36</f>
        <v>0</v>
      </c>
      <c r="N449" s="29">
        <f>F456*'Control Panel'!$G$32*'Control Panel'!$G$36</f>
        <v>0</v>
      </c>
      <c r="O449" s="29">
        <f>G456*'Control Panel'!$G$33*'Control Panel'!$G$36</f>
        <v>0</v>
      </c>
      <c r="P449" s="36"/>
    </row>
    <row r="450" spans="1:16" ht="15.75" hidden="1" customHeight="1" thickBot="1" x14ac:dyDescent="0.4">
      <c r="B450" s="258"/>
      <c r="D450" s="88" t="str">
        <f>'Control Panel'!$E$36</f>
        <v>Yes</v>
      </c>
      <c r="E450" s="81">
        <f>COUNTIFS('Module 34'!$C:$C,'Control Panel'!$F$31,'Module 34'!$AB:$AB,'Control Panel'!$F$36)</f>
        <v>0</v>
      </c>
      <c r="F450" s="82">
        <f>COUNTIFS('Module 34'!$C:$C,'Control Panel'!$F$32,'Module 34'!$AB:$AB,'Control Panel'!$F$36)</f>
        <v>0</v>
      </c>
      <c r="G450" s="83">
        <f>COUNTIFS('Module 34'!$C:$C,'Control Panel'!$F$33,'Module 34'!$AB:$AB,'Control Panel'!$F$36)</f>
        <v>0</v>
      </c>
      <c r="H450" s="71">
        <f>SUM(E450:G450)</f>
        <v>0</v>
      </c>
      <c r="I450" s="136">
        <f>COUNTIFS('Module 34'!$G:$G,"&lt;&gt;",'Module 34'!$AB:$AB,'Control Panel'!$F$36)</f>
        <v>0</v>
      </c>
      <c r="J450" s="72"/>
      <c r="L450" s="37" t="str">
        <f>'Control Panel'!$F$36</f>
        <v>Y</v>
      </c>
      <c r="M450" s="29">
        <f>E450*'Control Panel'!$G$31*'Control Panel'!$G$36</f>
        <v>0</v>
      </c>
      <c r="N450" s="29">
        <f>F450*'Control Panel'!$G$32*'Control Panel'!$G$36</f>
        <v>0</v>
      </c>
      <c r="O450" s="29">
        <f>G450*'Control Panel'!$G$33*'Control Panel'!$G$36</f>
        <v>0</v>
      </c>
      <c r="P450" s="36"/>
    </row>
    <row r="451" spans="1:16" ht="15.75" hidden="1" customHeight="1" thickBot="1" x14ac:dyDescent="0.4">
      <c r="B451" s="258"/>
      <c r="D451" s="68" t="str">
        <f>'Control Panel'!$E$37</f>
        <v>Reporting</v>
      </c>
      <c r="E451" s="78">
        <f>COUNTIFS('Module 34'!$C:$C,'Control Panel'!$F$31,'Module 34'!$AB:$AB,'Control Panel'!$F$37)</f>
        <v>0</v>
      </c>
      <c r="F451" s="79">
        <f>COUNTIFS('Module 34'!$C:$C,'Control Panel'!$F$32,'Module 34'!$AB:$AB,'Control Panel'!$F$37)</f>
        <v>0</v>
      </c>
      <c r="G451" s="80">
        <f>COUNTIFS('Module 34'!$C:$C,'Control Panel'!$F$33,'Module 34'!$AB:$AB,'Control Panel'!$F$37)</f>
        <v>0</v>
      </c>
      <c r="H451" s="69">
        <f t="shared" ref="H451:H455" si="72">SUM(E451:G451)</f>
        <v>0</v>
      </c>
      <c r="I451" s="137">
        <f>COUNTIFS('Module 34'!$G:$G,"&lt;&gt;",'Module 34'!$AB:$AB,'Control Panel'!$F$37)</f>
        <v>0</v>
      </c>
      <c r="J451" s="129"/>
      <c r="L451" s="37" t="str">
        <f>'Control Panel'!$F$37</f>
        <v>R</v>
      </c>
      <c r="M451" s="29">
        <f>E451*'Control Panel'!$G$31*'Control Panel'!$G$37</f>
        <v>0</v>
      </c>
      <c r="N451" s="29">
        <f>F451*'Control Panel'!$G$32*'Control Panel'!$G$37</f>
        <v>0</v>
      </c>
      <c r="O451" s="29">
        <f>G451*'Control Panel'!$G$33*'Control Panel'!$G$37</f>
        <v>0</v>
      </c>
      <c r="P451" s="36"/>
    </row>
    <row r="452" spans="1:16" ht="15.75" hidden="1" customHeight="1" thickBot="1" x14ac:dyDescent="0.4">
      <c r="B452" s="258"/>
      <c r="D452" s="70" t="str">
        <f>'Control Panel'!$E$38</f>
        <v>Third Party</v>
      </c>
      <c r="E452" s="81">
        <f>COUNTIFS('Module 34'!$C:$C,'Control Panel'!$F$31,'Module 34'!$AB:$AB,'Control Panel'!$F$38)</f>
        <v>0</v>
      </c>
      <c r="F452" s="82">
        <f>COUNTIFS('Module 34'!$C:$C,'Control Panel'!$F$32,'Module 34'!$AB:$AB,'Control Panel'!$F$38)</f>
        <v>0</v>
      </c>
      <c r="G452" s="83">
        <f>COUNTIFS('Module 34'!$C:$C,'Control Panel'!$F$33,'Module 34'!$AB:$AB,'Control Panel'!$F$38)</f>
        <v>0</v>
      </c>
      <c r="H452" s="71">
        <f t="shared" si="72"/>
        <v>0</v>
      </c>
      <c r="I452" s="136">
        <f>COUNTIFS('Module 34'!$G:$G,"&lt;&gt;",'Module 34'!$AB:$AB,'Control Panel'!$F$38)</f>
        <v>0</v>
      </c>
      <c r="J452" s="129"/>
      <c r="L452" s="37" t="str">
        <f>'Control Panel'!$F$38</f>
        <v>T</v>
      </c>
      <c r="M452" s="29">
        <f>E452*'Control Panel'!$G$31*'Control Panel'!$G$38</f>
        <v>0</v>
      </c>
      <c r="N452" s="29">
        <f>F452*'Control Panel'!$G$32*'Control Panel'!$G$38</f>
        <v>0</v>
      </c>
      <c r="O452" s="29">
        <f>G452*'Control Panel'!$G$33*'Control Panel'!$G$38</f>
        <v>0</v>
      </c>
      <c r="P452" s="36"/>
    </row>
    <row r="453" spans="1:16" ht="15.75" hidden="1" customHeight="1" thickBot="1" x14ac:dyDescent="0.4">
      <c r="A453" s="21" t="s">
        <v>215</v>
      </c>
      <c r="B453" s="150"/>
      <c r="D453" s="73" t="str">
        <f>'Control Panel'!$E$39</f>
        <v>Modification</v>
      </c>
      <c r="E453" s="78">
        <f>COUNTIFS('Module 34'!$C:$C,'Control Panel'!$F$31,'Module 34'!$AB:$AB,'Control Panel'!$F$39)</f>
        <v>0</v>
      </c>
      <c r="F453" s="79">
        <f>COUNTIFS('Module 34'!$C:$C,'Control Panel'!$F$32,'Module 34'!$AB:$AB,'Control Panel'!$F$39)</f>
        <v>0</v>
      </c>
      <c r="G453" s="80">
        <f>COUNTIFS('Module 34'!$C:$C,'Control Panel'!$F$33,'Module 34'!$AB:$AB,'Control Panel'!$F$39)</f>
        <v>0</v>
      </c>
      <c r="H453" s="69">
        <f t="shared" si="72"/>
        <v>0</v>
      </c>
      <c r="I453" s="137">
        <f>COUNTIFS('Module 34'!$G:$G,"&lt;&gt;",'Module 34'!$AB:$AB,'Control Panel'!$F$39)</f>
        <v>0</v>
      </c>
      <c r="J453" s="129"/>
      <c r="L453" s="37" t="str">
        <f>'Control Panel'!$F$39</f>
        <v>M</v>
      </c>
      <c r="M453" s="29">
        <f>E453*'Control Panel'!$G$31*'Control Panel'!$G$39</f>
        <v>0</v>
      </c>
      <c r="N453" s="29">
        <f>F453*'Control Panel'!$G$32*'Control Panel'!$G$39</f>
        <v>0</v>
      </c>
      <c r="O453" s="29">
        <f>G453*'Control Panel'!$G$33*'Control Panel'!$G$39</f>
        <v>0</v>
      </c>
      <c r="P453" s="36"/>
    </row>
    <row r="454" spans="1:16" ht="15.75" hidden="1" customHeight="1" thickBot="1" x14ac:dyDescent="0.4">
      <c r="A454" s="22" t="s">
        <v>216</v>
      </c>
      <c r="B454" s="151"/>
      <c r="D454" s="74" t="str">
        <f>'Control Panel'!$E$40</f>
        <v>Future</v>
      </c>
      <c r="E454" s="81">
        <f>COUNTIFS('Module 34'!$C:$C,'Control Panel'!$F$31,'Module 34'!$AB:$AB,'Control Panel'!$F$40)</f>
        <v>0</v>
      </c>
      <c r="F454" s="82">
        <f>COUNTIFS('Module 34'!$C:$C,'Control Panel'!$F$32,'Module 34'!$AB:$AB,'Control Panel'!$F$40)</f>
        <v>0</v>
      </c>
      <c r="G454" s="83">
        <f>COUNTIFS('Module 34'!$C:$C,'Control Panel'!$F$33,'Module 34'!$AB:$AB,'Control Panel'!$F$40)</f>
        <v>0</v>
      </c>
      <c r="H454" s="71">
        <f t="shared" si="72"/>
        <v>0</v>
      </c>
      <c r="I454" s="136">
        <f>COUNTIFS('Module 34'!$G:$G,"&lt;&gt;",'Module 34'!$AB:$AB,'Control Panel'!$F$40)</f>
        <v>0</v>
      </c>
      <c r="J454" s="129"/>
      <c r="L454" s="37" t="str">
        <f>'Control Panel'!$F$40</f>
        <v>F</v>
      </c>
      <c r="M454" s="29">
        <f>E454*'Control Panel'!$G$31*'Control Panel'!$G$40</f>
        <v>0</v>
      </c>
      <c r="N454" s="29">
        <f>F454*'Control Panel'!$G$32*'Control Panel'!$G$40</f>
        <v>0</v>
      </c>
      <c r="O454" s="29">
        <f>G454*'Control Panel'!$G$33*'Control Panel'!$G$40</f>
        <v>0</v>
      </c>
      <c r="P454" s="36"/>
    </row>
    <row r="455" spans="1:16" ht="15.75" hidden="1" customHeight="1" thickBot="1" x14ac:dyDescent="0.4">
      <c r="A455" s="25" t="str">
        <f>IF('Module 30'!$AC$12&gt;0,"Yes","No")</f>
        <v>No</v>
      </c>
      <c r="B455" s="152">
        <f>IF(A455="Yes",1,0)</f>
        <v>0</v>
      </c>
      <c r="D455" s="87" t="str">
        <f>'Control Panel'!$E$41</f>
        <v>Not Available</v>
      </c>
      <c r="E455" s="78">
        <f>COUNTIFS('Module 34'!$C:$C,'Control Panel'!$F$31,'Module 34'!$AB:$AB,'Control Panel'!$F$41)</f>
        <v>0</v>
      </c>
      <c r="F455" s="79">
        <f>COUNTIFS('Module 34'!$C:$C,'Control Panel'!$F$32,'Module 34'!$AB:$AB,'Control Panel'!$F$41)</f>
        <v>0</v>
      </c>
      <c r="G455" s="80">
        <f>COUNTIFS('Module 34'!$C:$C,'Control Panel'!$F$33,'Module 34'!$AB:$AB,'Control Panel'!$F$41)</f>
        <v>0</v>
      </c>
      <c r="H455" s="69">
        <f t="shared" si="72"/>
        <v>0</v>
      </c>
      <c r="I455" s="137">
        <f>COUNTIFS('Module 34'!$G:$G,"&lt;&gt;",'Module 34'!$AB:$AB,'Control Panel'!$F$41)</f>
        <v>0</v>
      </c>
      <c r="J455" s="129"/>
      <c r="L455" s="37" t="str">
        <f>'Control Panel'!$F$41</f>
        <v>N</v>
      </c>
      <c r="M455" s="29">
        <f>E455*'Control Panel'!$G$31*'Control Panel'!$G$41</f>
        <v>0</v>
      </c>
      <c r="N455" s="29">
        <f>F455*'Control Panel'!$G$32*'Control Panel'!$G$41</f>
        <v>0</v>
      </c>
      <c r="O455" s="29">
        <f>G455*'Control Panel'!$G$33*'Control Panel'!$G$41</f>
        <v>0</v>
      </c>
      <c r="P455" s="36"/>
    </row>
    <row r="456" spans="1:16" ht="15.75" hidden="1" customHeight="1" thickBot="1" x14ac:dyDescent="0.4">
      <c r="B456" s="258"/>
      <c r="D456" s="84" t="str">
        <f>$D$93</f>
        <v>Total:</v>
      </c>
      <c r="E456" s="85">
        <f>SUM(E450:E455)</f>
        <v>0</v>
      </c>
      <c r="F456" s="85">
        <f>SUM(F450:F455)</f>
        <v>0</v>
      </c>
      <c r="G456" s="85">
        <f>SUM(G450:G455)</f>
        <v>0</v>
      </c>
      <c r="H456" s="86">
        <f>SUM(H450:H455)</f>
        <v>0</v>
      </c>
      <c r="I456" s="86">
        <f>SUM(I450:I455)</f>
        <v>0</v>
      </c>
      <c r="J456" s="154"/>
      <c r="L456" s="37" t="str">
        <f>D456</f>
        <v>Total:</v>
      </c>
      <c r="M456" s="29">
        <f>SUM(M450:M455)</f>
        <v>0</v>
      </c>
      <c r="N456" s="29">
        <f>SUM(N450:N455)</f>
        <v>0</v>
      </c>
      <c r="O456" s="29">
        <f>SUM(O450:O455)</f>
        <v>0</v>
      </c>
      <c r="P456" s="36"/>
    </row>
    <row r="457" spans="1:16" ht="15.75" hidden="1" customHeight="1" thickBot="1" x14ac:dyDescent="0.4">
      <c r="B457" s="258"/>
      <c r="D457" s="59"/>
      <c r="H457" s="4"/>
      <c r="L457" s="29" t="s">
        <v>218</v>
      </c>
      <c r="M457" s="38" t="str">
        <f t="shared" ref="M457:O457" si="73">IF(M449=0,"NA",M456/M449)</f>
        <v>NA</v>
      </c>
      <c r="N457" s="38" t="str">
        <f t="shared" si="73"/>
        <v>NA</v>
      </c>
      <c r="O457" s="38" t="str">
        <f t="shared" si="73"/>
        <v>NA</v>
      </c>
      <c r="P457" s="36"/>
    </row>
    <row r="458" spans="1:16" ht="15.75" hidden="1" customHeight="1" thickBot="1" x14ac:dyDescent="0.4">
      <c r="B458" s="258"/>
      <c r="D458" s="358" t="str">
        <f>'Control Panel'!F81&amp;" - "&amp;'Control Panel'!E81</f>
        <v>4.36 - Module 35</v>
      </c>
      <c r="E458" s="359"/>
      <c r="F458" s="359"/>
      <c r="G458" s="19"/>
      <c r="H458" s="19"/>
      <c r="I458" s="19" t="str">
        <f>$I$84</f>
        <v xml:space="preserve">Overall Compliance: </v>
      </c>
      <c r="J458" s="20" t="str">
        <f>IF(SUM(M467:O467)=0,"N/A",SUM(M467:O467)/SUM(M460:O460))</f>
        <v>N/A</v>
      </c>
      <c r="L458" s="29"/>
      <c r="M458" s="29"/>
      <c r="N458" s="29"/>
      <c r="O458" s="29"/>
      <c r="P458" s="36"/>
    </row>
    <row r="459" spans="1:16" ht="15.75" hidden="1" customHeight="1" thickBot="1" x14ac:dyDescent="0.4">
      <c r="B459" s="258"/>
      <c r="D459" s="347" t="str">
        <f>$D$85</f>
        <v>Availability</v>
      </c>
      <c r="E459" s="349" t="str">
        <f>$E$85</f>
        <v>Priority</v>
      </c>
      <c r="F459" s="349"/>
      <c r="G459" s="349"/>
      <c r="H459" s="350" t="str">
        <f>$H$85</f>
        <v>Total</v>
      </c>
      <c r="I459" s="352" t="str">
        <f>$I$85</f>
        <v>Comments</v>
      </c>
      <c r="J459" s="345" t="str">
        <f>$J$85</f>
        <v>Availability by Type</v>
      </c>
      <c r="L459" s="29"/>
      <c r="M459" s="37" t="str">
        <f>'Control Panel'!$F$31</f>
        <v>H</v>
      </c>
      <c r="N459" s="37" t="str">
        <f>'Control Panel'!$F$32</f>
        <v>M</v>
      </c>
      <c r="O459" s="37" t="str">
        <f>'Control Panel'!$F$33</f>
        <v>L</v>
      </c>
      <c r="P459" s="36"/>
    </row>
    <row r="460" spans="1:16" ht="15.75" hidden="1" customHeight="1" thickBot="1" x14ac:dyDescent="0.4">
      <c r="B460" s="258"/>
      <c r="D460" s="348"/>
      <c r="E460" s="75" t="str">
        <f>'Control Panel'!$E$31</f>
        <v>High</v>
      </c>
      <c r="F460" s="76" t="str">
        <f>'Control Panel'!$E$32</f>
        <v>Medium</v>
      </c>
      <c r="G460" s="77" t="str">
        <f>'Control Panel'!$E$33</f>
        <v>Low</v>
      </c>
      <c r="H460" s="351"/>
      <c r="I460" s="353"/>
      <c r="J460" s="346"/>
      <c r="L460" s="37" t="s">
        <v>214</v>
      </c>
      <c r="M460" s="29">
        <f>E467*'Control Panel'!$G$31*'Control Panel'!$G$36</f>
        <v>0</v>
      </c>
      <c r="N460" s="29">
        <f>F467*'Control Panel'!$G$32*'Control Panel'!$G$36</f>
        <v>0</v>
      </c>
      <c r="O460" s="29">
        <f>G467*'Control Panel'!$G$33*'Control Panel'!$G$36</f>
        <v>0</v>
      </c>
      <c r="P460" s="36"/>
    </row>
    <row r="461" spans="1:16" ht="15.75" hidden="1" customHeight="1" thickBot="1" x14ac:dyDescent="0.4">
      <c r="B461" s="258"/>
      <c r="D461" s="88" t="str">
        <f>'Control Panel'!$E$36</f>
        <v>Yes</v>
      </c>
      <c r="E461" s="81">
        <f>COUNTIFS('Module 35'!$C:$C,'Control Panel'!$F$31,'Module 35'!$AB:$AB,'Control Panel'!$F$36)</f>
        <v>0</v>
      </c>
      <c r="F461" s="82">
        <f>COUNTIFS('Module 35'!$C:$C,'Control Panel'!$F$32,'Module 35'!$AB:$AB,'Control Panel'!$F$36)</f>
        <v>0</v>
      </c>
      <c r="G461" s="83">
        <f>COUNTIFS('Module 35'!$C:$C,'Control Panel'!$F$33,'Module 35'!$AB:$AB,'Control Panel'!$F$36)</f>
        <v>0</v>
      </c>
      <c r="H461" s="71">
        <f>SUM(E461:G461)</f>
        <v>0</v>
      </c>
      <c r="I461" s="136">
        <f>COUNTIFS('Module 35'!$G:$G,"&lt;&gt;",'Module 35'!$AB:$AB,'Control Panel'!$F$36)</f>
        <v>0</v>
      </c>
      <c r="J461" s="72"/>
      <c r="L461" s="37" t="str">
        <f>'Control Panel'!$F$36</f>
        <v>Y</v>
      </c>
      <c r="M461" s="29">
        <f>E461*'Control Panel'!$G$31*'Control Panel'!$G$36</f>
        <v>0</v>
      </c>
      <c r="N461" s="29">
        <f>F461*'Control Panel'!$G$32*'Control Panel'!$G$36</f>
        <v>0</v>
      </c>
      <c r="O461" s="29">
        <f>G461*'Control Panel'!$G$33*'Control Panel'!$G$36</f>
        <v>0</v>
      </c>
      <c r="P461" s="36"/>
    </row>
    <row r="462" spans="1:16" ht="15.75" hidden="1" customHeight="1" thickBot="1" x14ac:dyDescent="0.4">
      <c r="B462" s="258"/>
      <c r="D462" s="68" t="str">
        <f>'Control Panel'!$E$37</f>
        <v>Reporting</v>
      </c>
      <c r="E462" s="78">
        <f>COUNTIFS('Module 35'!$C:$C,'Control Panel'!$F$31,'Module 35'!$AB:$AB,'Control Panel'!$F$37)</f>
        <v>0</v>
      </c>
      <c r="F462" s="79">
        <f>COUNTIFS('Module 35'!$C:$C,'Control Panel'!$F$32,'Module 35'!$AB:$AB,'Control Panel'!$F$37)</f>
        <v>0</v>
      </c>
      <c r="G462" s="80">
        <f>COUNTIFS('Module 35'!$C:$C,'Control Panel'!$F$33,'Module 35'!$AB:$AB,'Control Panel'!$F$37)</f>
        <v>0</v>
      </c>
      <c r="H462" s="69">
        <f t="shared" ref="H462:H466" si="74">SUM(E462:G462)</f>
        <v>0</v>
      </c>
      <c r="I462" s="137">
        <f>COUNTIFS('Module 35'!$G:$G,"&lt;&gt;",'Module 35'!$AB:$AB,'Control Panel'!$F$37)</f>
        <v>0</v>
      </c>
      <c r="J462" s="129"/>
      <c r="L462" s="37" t="str">
        <f>'Control Panel'!$F$37</f>
        <v>R</v>
      </c>
      <c r="M462" s="29">
        <f>E462*'Control Panel'!$G$31*'Control Panel'!$G$37</f>
        <v>0</v>
      </c>
      <c r="N462" s="29">
        <f>F462*'Control Panel'!$G$32*'Control Panel'!$G$37</f>
        <v>0</v>
      </c>
      <c r="O462" s="29">
        <f>G462*'Control Panel'!$G$33*'Control Panel'!$G$37</f>
        <v>0</v>
      </c>
      <c r="P462" s="36"/>
    </row>
    <row r="463" spans="1:16" ht="15.75" hidden="1" customHeight="1" thickBot="1" x14ac:dyDescent="0.4">
      <c r="B463" s="258"/>
      <c r="D463" s="70" t="str">
        <f>'Control Panel'!$E$38</f>
        <v>Third Party</v>
      </c>
      <c r="E463" s="81">
        <f>COUNTIFS('Module 35'!$C:$C,'Control Panel'!$F$31,'Module 35'!$AB:$AB,'Control Panel'!$F$38)</f>
        <v>0</v>
      </c>
      <c r="F463" s="82">
        <f>COUNTIFS('Module 35'!$C:$C,'Control Panel'!$F$32,'Module 35'!$AB:$AB,'Control Panel'!$F$38)</f>
        <v>0</v>
      </c>
      <c r="G463" s="83">
        <f>COUNTIFS('Module 35'!$C:$C,'Control Panel'!$F$33,'Module 35'!$AB:$AB,'Control Panel'!$F$38)</f>
        <v>0</v>
      </c>
      <c r="H463" s="71">
        <f t="shared" si="74"/>
        <v>0</v>
      </c>
      <c r="I463" s="136">
        <f>COUNTIFS('Module 35'!$G:$G,"&lt;&gt;",'Module 35'!$AB:$AB,'Control Panel'!$F$38)</f>
        <v>0</v>
      </c>
      <c r="J463" s="129"/>
      <c r="L463" s="37" t="str">
        <f>'Control Panel'!$F$38</f>
        <v>T</v>
      </c>
      <c r="M463" s="29">
        <f>E463*'Control Panel'!$G$31*'Control Panel'!$G$38</f>
        <v>0</v>
      </c>
      <c r="N463" s="29">
        <f>F463*'Control Panel'!$G$32*'Control Panel'!$G$38</f>
        <v>0</v>
      </c>
      <c r="O463" s="29">
        <f>G463*'Control Panel'!$G$33*'Control Panel'!$G$38</f>
        <v>0</v>
      </c>
      <c r="P463" s="36"/>
    </row>
    <row r="464" spans="1:16" ht="15.75" hidden="1" customHeight="1" thickBot="1" x14ac:dyDescent="0.4">
      <c r="A464" s="21" t="s">
        <v>215</v>
      </c>
      <c r="B464" s="150"/>
      <c r="D464" s="73" t="str">
        <f>'Control Panel'!$E$39</f>
        <v>Modification</v>
      </c>
      <c r="E464" s="78">
        <f>COUNTIFS('Module 35'!$C:$C,'Control Panel'!$F$31,'Module 35'!$AB:$AB,'Control Panel'!$F$39)</f>
        <v>0</v>
      </c>
      <c r="F464" s="79">
        <f>COUNTIFS('Module 35'!$C:$C,'Control Panel'!$F$32,'Module 35'!$AB:$AB,'Control Panel'!$F$39)</f>
        <v>0</v>
      </c>
      <c r="G464" s="80">
        <f>COUNTIFS('Module 35'!$C:$C,'Control Panel'!$F$33,'Module 35'!$AB:$AB,'Control Panel'!$F$39)</f>
        <v>0</v>
      </c>
      <c r="H464" s="69">
        <f t="shared" si="74"/>
        <v>0</v>
      </c>
      <c r="I464" s="137">
        <f>COUNTIFS('Module 35'!$G:$G,"&lt;&gt;",'Module 35'!$AB:$AB,'Control Panel'!$F$39)</f>
        <v>0</v>
      </c>
      <c r="J464" s="129"/>
      <c r="L464" s="37" t="str">
        <f>'Control Panel'!$F$39</f>
        <v>M</v>
      </c>
      <c r="M464" s="29">
        <f>E464*'Control Panel'!$G$31*'Control Panel'!$G$39</f>
        <v>0</v>
      </c>
      <c r="N464" s="29">
        <f>F464*'Control Panel'!$G$32*'Control Panel'!$G$39</f>
        <v>0</v>
      </c>
      <c r="O464" s="29">
        <f>G464*'Control Panel'!$G$33*'Control Panel'!$G$39</f>
        <v>0</v>
      </c>
      <c r="P464" s="36"/>
    </row>
    <row r="465" spans="1:16" ht="15.75" hidden="1" customHeight="1" thickBot="1" x14ac:dyDescent="0.4">
      <c r="A465" s="22" t="s">
        <v>216</v>
      </c>
      <c r="B465" s="151"/>
      <c r="D465" s="74" t="str">
        <f>'Control Panel'!$E$40</f>
        <v>Future</v>
      </c>
      <c r="E465" s="81">
        <f>COUNTIFS('Module 35'!$C:$C,'Control Panel'!$F$31,'Module 35'!$AB:$AB,'Control Panel'!$F$40)</f>
        <v>0</v>
      </c>
      <c r="F465" s="82">
        <f>COUNTIFS('Module 35'!$C:$C,'Control Panel'!$F$32,'Module 35'!$AB:$AB,'Control Panel'!$F$40)</f>
        <v>0</v>
      </c>
      <c r="G465" s="83">
        <f>COUNTIFS('Module 35'!$C:$C,'Control Panel'!$F$33,'Module 35'!$AB:$AB,'Control Panel'!$F$40)</f>
        <v>0</v>
      </c>
      <c r="H465" s="71">
        <f t="shared" si="74"/>
        <v>0</v>
      </c>
      <c r="I465" s="136">
        <f>COUNTIFS('Module 35'!$G:$G,"&lt;&gt;",'Module 35'!$AB:$AB,'Control Panel'!$F$40)</f>
        <v>0</v>
      </c>
      <c r="J465" s="129"/>
      <c r="L465" s="37" t="str">
        <f>'Control Panel'!$F$40</f>
        <v>F</v>
      </c>
      <c r="M465" s="29">
        <f>E465*'Control Panel'!$G$31*'Control Panel'!$G$40</f>
        <v>0</v>
      </c>
      <c r="N465" s="29">
        <f>F465*'Control Panel'!$G$32*'Control Panel'!$G$40</f>
        <v>0</v>
      </c>
      <c r="O465" s="29">
        <f>G465*'Control Panel'!$G$33*'Control Panel'!$G$40</f>
        <v>0</v>
      </c>
      <c r="P465" s="36"/>
    </row>
    <row r="466" spans="1:16" ht="15.75" hidden="1" customHeight="1" thickBot="1" x14ac:dyDescent="0.4">
      <c r="A466" s="25" t="str">
        <f>IF('Module 30'!$AC$12&gt;0,"Yes","No")</f>
        <v>No</v>
      </c>
      <c r="B466" s="152">
        <f>IF(A466="Yes",1,0)</f>
        <v>0</v>
      </c>
      <c r="D466" s="87" t="str">
        <f>'Control Panel'!$E$41</f>
        <v>Not Available</v>
      </c>
      <c r="E466" s="78">
        <f>COUNTIFS('Module 35'!$C:$C,'Control Panel'!$F$31,'Module 35'!$AB:$AB,'Control Panel'!$F$41)</f>
        <v>0</v>
      </c>
      <c r="F466" s="79">
        <f>COUNTIFS('Module 35'!$C:$C,'Control Panel'!$F$32,'Module 35'!$AB:$AB,'Control Panel'!$F$41)</f>
        <v>0</v>
      </c>
      <c r="G466" s="80">
        <f>COUNTIFS('Module 35'!$C:$C,'Control Panel'!$F$33,'Module 35'!$AB:$AB,'Control Panel'!$F$41)</f>
        <v>0</v>
      </c>
      <c r="H466" s="69">
        <f t="shared" si="74"/>
        <v>0</v>
      </c>
      <c r="I466" s="137">
        <f>COUNTIFS('Module 35'!$G:$G,"&lt;&gt;",'Module 35'!$AB:$AB,'Control Panel'!$F$41)</f>
        <v>0</v>
      </c>
      <c r="J466" s="129"/>
      <c r="L466" s="37" t="str">
        <f>'Control Panel'!$F$41</f>
        <v>N</v>
      </c>
      <c r="M466" s="29">
        <f>E466*'Control Panel'!$G$31*'Control Panel'!$G$41</f>
        <v>0</v>
      </c>
      <c r="N466" s="29">
        <f>F466*'Control Panel'!$G$32*'Control Panel'!$G$41</f>
        <v>0</v>
      </c>
      <c r="O466" s="29">
        <f>G466*'Control Panel'!$G$33*'Control Panel'!$G$41</f>
        <v>0</v>
      </c>
      <c r="P466" s="36"/>
    </row>
    <row r="467" spans="1:16" ht="15.75" hidden="1" customHeight="1" thickBot="1" x14ac:dyDescent="0.4">
      <c r="B467" s="258"/>
      <c r="D467" s="84" t="str">
        <f>$D$93</f>
        <v>Total:</v>
      </c>
      <c r="E467" s="85">
        <f>SUM(E461:E466)</f>
        <v>0</v>
      </c>
      <c r="F467" s="85">
        <f>SUM(F461:F466)</f>
        <v>0</v>
      </c>
      <c r="G467" s="85">
        <f>SUM(G461:G466)</f>
        <v>0</v>
      </c>
      <c r="H467" s="86">
        <f>SUM(H461:H466)</f>
        <v>0</v>
      </c>
      <c r="I467" s="86">
        <f>SUM(I461:I466)</f>
        <v>0</v>
      </c>
      <c r="J467" s="154"/>
      <c r="L467" s="37" t="str">
        <f>D467</f>
        <v>Total:</v>
      </c>
      <c r="M467" s="29">
        <f>SUM(M461:M466)</f>
        <v>0</v>
      </c>
      <c r="N467" s="29">
        <f>SUM(N461:N466)</f>
        <v>0</v>
      </c>
      <c r="O467" s="29">
        <f>SUM(O461:O466)</f>
        <v>0</v>
      </c>
      <c r="P467" s="36"/>
    </row>
    <row r="468" spans="1:16" ht="15.75" hidden="1" customHeight="1" thickBot="1" x14ac:dyDescent="0.4">
      <c r="B468" s="258"/>
      <c r="D468" s="59"/>
      <c r="H468" s="4"/>
      <c r="L468" s="29" t="s">
        <v>218</v>
      </c>
      <c r="M468" s="38" t="str">
        <f t="shared" ref="M468:O468" si="75">IF(M460=0,"NA",M467/M460)</f>
        <v>NA</v>
      </c>
      <c r="N468" s="38" t="str">
        <f t="shared" si="75"/>
        <v>NA</v>
      </c>
      <c r="O468" s="38" t="str">
        <f t="shared" si="75"/>
        <v>NA</v>
      </c>
      <c r="P468" s="36"/>
    </row>
    <row r="469" spans="1:16" ht="15.75" hidden="1" customHeight="1" thickBot="1" x14ac:dyDescent="0.4">
      <c r="B469" s="258"/>
      <c r="D469" s="358" t="str">
        <f>'Control Panel'!F82&amp;" - "&amp;'Control Panel'!E82</f>
        <v>4.37 - Module 36</v>
      </c>
      <c r="E469" s="359"/>
      <c r="F469" s="359"/>
      <c r="G469" s="19"/>
      <c r="H469" s="19"/>
      <c r="I469" s="19" t="str">
        <f>$I$84</f>
        <v xml:space="preserve">Overall Compliance: </v>
      </c>
      <c r="J469" s="20" t="str">
        <f>IF(SUM(M478:O478)=0,"N/A",SUM(M478:O478)/SUM(M471:O471))</f>
        <v>N/A</v>
      </c>
      <c r="L469" s="29"/>
      <c r="M469" s="29"/>
      <c r="N469" s="29"/>
      <c r="O469" s="29"/>
      <c r="P469" s="36"/>
    </row>
    <row r="470" spans="1:16" ht="15.75" hidden="1" customHeight="1" thickBot="1" x14ac:dyDescent="0.4">
      <c r="B470" s="258"/>
      <c r="D470" s="347" t="str">
        <f>$D$85</f>
        <v>Availability</v>
      </c>
      <c r="E470" s="349" t="str">
        <f>$E$85</f>
        <v>Priority</v>
      </c>
      <c r="F470" s="349"/>
      <c r="G470" s="349"/>
      <c r="H470" s="350" t="str">
        <f>$H$85</f>
        <v>Total</v>
      </c>
      <c r="I470" s="352" t="str">
        <f>$I$85</f>
        <v>Comments</v>
      </c>
      <c r="J470" s="345" t="str">
        <f>$J$85</f>
        <v>Availability by Type</v>
      </c>
      <c r="L470" s="29"/>
      <c r="M470" s="37" t="str">
        <f>'Control Panel'!$F$31</f>
        <v>H</v>
      </c>
      <c r="N470" s="37" t="str">
        <f>'Control Panel'!$F$32</f>
        <v>M</v>
      </c>
      <c r="O470" s="37" t="str">
        <f>'Control Panel'!$F$33</f>
        <v>L</v>
      </c>
      <c r="P470" s="36"/>
    </row>
    <row r="471" spans="1:16" ht="15.75" hidden="1" customHeight="1" thickBot="1" x14ac:dyDescent="0.4">
      <c r="B471" s="258"/>
      <c r="D471" s="348"/>
      <c r="E471" s="75" t="str">
        <f>'Control Panel'!$E$31</f>
        <v>High</v>
      </c>
      <c r="F471" s="76" t="str">
        <f>'Control Panel'!$E$32</f>
        <v>Medium</v>
      </c>
      <c r="G471" s="77" t="str">
        <f>'Control Panel'!$E$33</f>
        <v>Low</v>
      </c>
      <c r="H471" s="351"/>
      <c r="I471" s="353"/>
      <c r="J471" s="346"/>
      <c r="L471" s="37" t="s">
        <v>214</v>
      </c>
      <c r="M471" s="29">
        <f>E478*'Control Panel'!$G$31*'Control Panel'!$G$36</f>
        <v>0</v>
      </c>
      <c r="N471" s="29">
        <f>F478*'Control Panel'!$G$32*'Control Panel'!$G$36</f>
        <v>0</v>
      </c>
      <c r="O471" s="29">
        <f>G478*'Control Panel'!$G$33*'Control Panel'!$G$36</f>
        <v>0</v>
      </c>
      <c r="P471" s="36"/>
    </row>
    <row r="472" spans="1:16" ht="15.75" hidden="1" customHeight="1" thickBot="1" x14ac:dyDescent="0.4">
      <c r="B472" s="258"/>
      <c r="D472" s="88" t="str">
        <f>'Control Panel'!$E$36</f>
        <v>Yes</v>
      </c>
      <c r="E472" s="81">
        <f>COUNTIFS('Module 36'!$C:$C,'Control Panel'!$F$31,'Module 36'!$AB:$AB,'Control Panel'!$F$36)</f>
        <v>0</v>
      </c>
      <c r="F472" s="82">
        <f>COUNTIFS('Module 36'!$C:$C,'Control Panel'!$F$32,'Module 36'!$AB:$AB,'Control Panel'!$F$36)</f>
        <v>0</v>
      </c>
      <c r="G472" s="83">
        <f>COUNTIFS('Module 36'!$C:$C,'Control Panel'!$F$33,'Module 36'!$AB:$AB,'Control Panel'!$F$36)</f>
        <v>0</v>
      </c>
      <c r="H472" s="71">
        <f>SUM(E472:G472)</f>
        <v>0</v>
      </c>
      <c r="I472" s="136">
        <f>COUNTIFS('Module 36'!$G:$G,"&lt;&gt;",'Module 36'!$AB:$AB,'Control Panel'!$F$36)</f>
        <v>0</v>
      </c>
      <c r="J472" s="72"/>
      <c r="L472" s="37" t="str">
        <f>'Control Panel'!$F$36</f>
        <v>Y</v>
      </c>
      <c r="M472" s="29">
        <f>E472*'Control Panel'!$G$31*'Control Panel'!$G$36</f>
        <v>0</v>
      </c>
      <c r="N472" s="29">
        <f>F472*'Control Panel'!$G$32*'Control Panel'!$G$36</f>
        <v>0</v>
      </c>
      <c r="O472" s="29">
        <f>G472*'Control Panel'!$G$33*'Control Panel'!$G$36</f>
        <v>0</v>
      </c>
      <c r="P472" s="36"/>
    </row>
    <row r="473" spans="1:16" ht="15.75" hidden="1" customHeight="1" thickBot="1" x14ac:dyDescent="0.4">
      <c r="B473" s="258"/>
      <c r="D473" s="68" t="str">
        <f>'Control Panel'!$E$37</f>
        <v>Reporting</v>
      </c>
      <c r="E473" s="78">
        <f>COUNTIFS('Module 36'!$C:$C,'Control Panel'!$F$31,'Module 36'!$AB:$AB,'Control Panel'!$F$37)</f>
        <v>0</v>
      </c>
      <c r="F473" s="79">
        <f>COUNTIFS('Module 36'!$C:$C,'Control Panel'!$F$32,'Module 36'!$AB:$AB,'Control Panel'!$F$37)</f>
        <v>0</v>
      </c>
      <c r="G473" s="80">
        <f>COUNTIFS('Module 36'!$C:$C,'Control Panel'!$F$33,'Module 36'!$AB:$AB,'Control Panel'!$F$37)</f>
        <v>0</v>
      </c>
      <c r="H473" s="69">
        <f t="shared" ref="H473:H477" si="76">SUM(E473:G473)</f>
        <v>0</v>
      </c>
      <c r="I473" s="137">
        <f>COUNTIFS('Module 36'!$G:$G,"&lt;&gt;",'Module 36'!$AB:$AB,'Control Panel'!$F$37)</f>
        <v>0</v>
      </c>
      <c r="J473" s="129"/>
      <c r="L473" s="37" t="str">
        <f>'Control Panel'!$F$37</f>
        <v>R</v>
      </c>
      <c r="M473" s="29">
        <f>E473*'Control Panel'!$G$31*'Control Panel'!$G$37</f>
        <v>0</v>
      </c>
      <c r="N473" s="29">
        <f>F473*'Control Panel'!$G$32*'Control Panel'!$G$37</f>
        <v>0</v>
      </c>
      <c r="O473" s="29">
        <f>G473*'Control Panel'!$G$33*'Control Panel'!$G$37</f>
        <v>0</v>
      </c>
      <c r="P473" s="36"/>
    </row>
    <row r="474" spans="1:16" ht="15.75" hidden="1" customHeight="1" thickBot="1" x14ac:dyDescent="0.4">
      <c r="B474" s="258"/>
      <c r="D474" s="70" t="str">
        <f>'Control Panel'!$E$38</f>
        <v>Third Party</v>
      </c>
      <c r="E474" s="81">
        <f>COUNTIFS('Module 36'!$C:$C,'Control Panel'!$F$31,'Module 36'!$AB:$AB,'Control Panel'!$F$38)</f>
        <v>0</v>
      </c>
      <c r="F474" s="82">
        <f>COUNTIFS('Module 36'!$C:$C,'Control Panel'!$F$32,'Module 36'!$AB:$AB,'Control Panel'!$F$38)</f>
        <v>0</v>
      </c>
      <c r="G474" s="83">
        <f>COUNTIFS('Module 36'!$C:$C,'Control Panel'!$F$33,'Module 36'!$AB:$AB,'Control Panel'!$F$38)</f>
        <v>0</v>
      </c>
      <c r="H474" s="71">
        <f t="shared" si="76"/>
        <v>0</v>
      </c>
      <c r="I474" s="136">
        <f>COUNTIFS('Module 36'!$G:$G,"&lt;&gt;",'Module 36'!$AB:$AB,'Control Panel'!$F$38)</f>
        <v>0</v>
      </c>
      <c r="J474" s="129"/>
      <c r="L474" s="37" t="str">
        <f>'Control Panel'!$F$38</f>
        <v>T</v>
      </c>
      <c r="M474" s="29">
        <f>E474*'Control Panel'!$G$31*'Control Panel'!$G$38</f>
        <v>0</v>
      </c>
      <c r="N474" s="29">
        <f>F474*'Control Panel'!$G$32*'Control Panel'!$G$38</f>
        <v>0</v>
      </c>
      <c r="O474" s="29">
        <f>G474*'Control Panel'!$G$33*'Control Panel'!$G$38</f>
        <v>0</v>
      </c>
      <c r="P474" s="36"/>
    </row>
    <row r="475" spans="1:16" ht="15.75" hidden="1" customHeight="1" thickBot="1" x14ac:dyDescent="0.4">
      <c r="A475" s="21" t="s">
        <v>215</v>
      </c>
      <c r="B475" s="150"/>
      <c r="D475" s="73" t="str">
        <f>'Control Panel'!$E$39</f>
        <v>Modification</v>
      </c>
      <c r="E475" s="78">
        <f>COUNTIFS('Module 36'!$C:$C,'Control Panel'!$F$31,'Module 36'!$AB:$AB,'Control Panel'!$F$39)</f>
        <v>0</v>
      </c>
      <c r="F475" s="79">
        <f>COUNTIFS('Module 36'!$C:$C,'Control Panel'!$F$32,'Module 36'!$AB:$AB,'Control Panel'!$F$39)</f>
        <v>0</v>
      </c>
      <c r="G475" s="80">
        <f>COUNTIFS('Module 36'!$C:$C,'Control Panel'!$F$33,'Module 36'!$AB:$AB,'Control Panel'!$F$39)</f>
        <v>0</v>
      </c>
      <c r="H475" s="69">
        <f t="shared" si="76"/>
        <v>0</v>
      </c>
      <c r="I475" s="137">
        <f>COUNTIFS('Module 36'!$G:$G,"&lt;&gt;",'Module 36'!$AB:$AB,'Control Panel'!$F$39)</f>
        <v>0</v>
      </c>
      <c r="J475" s="129"/>
      <c r="L475" s="37" t="str">
        <f>'Control Panel'!$F$39</f>
        <v>M</v>
      </c>
      <c r="M475" s="29">
        <f>E475*'Control Panel'!$G$31*'Control Panel'!$G$39</f>
        <v>0</v>
      </c>
      <c r="N475" s="29">
        <f>F475*'Control Panel'!$G$32*'Control Panel'!$G$39</f>
        <v>0</v>
      </c>
      <c r="O475" s="29">
        <f>G475*'Control Panel'!$G$33*'Control Panel'!$G$39</f>
        <v>0</v>
      </c>
      <c r="P475" s="36"/>
    </row>
    <row r="476" spans="1:16" ht="15.75" hidden="1" customHeight="1" thickBot="1" x14ac:dyDescent="0.4">
      <c r="A476" s="22" t="s">
        <v>216</v>
      </c>
      <c r="B476" s="151"/>
      <c r="D476" s="74" t="str">
        <f>'Control Panel'!$E$40</f>
        <v>Future</v>
      </c>
      <c r="E476" s="81">
        <f>COUNTIFS('Module 36'!$C:$C,'Control Panel'!$F$31,'Module 36'!$AB:$AB,'Control Panel'!$F$40)</f>
        <v>0</v>
      </c>
      <c r="F476" s="82">
        <f>COUNTIFS('Module 36'!$C:$C,'Control Panel'!$F$32,'Module 36'!$AB:$AB,'Control Panel'!$F$40)</f>
        <v>0</v>
      </c>
      <c r="G476" s="83">
        <f>COUNTIFS('Module 36'!$C:$C,'Control Panel'!$F$33,'Module 36'!$AB:$AB,'Control Panel'!$F$40)</f>
        <v>0</v>
      </c>
      <c r="H476" s="71">
        <f t="shared" si="76"/>
        <v>0</v>
      </c>
      <c r="I476" s="136">
        <f>COUNTIFS('Module 36'!$G:$G,"&lt;&gt;",'Module 36'!$AB:$AB,'Control Panel'!$F$40)</f>
        <v>0</v>
      </c>
      <c r="J476" s="129"/>
      <c r="L476" s="37" t="str">
        <f>'Control Panel'!$F$40</f>
        <v>F</v>
      </c>
      <c r="M476" s="29">
        <f>E476*'Control Panel'!$G$31*'Control Panel'!$G$40</f>
        <v>0</v>
      </c>
      <c r="N476" s="29">
        <f>F476*'Control Panel'!$G$32*'Control Panel'!$G$40</f>
        <v>0</v>
      </c>
      <c r="O476" s="29">
        <f>G476*'Control Panel'!$G$33*'Control Panel'!$G$40</f>
        <v>0</v>
      </c>
      <c r="P476" s="36"/>
    </row>
    <row r="477" spans="1:16" ht="15.75" hidden="1" customHeight="1" thickBot="1" x14ac:dyDescent="0.4">
      <c r="A477" s="25" t="str">
        <f>IF('Module 30'!$AC$12&gt;0,"Yes","No")</f>
        <v>No</v>
      </c>
      <c r="B477" s="152">
        <f>IF(A477="Yes",1,0)</f>
        <v>0</v>
      </c>
      <c r="D477" s="87" t="str">
        <f>'Control Panel'!$E$41</f>
        <v>Not Available</v>
      </c>
      <c r="E477" s="78">
        <f>COUNTIFS('Module 36'!$C:$C,'Control Panel'!$F$31,'Module 36'!$AB:$AB,'Control Panel'!$F$41)</f>
        <v>0</v>
      </c>
      <c r="F477" s="79">
        <f>COUNTIFS('Module 36'!$C:$C,'Control Panel'!$F$32,'Module 36'!$AB:$AB,'Control Panel'!$F$41)</f>
        <v>0</v>
      </c>
      <c r="G477" s="80">
        <f>COUNTIFS('Module 36'!$C:$C,'Control Panel'!$F$33,'Module 36'!$AB:$AB,'Control Panel'!$F$41)</f>
        <v>0</v>
      </c>
      <c r="H477" s="69">
        <f t="shared" si="76"/>
        <v>0</v>
      </c>
      <c r="I477" s="137">
        <f>COUNTIFS('Module 36'!$G:$G,"&lt;&gt;",'Module 36'!$AB:$AB,'Control Panel'!$F$41)</f>
        <v>0</v>
      </c>
      <c r="J477" s="129"/>
      <c r="L477" s="37" t="str">
        <f>'Control Panel'!$F$41</f>
        <v>N</v>
      </c>
      <c r="M477" s="29">
        <f>E477*'Control Panel'!$G$31*'Control Panel'!$G$41</f>
        <v>0</v>
      </c>
      <c r="N477" s="29">
        <f>F477*'Control Panel'!$G$32*'Control Panel'!$G$41</f>
        <v>0</v>
      </c>
      <c r="O477" s="29">
        <f>G477*'Control Panel'!$G$33*'Control Panel'!$G$41</f>
        <v>0</v>
      </c>
      <c r="P477" s="36"/>
    </row>
    <row r="478" spans="1:16" ht="15.75" hidden="1" customHeight="1" thickBot="1" x14ac:dyDescent="0.4">
      <c r="B478" s="258"/>
      <c r="D478" s="84" t="str">
        <f>$D$93</f>
        <v>Total:</v>
      </c>
      <c r="E478" s="85">
        <f>SUM(E472:E477)</f>
        <v>0</v>
      </c>
      <c r="F478" s="85">
        <f>SUM(F472:F477)</f>
        <v>0</v>
      </c>
      <c r="G478" s="85">
        <f>SUM(G472:G477)</f>
        <v>0</v>
      </c>
      <c r="H478" s="86">
        <f>SUM(H472:H477)</f>
        <v>0</v>
      </c>
      <c r="I478" s="86">
        <f>SUM(I472:I477)</f>
        <v>0</v>
      </c>
      <c r="J478" s="154"/>
      <c r="L478" s="37" t="str">
        <f>D478</f>
        <v>Total:</v>
      </c>
      <c r="M478" s="29">
        <f>SUM(M472:M477)</f>
        <v>0</v>
      </c>
      <c r="N478" s="29">
        <f>SUM(N472:N477)</f>
        <v>0</v>
      </c>
      <c r="O478" s="29">
        <f>SUM(O472:O477)</f>
        <v>0</v>
      </c>
      <c r="P478" s="36"/>
    </row>
    <row r="479" spans="1:16" ht="15.75" hidden="1" customHeight="1" thickBot="1" x14ac:dyDescent="0.4">
      <c r="B479" s="258"/>
      <c r="D479" s="59"/>
      <c r="H479" s="4"/>
      <c r="L479" s="29" t="s">
        <v>218</v>
      </c>
      <c r="M479" s="38" t="str">
        <f t="shared" ref="M479:O479" si="77">IF(M471=0,"NA",M478/M471)</f>
        <v>NA</v>
      </c>
      <c r="N479" s="38" t="str">
        <f t="shared" si="77"/>
        <v>NA</v>
      </c>
      <c r="O479" s="38" t="str">
        <f t="shared" si="77"/>
        <v>NA</v>
      </c>
      <c r="P479" s="36"/>
    </row>
    <row r="480" spans="1:16" ht="15.75" hidden="1" customHeight="1" thickBot="1" x14ac:dyDescent="0.4">
      <c r="B480" s="258"/>
      <c r="D480" s="358" t="str">
        <f>'Control Panel'!F83&amp;" - "&amp;'Control Panel'!E83</f>
        <v>4.38 - Module 37</v>
      </c>
      <c r="E480" s="359"/>
      <c r="F480" s="359"/>
      <c r="G480" s="19"/>
      <c r="H480" s="19"/>
      <c r="I480" s="19" t="str">
        <f>$I$84</f>
        <v xml:space="preserve">Overall Compliance: </v>
      </c>
      <c r="J480" s="20" t="str">
        <f>IF(SUM(M489:O489)=0,"N/A",SUM(M489:O489)/SUM(M482:O482))</f>
        <v>N/A</v>
      </c>
      <c r="L480" s="29"/>
      <c r="M480" s="29"/>
      <c r="N480" s="29"/>
      <c r="O480" s="29"/>
      <c r="P480" s="36"/>
    </row>
    <row r="481" spans="1:16" ht="15.75" hidden="1" customHeight="1" thickBot="1" x14ac:dyDescent="0.4">
      <c r="B481" s="258"/>
      <c r="D481" s="347" t="str">
        <f>$D$85</f>
        <v>Availability</v>
      </c>
      <c r="E481" s="349" t="str">
        <f>$E$85</f>
        <v>Priority</v>
      </c>
      <c r="F481" s="349"/>
      <c r="G481" s="349"/>
      <c r="H481" s="350" t="str">
        <f>$H$85</f>
        <v>Total</v>
      </c>
      <c r="I481" s="352" t="str">
        <f>$I$85</f>
        <v>Comments</v>
      </c>
      <c r="J481" s="345" t="str">
        <f>$J$85</f>
        <v>Availability by Type</v>
      </c>
      <c r="L481" s="29"/>
      <c r="M481" s="37" t="str">
        <f>'Control Panel'!$F$31</f>
        <v>H</v>
      </c>
      <c r="N481" s="37" t="str">
        <f>'Control Panel'!$F$32</f>
        <v>M</v>
      </c>
      <c r="O481" s="37" t="str">
        <f>'Control Panel'!$F$33</f>
        <v>L</v>
      </c>
      <c r="P481" s="36"/>
    </row>
    <row r="482" spans="1:16" ht="15.75" hidden="1" customHeight="1" thickBot="1" x14ac:dyDescent="0.4">
      <c r="B482" s="258"/>
      <c r="D482" s="348"/>
      <c r="E482" s="75" t="str">
        <f>'Control Panel'!$E$31</f>
        <v>High</v>
      </c>
      <c r="F482" s="76" t="str">
        <f>'Control Panel'!$E$32</f>
        <v>Medium</v>
      </c>
      <c r="G482" s="77" t="str">
        <f>'Control Panel'!$E$33</f>
        <v>Low</v>
      </c>
      <c r="H482" s="351"/>
      <c r="I482" s="353"/>
      <c r="J482" s="346"/>
      <c r="L482" s="37" t="s">
        <v>214</v>
      </c>
      <c r="M482" s="29">
        <f>E489*'Control Panel'!$G$31*'Control Panel'!$G$36</f>
        <v>0</v>
      </c>
      <c r="N482" s="29">
        <f>F489*'Control Panel'!$G$32*'Control Panel'!$G$36</f>
        <v>0</v>
      </c>
      <c r="O482" s="29">
        <f>G489*'Control Panel'!$G$33*'Control Panel'!$G$36</f>
        <v>0</v>
      </c>
      <c r="P482" s="36"/>
    </row>
    <row r="483" spans="1:16" ht="15.75" hidden="1" customHeight="1" thickBot="1" x14ac:dyDescent="0.4">
      <c r="B483" s="258"/>
      <c r="D483" s="88" t="str">
        <f>'Control Panel'!$E$36</f>
        <v>Yes</v>
      </c>
      <c r="E483" s="81">
        <f>COUNTIFS('Module 37'!$C:$C,'Control Panel'!$F$31,'Module 37'!$AB:$AB,'Control Panel'!$F$36)</f>
        <v>0</v>
      </c>
      <c r="F483" s="82">
        <f>COUNTIFS('Module 37'!$C:$C,'Control Panel'!$F$32,'Module 37'!$AB:$AB,'Control Panel'!$F$36)</f>
        <v>0</v>
      </c>
      <c r="G483" s="83">
        <f>COUNTIFS('Module 37'!$C:$C,'Control Panel'!$F$33,'Module 37'!$AB:$AB,'Control Panel'!$F$36)</f>
        <v>0</v>
      </c>
      <c r="H483" s="71">
        <f>SUM(E483:G483)</f>
        <v>0</v>
      </c>
      <c r="I483" s="136">
        <f>COUNTIFS('Module 37'!$G:$G,"&lt;&gt;",'Module 37'!$AB:$AB,'Control Panel'!$F$36)</f>
        <v>0</v>
      </c>
      <c r="J483" s="72"/>
      <c r="L483" s="37" t="str">
        <f>'Control Panel'!$F$36</f>
        <v>Y</v>
      </c>
      <c r="M483" s="29">
        <f>E483*'Control Panel'!$G$31*'Control Panel'!$G$36</f>
        <v>0</v>
      </c>
      <c r="N483" s="29">
        <f>F483*'Control Panel'!$G$32*'Control Panel'!$G$36</f>
        <v>0</v>
      </c>
      <c r="O483" s="29">
        <f>G483*'Control Panel'!$G$33*'Control Panel'!$G$36</f>
        <v>0</v>
      </c>
      <c r="P483" s="36"/>
    </row>
    <row r="484" spans="1:16" ht="15.75" hidden="1" customHeight="1" thickBot="1" x14ac:dyDescent="0.4">
      <c r="B484" s="258"/>
      <c r="D484" s="68" t="str">
        <f>'Control Panel'!$E$37</f>
        <v>Reporting</v>
      </c>
      <c r="E484" s="78">
        <f>COUNTIFS('Module 37'!$C:$C,'Control Panel'!$F$31,'Module 37'!$AB:$AB,'Control Panel'!$F$37)</f>
        <v>0</v>
      </c>
      <c r="F484" s="79">
        <f>COUNTIFS('Module 37'!$C:$C,'Control Panel'!$F$32,'Module 37'!$AB:$AB,'Control Panel'!$F$37)</f>
        <v>0</v>
      </c>
      <c r="G484" s="80">
        <f>COUNTIFS('Module 37'!$C:$C,'Control Panel'!$F$33,'Module 37'!$AB:$AB,'Control Panel'!$F$37)</f>
        <v>0</v>
      </c>
      <c r="H484" s="69">
        <f t="shared" ref="H484:H488" si="78">SUM(E484:G484)</f>
        <v>0</v>
      </c>
      <c r="I484" s="137">
        <f>COUNTIFS('Module 37'!$G:$G,"&lt;&gt;",'Module 37'!$AB:$AB,'Control Panel'!$F$37)</f>
        <v>0</v>
      </c>
      <c r="J484" s="129"/>
      <c r="L484" s="37" t="str">
        <f>'Control Panel'!$F$37</f>
        <v>R</v>
      </c>
      <c r="M484" s="29">
        <f>E484*'Control Panel'!$G$31*'Control Panel'!$G$37</f>
        <v>0</v>
      </c>
      <c r="N484" s="29">
        <f>F484*'Control Panel'!$G$32*'Control Panel'!$G$37</f>
        <v>0</v>
      </c>
      <c r="O484" s="29">
        <f>G484*'Control Panel'!$G$33*'Control Panel'!$G$37</f>
        <v>0</v>
      </c>
      <c r="P484" s="36"/>
    </row>
    <row r="485" spans="1:16" ht="15.75" hidden="1" customHeight="1" thickBot="1" x14ac:dyDescent="0.4">
      <c r="B485" s="258"/>
      <c r="D485" s="70" t="str">
        <f>'Control Panel'!$E$38</f>
        <v>Third Party</v>
      </c>
      <c r="E485" s="81">
        <f>COUNTIFS('Module 37'!$C:$C,'Control Panel'!$F$31,'Module 37'!$AB:$AB,'Control Panel'!$F$38)</f>
        <v>0</v>
      </c>
      <c r="F485" s="82">
        <f>COUNTIFS('Module 37'!$C:$C,'Control Panel'!$F$32,'Module 37'!$AB:$AB,'Control Panel'!$F$38)</f>
        <v>0</v>
      </c>
      <c r="G485" s="83">
        <f>COUNTIFS('Module 37'!$C:$C,'Control Panel'!$F$33,'Module 37'!$AB:$AB,'Control Panel'!$F$38)</f>
        <v>0</v>
      </c>
      <c r="H485" s="71">
        <f t="shared" si="78"/>
        <v>0</v>
      </c>
      <c r="I485" s="136">
        <f>COUNTIFS('Module 37'!$G:$G,"&lt;&gt;",'Module 37'!$AB:$AB,'Control Panel'!$F$38)</f>
        <v>0</v>
      </c>
      <c r="J485" s="129"/>
      <c r="L485" s="37" t="str">
        <f>'Control Panel'!$F$38</f>
        <v>T</v>
      </c>
      <c r="M485" s="29">
        <f>E485*'Control Panel'!$G$31*'Control Panel'!$G$38</f>
        <v>0</v>
      </c>
      <c r="N485" s="29">
        <f>F485*'Control Panel'!$G$32*'Control Panel'!$G$38</f>
        <v>0</v>
      </c>
      <c r="O485" s="29">
        <f>G485*'Control Panel'!$G$33*'Control Panel'!$G$38</f>
        <v>0</v>
      </c>
      <c r="P485" s="36"/>
    </row>
    <row r="486" spans="1:16" ht="15.75" hidden="1" customHeight="1" thickBot="1" x14ac:dyDescent="0.4">
      <c r="A486" s="21" t="s">
        <v>215</v>
      </c>
      <c r="B486" s="150"/>
      <c r="D486" s="73" t="str">
        <f>'Control Panel'!$E$39</f>
        <v>Modification</v>
      </c>
      <c r="E486" s="78">
        <f>COUNTIFS('Module 37'!$C:$C,'Control Panel'!$F$31,'Module 37'!$AB:$AB,'Control Panel'!$F$39)</f>
        <v>0</v>
      </c>
      <c r="F486" s="79">
        <f>COUNTIFS('Module 37'!$C:$C,'Control Panel'!$F$32,'Module 37'!$AB:$AB,'Control Panel'!$F$39)</f>
        <v>0</v>
      </c>
      <c r="G486" s="80">
        <f>COUNTIFS('Module 37'!$C:$C,'Control Panel'!$F$33,'Module 37'!$AB:$AB,'Control Panel'!$F$39)</f>
        <v>0</v>
      </c>
      <c r="H486" s="69">
        <f t="shared" si="78"/>
        <v>0</v>
      </c>
      <c r="I486" s="137">
        <f>COUNTIFS('Module 37'!$G:$G,"&lt;&gt;",'Module 37'!$AB:$AB,'Control Panel'!$F$39)</f>
        <v>0</v>
      </c>
      <c r="J486" s="129"/>
      <c r="L486" s="37" t="str">
        <f>'Control Panel'!$F$39</f>
        <v>M</v>
      </c>
      <c r="M486" s="29">
        <f>E486*'Control Panel'!$G$31*'Control Panel'!$G$39</f>
        <v>0</v>
      </c>
      <c r="N486" s="29">
        <f>F486*'Control Panel'!$G$32*'Control Panel'!$G$39</f>
        <v>0</v>
      </c>
      <c r="O486" s="29">
        <f>G486*'Control Panel'!$G$33*'Control Panel'!$G$39</f>
        <v>0</v>
      </c>
      <c r="P486" s="36"/>
    </row>
    <row r="487" spans="1:16" ht="15.75" hidden="1" customHeight="1" thickBot="1" x14ac:dyDescent="0.4">
      <c r="A487" s="22" t="s">
        <v>216</v>
      </c>
      <c r="B487" s="151"/>
      <c r="D487" s="74" t="str">
        <f>'Control Panel'!$E$40</f>
        <v>Future</v>
      </c>
      <c r="E487" s="81">
        <f>COUNTIFS('Module 37'!$C:$C,'Control Panel'!$F$31,'Module 37'!$AB:$AB,'Control Panel'!$F$40)</f>
        <v>0</v>
      </c>
      <c r="F487" s="82">
        <f>COUNTIFS('Module 37'!$C:$C,'Control Panel'!$F$32,'Module 37'!$AB:$AB,'Control Panel'!$F$40)</f>
        <v>0</v>
      </c>
      <c r="G487" s="83">
        <f>COUNTIFS('Module 37'!$C:$C,'Control Panel'!$F$33,'Module 37'!$AB:$AB,'Control Panel'!$F$40)</f>
        <v>0</v>
      </c>
      <c r="H487" s="71">
        <f t="shared" si="78"/>
        <v>0</v>
      </c>
      <c r="I487" s="136">
        <f>COUNTIFS('Module 37'!$G:$G,"&lt;&gt;",'Module 37'!$AB:$AB,'Control Panel'!$F$40)</f>
        <v>0</v>
      </c>
      <c r="J487" s="129"/>
      <c r="L487" s="37" t="str">
        <f>'Control Panel'!$F$40</f>
        <v>F</v>
      </c>
      <c r="M487" s="29">
        <f>E487*'Control Panel'!$G$31*'Control Panel'!$G$40</f>
        <v>0</v>
      </c>
      <c r="N487" s="29">
        <f>F487*'Control Panel'!$G$32*'Control Panel'!$G$40</f>
        <v>0</v>
      </c>
      <c r="O487" s="29">
        <f>G487*'Control Panel'!$G$33*'Control Panel'!$G$40</f>
        <v>0</v>
      </c>
      <c r="P487" s="36"/>
    </row>
    <row r="488" spans="1:16" ht="15.75" hidden="1" customHeight="1" thickBot="1" x14ac:dyDescent="0.4">
      <c r="A488" s="25" t="str">
        <f>IF('Module 30'!$AC$12&gt;0,"Yes","No")</f>
        <v>No</v>
      </c>
      <c r="B488" s="152">
        <f>IF(A488="Yes",1,0)</f>
        <v>0</v>
      </c>
      <c r="D488" s="87" t="str">
        <f>'Control Panel'!$E$41</f>
        <v>Not Available</v>
      </c>
      <c r="E488" s="78">
        <f>COUNTIFS('Module 37'!$C:$C,'Control Panel'!$F$31,'Module 37'!$AB:$AB,'Control Panel'!$F$41)</f>
        <v>0</v>
      </c>
      <c r="F488" s="79">
        <f>COUNTIFS('Module 37'!$C:$C,'Control Panel'!$F$32,'Module 37'!$AB:$AB,'Control Panel'!$F$41)</f>
        <v>0</v>
      </c>
      <c r="G488" s="80">
        <f>COUNTIFS('Module 37'!$C:$C,'Control Panel'!$F$33,'Module 37'!$AB:$AB,'Control Panel'!$F$41)</f>
        <v>0</v>
      </c>
      <c r="H488" s="69">
        <f t="shared" si="78"/>
        <v>0</v>
      </c>
      <c r="I488" s="137">
        <f>COUNTIFS('Module 37'!$G:$G,"&lt;&gt;",'Module 37'!$AB:$AB,'Control Panel'!$F$41)</f>
        <v>0</v>
      </c>
      <c r="J488" s="129"/>
      <c r="L488" s="37" t="str">
        <f>'Control Panel'!$F$41</f>
        <v>N</v>
      </c>
      <c r="M488" s="29">
        <f>E488*'Control Panel'!$G$31*'Control Panel'!$G$41</f>
        <v>0</v>
      </c>
      <c r="N488" s="29">
        <f>F488*'Control Panel'!$G$32*'Control Panel'!$G$41</f>
        <v>0</v>
      </c>
      <c r="O488" s="29">
        <f>G488*'Control Panel'!$G$33*'Control Panel'!$G$41</f>
        <v>0</v>
      </c>
      <c r="P488" s="36"/>
    </row>
    <row r="489" spans="1:16" ht="15.75" hidden="1" customHeight="1" thickBot="1" x14ac:dyDescent="0.4">
      <c r="B489" s="258"/>
      <c r="D489" s="84" t="str">
        <f>$D$93</f>
        <v>Total:</v>
      </c>
      <c r="E489" s="85">
        <f>SUM(E483:E488)</f>
        <v>0</v>
      </c>
      <c r="F489" s="85">
        <f>SUM(F483:F488)</f>
        <v>0</v>
      </c>
      <c r="G489" s="85">
        <f>SUM(G483:G488)</f>
        <v>0</v>
      </c>
      <c r="H489" s="86">
        <f>SUM(H483:H488)</f>
        <v>0</v>
      </c>
      <c r="I489" s="86">
        <f>SUM(I483:I488)</f>
        <v>0</v>
      </c>
      <c r="J489" s="154"/>
      <c r="L489" s="37" t="str">
        <f>D489</f>
        <v>Total:</v>
      </c>
      <c r="M489" s="29">
        <f>SUM(M483:M488)</f>
        <v>0</v>
      </c>
      <c r="N489" s="29">
        <f>SUM(N483:N488)</f>
        <v>0</v>
      </c>
      <c r="O489" s="29">
        <f>SUM(O483:O488)</f>
        <v>0</v>
      </c>
      <c r="P489" s="36"/>
    </row>
    <row r="490" spans="1:16" ht="15.75" hidden="1" customHeight="1" thickBot="1" x14ac:dyDescent="0.4">
      <c r="B490" s="258"/>
      <c r="D490" s="59"/>
      <c r="H490" s="4"/>
      <c r="L490" s="29" t="s">
        <v>218</v>
      </c>
      <c r="M490" s="38" t="str">
        <f t="shared" ref="M490:O490" si="79">IF(M482=0,"NA",M489/M482)</f>
        <v>NA</v>
      </c>
      <c r="N490" s="38" t="str">
        <f t="shared" si="79"/>
        <v>NA</v>
      </c>
      <c r="O490" s="38" t="str">
        <f t="shared" si="79"/>
        <v>NA</v>
      </c>
      <c r="P490" s="36"/>
    </row>
    <row r="491" spans="1:16" ht="15.75" hidden="1" customHeight="1" thickBot="1" x14ac:dyDescent="0.4">
      <c r="B491" s="258"/>
      <c r="D491" s="358" t="str">
        <f>'Control Panel'!F84&amp;" - "&amp;'Control Panel'!E84</f>
        <v>4.39 - Module 38</v>
      </c>
      <c r="E491" s="359"/>
      <c r="F491" s="359"/>
      <c r="G491" s="19"/>
      <c r="H491" s="19"/>
      <c r="I491" s="19" t="str">
        <f>$I$84</f>
        <v xml:space="preserve">Overall Compliance: </v>
      </c>
      <c r="J491" s="20" t="str">
        <f>IF(SUM(M500:O500)=0,"N/A",SUM(M500:O500)/SUM(M493:O493))</f>
        <v>N/A</v>
      </c>
      <c r="L491" s="29"/>
      <c r="M491" s="29"/>
      <c r="N491" s="29"/>
      <c r="O491" s="29"/>
      <c r="P491" s="36"/>
    </row>
    <row r="492" spans="1:16" ht="15.75" hidden="1" customHeight="1" thickBot="1" x14ac:dyDescent="0.4">
      <c r="B492" s="258"/>
      <c r="D492" s="347" t="str">
        <f>$D$85</f>
        <v>Availability</v>
      </c>
      <c r="E492" s="349" t="str">
        <f>$E$85</f>
        <v>Priority</v>
      </c>
      <c r="F492" s="349"/>
      <c r="G492" s="349"/>
      <c r="H492" s="350" t="str">
        <f>$H$85</f>
        <v>Total</v>
      </c>
      <c r="I492" s="352" t="str">
        <f>$I$85</f>
        <v>Comments</v>
      </c>
      <c r="J492" s="345" t="str">
        <f>$J$85</f>
        <v>Availability by Type</v>
      </c>
      <c r="L492" s="29"/>
      <c r="M492" s="37" t="str">
        <f>'Control Panel'!$F$31</f>
        <v>H</v>
      </c>
      <c r="N492" s="37" t="str">
        <f>'Control Panel'!$F$32</f>
        <v>M</v>
      </c>
      <c r="O492" s="37" t="str">
        <f>'Control Panel'!$F$33</f>
        <v>L</v>
      </c>
      <c r="P492" s="36"/>
    </row>
    <row r="493" spans="1:16" ht="15.75" hidden="1" customHeight="1" thickBot="1" x14ac:dyDescent="0.4">
      <c r="B493" s="258"/>
      <c r="D493" s="348"/>
      <c r="E493" s="75" t="str">
        <f>'Control Panel'!$E$31</f>
        <v>High</v>
      </c>
      <c r="F493" s="76" t="str">
        <f>'Control Panel'!$E$32</f>
        <v>Medium</v>
      </c>
      <c r="G493" s="77" t="str">
        <f>'Control Panel'!$E$33</f>
        <v>Low</v>
      </c>
      <c r="H493" s="351"/>
      <c r="I493" s="353"/>
      <c r="J493" s="346"/>
      <c r="L493" s="37" t="s">
        <v>214</v>
      </c>
      <c r="M493" s="29">
        <f>E500*'Control Panel'!$G$31*'Control Panel'!$G$36</f>
        <v>0</v>
      </c>
      <c r="N493" s="29">
        <f>F500*'Control Panel'!$G$32*'Control Panel'!$G$36</f>
        <v>0</v>
      </c>
      <c r="O493" s="29">
        <f>G500*'Control Panel'!$G$33*'Control Panel'!$G$36</f>
        <v>0</v>
      </c>
      <c r="P493" s="36"/>
    </row>
    <row r="494" spans="1:16" ht="15.75" hidden="1" customHeight="1" thickBot="1" x14ac:dyDescent="0.4">
      <c r="B494" s="258"/>
      <c r="D494" s="88" t="str">
        <f>'Control Panel'!$E$36</f>
        <v>Yes</v>
      </c>
      <c r="E494" s="81">
        <f>COUNTIFS('Module 38'!$C:$C,'Control Panel'!$F$31,'Module 38'!$AB:$AB,'Control Panel'!$F$36)</f>
        <v>0</v>
      </c>
      <c r="F494" s="82">
        <f>COUNTIFS('Module 38'!$C:$C,'Control Panel'!$F$32,'Module 38'!$AB:$AB,'Control Panel'!$F$36)</f>
        <v>0</v>
      </c>
      <c r="G494" s="83">
        <f>COUNTIFS('Module 38'!$C:$C,'Control Panel'!$F$33,'Module 38'!$AB:$AB,'Control Panel'!$F$36)</f>
        <v>0</v>
      </c>
      <c r="H494" s="71">
        <f>SUM(E494:G494)</f>
        <v>0</v>
      </c>
      <c r="I494" s="136">
        <f>COUNTIFS('Module 38'!$G:$G,"&lt;&gt;",'Module 38'!$AB:$AB,'Control Panel'!$F$36)</f>
        <v>0</v>
      </c>
      <c r="J494" s="72"/>
      <c r="L494" s="37" t="str">
        <f>'Control Panel'!$F$36</f>
        <v>Y</v>
      </c>
      <c r="M494" s="29">
        <f>E494*'Control Panel'!$G$31*'Control Panel'!$G$36</f>
        <v>0</v>
      </c>
      <c r="N494" s="29">
        <f>F494*'Control Panel'!$G$32*'Control Panel'!$G$36</f>
        <v>0</v>
      </c>
      <c r="O494" s="29">
        <f>G494*'Control Panel'!$G$33*'Control Panel'!$G$36</f>
        <v>0</v>
      </c>
      <c r="P494" s="36"/>
    </row>
    <row r="495" spans="1:16" ht="15.75" hidden="1" customHeight="1" thickBot="1" x14ac:dyDescent="0.4">
      <c r="B495" s="258"/>
      <c r="D495" s="68" t="str">
        <f>'Control Panel'!$E$37</f>
        <v>Reporting</v>
      </c>
      <c r="E495" s="78">
        <f>COUNTIFS('Module 38'!$C:$C,'Control Panel'!$F$31,'Module 38'!$AB:$AB,'Control Panel'!$F$37)</f>
        <v>0</v>
      </c>
      <c r="F495" s="79">
        <f>COUNTIFS('Module 38'!$C:$C,'Control Panel'!$F$32,'Module 38'!$AB:$AB,'Control Panel'!$F$37)</f>
        <v>0</v>
      </c>
      <c r="G495" s="80">
        <f>COUNTIFS('Module 38'!$C:$C,'Control Panel'!$F$33,'Module 38'!$AB:$AB,'Control Panel'!$F$37)</f>
        <v>0</v>
      </c>
      <c r="H495" s="69">
        <f t="shared" ref="H495:H499" si="80">SUM(E495:G495)</f>
        <v>0</v>
      </c>
      <c r="I495" s="137">
        <f>COUNTIFS('Module 38'!$G:$G,"&lt;&gt;",'Module 38'!$AB:$AB,'Control Panel'!$F$37)</f>
        <v>0</v>
      </c>
      <c r="J495" s="129"/>
      <c r="L495" s="37" t="str">
        <f>'Control Panel'!$F$37</f>
        <v>R</v>
      </c>
      <c r="M495" s="29">
        <f>E495*'Control Panel'!$G$31*'Control Panel'!$G$37</f>
        <v>0</v>
      </c>
      <c r="N495" s="29">
        <f>F495*'Control Panel'!$G$32*'Control Panel'!$G$37</f>
        <v>0</v>
      </c>
      <c r="O495" s="29">
        <f>G495*'Control Panel'!$G$33*'Control Panel'!$G$37</f>
        <v>0</v>
      </c>
      <c r="P495" s="36"/>
    </row>
    <row r="496" spans="1:16" ht="15.75" hidden="1" customHeight="1" thickBot="1" x14ac:dyDescent="0.4">
      <c r="B496" s="258"/>
      <c r="D496" s="70" t="str">
        <f>'Control Panel'!$E$38</f>
        <v>Third Party</v>
      </c>
      <c r="E496" s="81">
        <f>COUNTIFS('Module 38'!$C:$C,'Control Panel'!$F$31,'Module 38'!$AB:$AB,'Control Panel'!$F$38)</f>
        <v>0</v>
      </c>
      <c r="F496" s="82">
        <f>COUNTIFS('Module 38'!$C:$C,'Control Panel'!$F$32,'Module 38'!$AB:$AB,'Control Panel'!$F$38)</f>
        <v>0</v>
      </c>
      <c r="G496" s="83">
        <f>COUNTIFS('Module 38'!$C:$C,'Control Panel'!$F$33,'Module 38'!$AB:$AB,'Control Panel'!$F$38)</f>
        <v>0</v>
      </c>
      <c r="H496" s="71">
        <f t="shared" si="80"/>
        <v>0</v>
      </c>
      <c r="I496" s="136">
        <f>COUNTIFS('Module 38'!$G:$G,"&lt;&gt;",'Module 38'!$AB:$AB,'Control Panel'!$F$38)</f>
        <v>0</v>
      </c>
      <c r="J496" s="129"/>
      <c r="L496" s="37" t="str">
        <f>'Control Panel'!$F$38</f>
        <v>T</v>
      </c>
      <c r="M496" s="29">
        <f>E496*'Control Panel'!$G$31*'Control Panel'!$G$38</f>
        <v>0</v>
      </c>
      <c r="N496" s="29">
        <f>F496*'Control Panel'!$G$32*'Control Panel'!$G$38</f>
        <v>0</v>
      </c>
      <c r="O496" s="29">
        <f>G496*'Control Panel'!$G$33*'Control Panel'!$G$38</f>
        <v>0</v>
      </c>
      <c r="P496" s="36"/>
    </row>
    <row r="497" spans="1:16" ht="15.75" hidden="1" customHeight="1" thickBot="1" x14ac:dyDescent="0.4">
      <c r="A497" s="21" t="s">
        <v>215</v>
      </c>
      <c r="B497" s="150"/>
      <c r="D497" s="73" t="str">
        <f>'Control Panel'!$E$39</f>
        <v>Modification</v>
      </c>
      <c r="E497" s="78">
        <f>COUNTIFS('Module 38'!$C:$C,'Control Panel'!$F$31,'Module 38'!$AB:$AB,'Control Panel'!$F$39)</f>
        <v>0</v>
      </c>
      <c r="F497" s="79">
        <f>COUNTIFS('Module 38'!$C:$C,'Control Panel'!$F$32,'Module 38'!$AB:$AB,'Control Panel'!$F$39)</f>
        <v>0</v>
      </c>
      <c r="G497" s="80">
        <f>COUNTIFS('Module 38'!$C:$C,'Control Panel'!$F$33,'Module 38'!$AB:$AB,'Control Panel'!$F$39)</f>
        <v>0</v>
      </c>
      <c r="H497" s="69">
        <f t="shared" si="80"/>
        <v>0</v>
      </c>
      <c r="I497" s="137">
        <f>COUNTIFS('Module 38'!$G:$G,"&lt;&gt;",'Module 38'!$AB:$AB,'Control Panel'!$F$39)</f>
        <v>0</v>
      </c>
      <c r="J497" s="129"/>
      <c r="L497" s="37" t="str">
        <f>'Control Panel'!$F$39</f>
        <v>M</v>
      </c>
      <c r="M497" s="29">
        <f>E497*'Control Panel'!$G$31*'Control Panel'!$G$39</f>
        <v>0</v>
      </c>
      <c r="N497" s="29">
        <f>F497*'Control Panel'!$G$32*'Control Panel'!$G$39</f>
        <v>0</v>
      </c>
      <c r="O497" s="29">
        <f>G497*'Control Panel'!$G$33*'Control Panel'!$G$39</f>
        <v>0</v>
      </c>
      <c r="P497" s="36"/>
    </row>
    <row r="498" spans="1:16" ht="15.75" hidden="1" customHeight="1" thickBot="1" x14ac:dyDescent="0.4">
      <c r="A498" s="22" t="s">
        <v>216</v>
      </c>
      <c r="B498" s="151"/>
      <c r="D498" s="74" t="str">
        <f>'Control Panel'!$E$40</f>
        <v>Future</v>
      </c>
      <c r="E498" s="81">
        <f>COUNTIFS('Module 38'!$C:$C,'Control Panel'!$F$31,'Module 38'!$AB:$AB,'Control Panel'!$F$40)</f>
        <v>0</v>
      </c>
      <c r="F498" s="82">
        <f>COUNTIFS('Module 38'!$C:$C,'Control Panel'!$F$32,'Module 38'!$AB:$AB,'Control Panel'!$F$40)</f>
        <v>0</v>
      </c>
      <c r="G498" s="83">
        <f>COUNTIFS('Module 38'!$C:$C,'Control Panel'!$F$33,'Module 38'!$AB:$AB,'Control Panel'!$F$40)</f>
        <v>0</v>
      </c>
      <c r="H498" s="71">
        <f t="shared" si="80"/>
        <v>0</v>
      </c>
      <c r="I498" s="136">
        <f>COUNTIFS('Module 38'!$G:$G,"&lt;&gt;",'Module 38'!$AB:$AB,'Control Panel'!$F$40)</f>
        <v>0</v>
      </c>
      <c r="J498" s="129"/>
      <c r="L498" s="37" t="str">
        <f>'Control Panel'!$F$40</f>
        <v>F</v>
      </c>
      <c r="M498" s="29">
        <f>E498*'Control Panel'!$G$31*'Control Panel'!$G$40</f>
        <v>0</v>
      </c>
      <c r="N498" s="29">
        <f>F498*'Control Panel'!$G$32*'Control Panel'!$G$40</f>
        <v>0</v>
      </c>
      <c r="O498" s="29">
        <f>G498*'Control Panel'!$G$33*'Control Panel'!$G$40</f>
        <v>0</v>
      </c>
      <c r="P498" s="36"/>
    </row>
    <row r="499" spans="1:16" ht="15.75" hidden="1" customHeight="1" thickBot="1" x14ac:dyDescent="0.4">
      <c r="A499" s="25" t="str">
        <f>IF('Module 30'!$AC$12&gt;0,"Yes","No")</f>
        <v>No</v>
      </c>
      <c r="B499" s="152">
        <f>IF(A499="Yes",1,0)</f>
        <v>0</v>
      </c>
      <c r="D499" s="87" t="str">
        <f>'Control Panel'!$E$41</f>
        <v>Not Available</v>
      </c>
      <c r="E499" s="78">
        <f>COUNTIFS('Module 38'!$C:$C,'Control Panel'!$F$31,'Module 38'!$AB:$AB,'Control Panel'!$F$41)</f>
        <v>0</v>
      </c>
      <c r="F499" s="79">
        <f>COUNTIFS('Module 38'!$C:$C,'Control Panel'!$F$32,'Module 38'!$AB:$AB,'Control Panel'!$F$41)</f>
        <v>0</v>
      </c>
      <c r="G499" s="80">
        <f>COUNTIFS('Module 38'!$C:$C,'Control Panel'!$F$33,'Module 38'!$AB:$AB,'Control Panel'!$F$41)</f>
        <v>0</v>
      </c>
      <c r="H499" s="69">
        <f t="shared" si="80"/>
        <v>0</v>
      </c>
      <c r="I499" s="137">
        <f>COUNTIFS('Module 38'!$G:$G,"&lt;&gt;",'Module 38'!$AB:$AB,'Control Panel'!$F$41)</f>
        <v>0</v>
      </c>
      <c r="J499" s="129"/>
      <c r="L499" s="37" t="str">
        <f>'Control Panel'!$F$41</f>
        <v>N</v>
      </c>
      <c r="M499" s="29">
        <f>E499*'Control Panel'!$G$31*'Control Panel'!$G$41</f>
        <v>0</v>
      </c>
      <c r="N499" s="29">
        <f>F499*'Control Panel'!$G$32*'Control Panel'!$G$41</f>
        <v>0</v>
      </c>
      <c r="O499" s="29">
        <f>G499*'Control Panel'!$G$33*'Control Panel'!$G$41</f>
        <v>0</v>
      </c>
      <c r="P499" s="36"/>
    </row>
    <row r="500" spans="1:16" ht="15.75" hidden="1" customHeight="1" thickBot="1" x14ac:dyDescent="0.4">
      <c r="B500" s="258"/>
      <c r="D500" s="84" t="str">
        <f>$D$93</f>
        <v>Total:</v>
      </c>
      <c r="E500" s="85">
        <f>SUM(E494:E499)</f>
        <v>0</v>
      </c>
      <c r="F500" s="85">
        <f>SUM(F494:F499)</f>
        <v>0</v>
      </c>
      <c r="G500" s="85">
        <f>SUM(G494:G499)</f>
        <v>0</v>
      </c>
      <c r="H500" s="86">
        <f>SUM(H494:H499)</f>
        <v>0</v>
      </c>
      <c r="I500" s="86">
        <f>SUM(I494:I499)</f>
        <v>0</v>
      </c>
      <c r="J500" s="154"/>
      <c r="L500" s="37" t="str">
        <f>D500</f>
        <v>Total:</v>
      </c>
      <c r="M500" s="29">
        <f>SUM(M494:M499)</f>
        <v>0</v>
      </c>
      <c r="N500" s="29">
        <f>SUM(N494:N499)</f>
        <v>0</v>
      </c>
      <c r="O500" s="29">
        <f>SUM(O494:O499)</f>
        <v>0</v>
      </c>
      <c r="P500" s="36"/>
    </row>
    <row r="501" spans="1:16" ht="15.75" hidden="1" customHeight="1" thickBot="1" x14ac:dyDescent="0.4">
      <c r="B501" s="258"/>
      <c r="D501" s="59"/>
      <c r="H501" s="4"/>
      <c r="L501" s="29" t="s">
        <v>218</v>
      </c>
      <c r="M501" s="38" t="str">
        <f t="shared" ref="M501:O501" si="81">IF(M493=0,"NA",M500/M493)</f>
        <v>NA</v>
      </c>
      <c r="N501" s="38" t="str">
        <f t="shared" si="81"/>
        <v>NA</v>
      </c>
      <c r="O501" s="38" t="str">
        <f t="shared" si="81"/>
        <v>NA</v>
      </c>
      <c r="P501" s="36"/>
    </row>
    <row r="502" spans="1:16" ht="15.75" hidden="1" customHeight="1" thickBot="1" x14ac:dyDescent="0.4">
      <c r="B502" s="258"/>
      <c r="D502" s="358" t="str">
        <f>'Control Panel'!F85&amp;" - "&amp;'Control Panel'!E85</f>
        <v>4.40 - Module 39</v>
      </c>
      <c r="E502" s="359"/>
      <c r="F502" s="359"/>
      <c r="G502" s="19"/>
      <c r="H502" s="19"/>
      <c r="I502" s="19" t="str">
        <f>$I$84</f>
        <v xml:space="preserve">Overall Compliance: </v>
      </c>
      <c r="J502" s="20" t="str">
        <f>IF(SUM(M511:O511)=0,"N/A",SUM(M511:O511)/SUM(M504:O504))</f>
        <v>N/A</v>
      </c>
      <c r="L502" s="29"/>
      <c r="M502" s="29"/>
      <c r="N502" s="29"/>
      <c r="O502" s="29"/>
      <c r="P502" s="36"/>
    </row>
    <row r="503" spans="1:16" ht="15.75" hidden="1" customHeight="1" thickBot="1" x14ac:dyDescent="0.4">
      <c r="B503" s="258"/>
      <c r="D503" s="347" t="str">
        <f>$D$85</f>
        <v>Availability</v>
      </c>
      <c r="E503" s="349" t="str">
        <f>$E$85</f>
        <v>Priority</v>
      </c>
      <c r="F503" s="349"/>
      <c r="G503" s="349"/>
      <c r="H503" s="350" t="str">
        <f>$H$85</f>
        <v>Total</v>
      </c>
      <c r="I503" s="352" t="str">
        <f>$I$85</f>
        <v>Comments</v>
      </c>
      <c r="J503" s="345" t="str">
        <f>$J$85</f>
        <v>Availability by Type</v>
      </c>
      <c r="L503" s="29"/>
      <c r="M503" s="37" t="str">
        <f>'Control Panel'!$F$31</f>
        <v>H</v>
      </c>
      <c r="N503" s="37" t="str">
        <f>'Control Panel'!$F$32</f>
        <v>M</v>
      </c>
      <c r="O503" s="37" t="str">
        <f>'Control Panel'!$F$33</f>
        <v>L</v>
      </c>
      <c r="P503" s="36"/>
    </row>
    <row r="504" spans="1:16" ht="15.75" hidden="1" customHeight="1" thickBot="1" x14ac:dyDescent="0.4">
      <c r="B504" s="258"/>
      <c r="D504" s="348"/>
      <c r="E504" s="75" t="str">
        <f>'Control Panel'!$E$31</f>
        <v>High</v>
      </c>
      <c r="F504" s="76" t="str">
        <f>'Control Panel'!$E$32</f>
        <v>Medium</v>
      </c>
      <c r="G504" s="77" t="str">
        <f>'Control Panel'!$E$33</f>
        <v>Low</v>
      </c>
      <c r="H504" s="351"/>
      <c r="I504" s="353"/>
      <c r="J504" s="346"/>
      <c r="L504" s="37" t="s">
        <v>214</v>
      </c>
      <c r="M504" s="29">
        <f>E511*'Control Panel'!$G$31*'Control Panel'!$G$36</f>
        <v>0</v>
      </c>
      <c r="N504" s="29">
        <f>F511*'Control Panel'!$G$32*'Control Panel'!$G$36</f>
        <v>0</v>
      </c>
      <c r="O504" s="29">
        <f>G511*'Control Panel'!$G$33*'Control Panel'!$G$36</f>
        <v>0</v>
      </c>
      <c r="P504" s="36"/>
    </row>
    <row r="505" spans="1:16" ht="15.75" hidden="1" customHeight="1" thickBot="1" x14ac:dyDescent="0.4">
      <c r="B505" s="258"/>
      <c r="D505" s="88" t="str">
        <f>'Control Panel'!$E$36</f>
        <v>Yes</v>
      </c>
      <c r="E505" s="81">
        <f>COUNTIFS('Module 39'!$C:$C,'Control Panel'!$F$31,'Module 39'!$AB:$AB,'Control Panel'!$F$36)</f>
        <v>0</v>
      </c>
      <c r="F505" s="82">
        <f>COUNTIFS('Module 39'!$C:$C,'Control Panel'!$F$32,'Module 39'!$AB:$AB,'Control Panel'!$F$36)</f>
        <v>0</v>
      </c>
      <c r="G505" s="83">
        <f>COUNTIFS('Module 39'!$C:$C,'Control Panel'!$F$33,'Module 39'!$AB:$AB,'Control Panel'!$F$36)</f>
        <v>0</v>
      </c>
      <c r="H505" s="71">
        <f>SUM(E505:G505)</f>
        <v>0</v>
      </c>
      <c r="I505" s="136">
        <f>COUNTIFS('Module 39'!$G:$G,"&lt;&gt;",'Module 39'!$AB:$AB,'Control Panel'!$F$36)</f>
        <v>0</v>
      </c>
      <c r="J505" s="72"/>
      <c r="L505" s="37" t="str">
        <f>'Control Panel'!$F$36</f>
        <v>Y</v>
      </c>
      <c r="M505" s="29">
        <f>E505*'Control Panel'!$G$31*'Control Panel'!$G$36</f>
        <v>0</v>
      </c>
      <c r="N505" s="29">
        <f>F505*'Control Panel'!$G$32*'Control Panel'!$G$36</f>
        <v>0</v>
      </c>
      <c r="O505" s="29">
        <f>G505*'Control Panel'!$G$33*'Control Panel'!$G$36</f>
        <v>0</v>
      </c>
      <c r="P505" s="36"/>
    </row>
    <row r="506" spans="1:16" ht="15.75" hidden="1" customHeight="1" thickBot="1" x14ac:dyDescent="0.4">
      <c r="B506" s="258"/>
      <c r="D506" s="68" t="str">
        <f>'Control Panel'!$E$37</f>
        <v>Reporting</v>
      </c>
      <c r="E506" s="78">
        <f>COUNTIFS('Module 39'!$C:$C,'Control Panel'!$F$31,'Module 39'!$AB:$AB,'Control Panel'!$F$37)</f>
        <v>0</v>
      </c>
      <c r="F506" s="79">
        <f>COUNTIFS('Module 39'!$C:$C,'Control Panel'!$F$32,'Module 39'!$AB:$AB,'Control Panel'!$F$37)</f>
        <v>0</v>
      </c>
      <c r="G506" s="80">
        <f>COUNTIFS('Module 39'!$C:$C,'Control Panel'!$F$33,'Module 39'!$AB:$AB,'Control Panel'!$F$37)</f>
        <v>0</v>
      </c>
      <c r="H506" s="69">
        <f t="shared" ref="H506:H510" si="82">SUM(E506:G506)</f>
        <v>0</v>
      </c>
      <c r="I506" s="137">
        <f>COUNTIFS('Module 39'!$G:$G,"&lt;&gt;",'Module 39'!$AB:$AB,'Control Panel'!$F$37)</f>
        <v>0</v>
      </c>
      <c r="J506" s="129"/>
      <c r="L506" s="37" t="str">
        <f>'Control Panel'!$F$37</f>
        <v>R</v>
      </c>
      <c r="M506" s="29">
        <f>E506*'Control Panel'!$G$31*'Control Panel'!$G$37</f>
        <v>0</v>
      </c>
      <c r="N506" s="29">
        <f>F506*'Control Panel'!$G$32*'Control Panel'!$G$37</f>
        <v>0</v>
      </c>
      <c r="O506" s="29">
        <f>G506*'Control Panel'!$G$33*'Control Panel'!$G$37</f>
        <v>0</v>
      </c>
      <c r="P506" s="36"/>
    </row>
    <row r="507" spans="1:16" ht="15.75" hidden="1" customHeight="1" thickBot="1" x14ac:dyDescent="0.4">
      <c r="B507" s="258"/>
      <c r="D507" s="70" t="str">
        <f>'Control Panel'!$E$38</f>
        <v>Third Party</v>
      </c>
      <c r="E507" s="81">
        <f>COUNTIFS('Module 39'!$C:$C,'Control Panel'!$F$31,'Module 39'!$AB:$AB,'Control Panel'!$F$38)</f>
        <v>0</v>
      </c>
      <c r="F507" s="82">
        <f>COUNTIFS('Module 39'!$C:$C,'Control Panel'!$F$32,'Module 39'!$AB:$AB,'Control Panel'!$F$38)</f>
        <v>0</v>
      </c>
      <c r="G507" s="83">
        <f>COUNTIFS('Module 39'!$C:$C,'Control Panel'!$F$33,'Module 39'!$AB:$AB,'Control Panel'!$F$38)</f>
        <v>0</v>
      </c>
      <c r="H507" s="71">
        <f t="shared" si="82"/>
        <v>0</v>
      </c>
      <c r="I507" s="136">
        <f>COUNTIFS('Module 39'!$G:$G,"&lt;&gt;",'Module 39'!$AB:$AB,'Control Panel'!$F$38)</f>
        <v>0</v>
      </c>
      <c r="J507" s="129"/>
      <c r="L507" s="37" t="str">
        <f>'Control Panel'!$F$38</f>
        <v>T</v>
      </c>
      <c r="M507" s="29">
        <f>E507*'Control Panel'!$G$31*'Control Panel'!$G$38</f>
        <v>0</v>
      </c>
      <c r="N507" s="29">
        <f>F507*'Control Panel'!$G$32*'Control Panel'!$G$38</f>
        <v>0</v>
      </c>
      <c r="O507" s="29">
        <f>G507*'Control Panel'!$G$33*'Control Panel'!$G$38</f>
        <v>0</v>
      </c>
      <c r="P507" s="36"/>
    </row>
    <row r="508" spans="1:16" ht="15.75" hidden="1" customHeight="1" thickBot="1" x14ac:dyDescent="0.4">
      <c r="A508" s="21" t="s">
        <v>215</v>
      </c>
      <c r="B508" s="150"/>
      <c r="D508" s="73" t="str">
        <f>'Control Panel'!$E$39</f>
        <v>Modification</v>
      </c>
      <c r="E508" s="78">
        <f>COUNTIFS('Module 39'!$C:$C,'Control Panel'!$F$31,'Module 39'!$AB:$AB,'Control Panel'!$F$39)</f>
        <v>0</v>
      </c>
      <c r="F508" s="79">
        <f>COUNTIFS('Module 39'!$C:$C,'Control Panel'!$F$32,'Module 39'!$AB:$AB,'Control Panel'!$F$39)</f>
        <v>0</v>
      </c>
      <c r="G508" s="80">
        <f>COUNTIFS('Module 39'!$C:$C,'Control Panel'!$F$33,'Module 39'!$AB:$AB,'Control Panel'!$F$39)</f>
        <v>0</v>
      </c>
      <c r="H508" s="69">
        <f t="shared" si="82"/>
        <v>0</v>
      </c>
      <c r="I508" s="137">
        <f>COUNTIFS('Module 39'!$G:$G,"&lt;&gt;",'Module 39'!$AB:$AB,'Control Panel'!$F$39)</f>
        <v>0</v>
      </c>
      <c r="J508" s="129"/>
      <c r="L508" s="37" t="str">
        <f>'Control Panel'!$F$39</f>
        <v>M</v>
      </c>
      <c r="M508" s="29">
        <f>E508*'Control Panel'!$G$31*'Control Panel'!$G$39</f>
        <v>0</v>
      </c>
      <c r="N508" s="29">
        <f>F508*'Control Panel'!$G$32*'Control Panel'!$G$39</f>
        <v>0</v>
      </c>
      <c r="O508" s="29">
        <f>G508*'Control Panel'!$G$33*'Control Panel'!$G$39</f>
        <v>0</v>
      </c>
      <c r="P508" s="36"/>
    </row>
    <row r="509" spans="1:16" ht="15.75" hidden="1" customHeight="1" thickBot="1" x14ac:dyDescent="0.4">
      <c r="A509" s="22" t="s">
        <v>216</v>
      </c>
      <c r="B509" s="151"/>
      <c r="D509" s="74" t="str">
        <f>'Control Panel'!$E$40</f>
        <v>Future</v>
      </c>
      <c r="E509" s="81">
        <f>COUNTIFS('Module 39'!$C:$C,'Control Panel'!$F$31,'Module 39'!$AB:$AB,'Control Panel'!$F$40)</f>
        <v>0</v>
      </c>
      <c r="F509" s="82">
        <f>COUNTIFS('Module 39'!$C:$C,'Control Panel'!$F$32,'Module 39'!$AB:$AB,'Control Panel'!$F$40)</f>
        <v>0</v>
      </c>
      <c r="G509" s="83">
        <f>COUNTIFS('Module 39'!$C:$C,'Control Panel'!$F$33,'Module 39'!$AB:$AB,'Control Panel'!$F$40)</f>
        <v>0</v>
      </c>
      <c r="H509" s="71">
        <f t="shared" si="82"/>
        <v>0</v>
      </c>
      <c r="I509" s="136">
        <f>COUNTIFS('Module 39'!$G:$G,"&lt;&gt;",'Module 39'!$AB:$AB,'Control Panel'!$F$40)</f>
        <v>0</v>
      </c>
      <c r="J509" s="129"/>
      <c r="L509" s="37" t="str">
        <f>'Control Panel'!$F$40</f>
        <v>F</v>
      </c>
      <c r="M509" s="29">
        <f>E509*'Control Panel'!$G$31*'Control Panel'!$G$40</f>
        <v>0</v>
      </c>
      <c r="N509" s="29">
        <f>F509*'Control Panel'!$G$32*'Control Panel'!$G$40</f>
        <v>0</v>
      </c>
      <c r="O509" s="29">
        <f>G509*'Control Panel'!$G$33*'Control Panel'!$G$40</f>
        <v>0</v>
      </c>
      <c r="P509" s="36"/>
    </row>
    <row r="510" spans="1:16" ht="15.75" hidden="1" customHeight="1" thickBot="1" x14ac:dyDescent="0.4">
      <c r="A510" s="25" t="str">
        <f>IF('Module 30'!$AC$12&gt;0,"Yes","No")</f>
        <v>No</v>
      </c>
      <c r="B510" s="152">
        <f>IF(A510="Yes",1,0)</f>
        <v>0</v>
      </c>
      <c r="D510" s="87" t="str">
        <f>'Control Panel'!$E$41</f>
        <v>Not Available</v>
      </c>
      <c r="E510" s="78">
        <f>COUNTIFS('Module 39'!$C:$C,'Control Panel'!$F$31,'Module 39'!$AB:$AB,'Control Panel'!$F$41)</f>
        <v>0</v>
      </c>
      <c r="F510" s="79">
        <f>COUNTIFS('Module 39'!$C:$C,'Control Panel'!$F$32,'Module 39'!$AB:$AB,'Control Panel'!$F$41)</f>
        <v>0</v>
      </c>
      <c r="G510" s="80">
        <f>COUNTIFS('Module 39'!$C:$C,'Control Panel'!$F$33,'Module 39'!$AB:$AB,'Control Panel'!$F$41)</f>
        <v>0</v>
      </c>
      <c r="H510" s="69">
        <f t="shared" si="82"/>
        <v>0</v>
      </c>
      <c r="I510" s="137">
        <f>COUNTIFS('Module 39'!$G:$G,"&lt;&gt;",'Module 39'!$AB:$AB,'Control Panel'!$F$41)</f>
        <v>0</v>
      </c>
      <c r="J510" s="129"/>
      <c r="L510" s="37" t="str">
        <f>'Control Panel'!$F$41</f>
        <v>N</v>
      </c>
      <c r="M510" s="29">
        <f>E510*'Control Panel'!$G$31*'Control Panel'!$G$41</f>
        <v>0</v>
      </c>
      <c r="N510" s="29">
        <f>F510*'Control Panel'!$G$32*'Control Panel'!$G$41</f>
        <v>0</v>
      </c>
      <c r="O510" s="29">
        <f>G510*'Control Panel'!$G$33*'Control Panel'!$G$41</f>
        <v>0</v>
      </c>
      <c r="P510" s="36"/>
    </row>
    <row r="511" spans="1:16" ht="15.75" hidden="1" customHeight="1" thickBot="1" x14ac:dyDescent="0.4">
      <c r="B511" s="258"/>
      <c r="D511" s="84" t="str">
        <f>$D$93</f>
        <v>Total:</v>
      </c>
      <c r="E511" s="85">
        <f>SUM(E505:E510)</f>
        <v>0</v>
      </c>
      <c r="F511" s="85">
        <f>SUM(F505:F510)</f>
        <v>0</v>
      </c>
      <c r="G511" s="85">
        <f>SUM(G505:G510)</f>
        <v>0</v>
      </c>
      <c r="H511" s="86">
        <f>SUM(H505:H510)</f>
        <v>0</v>
      </c>
      <c r="I511" s="86">
        <f>SUM(I505:I510)</f>
        <v>0</v>
      </c>
      <c r="J511" s="154"/>
      <c r="L511" s="37" t="str">
        <f>D511</f>
        <v>Total:</v>
      </c>
      <c r="M511" s="29">
        <f>SUM(M505:M510)</f>
        <v>0</v>
      </c>
      <c r="N511" s="29">
        <f>SUM(N505:N510)</f>
        <v>0</v>
      </c>
      <c r="O511" s="29">
        <f>SUM(O505:O510)</f>
        <v>0</v>
      </c>
      <c r="P511" s="36"/>
    </row>
    <row r="512" spans="1:16" ht="15.75" hidden="1" customHeight="1" thickBot="1" x14ac:dyDescent="0.4">
      <c r="B512" s="258"/>
      <c r="D512" s="59"/>
      <c r="H512" s="4"/>
      <c r="L512" s="29" t="s">
        <v>218</v>
      </c>
      <c r="M512" s="38" t="str">
        <f t="shared" ref="M512:O512" si="83">IF(M504=0,"NA",M511/M504)</f>
        <v>NA</v>
      </c>
      <c r="N512" s="38" t="str">
        <f t="shared" si="83"/>
        <v>NA</v>
      </c>
      <c r="O512" s="38" t="str">
        <f t="shared" si="83"/>
        <v>NA</v>
      </c>
      <c r="P512" s="36"/>
    </row>
    <row r="513" spans="1:16" ht="15.75" hidden="1" customHeight="1" thickBot="1" x14ac:dyDescent="0.4">
      <c r="B513" s="258"/>
      <c r="D513" s="358" t="str">
        <f>'Control Panel'!F86&amp;" - "&amp;'Control Panel'!E86</f>
        <v>4.41 - Module 40</v>
      </c>
      <c r="E513" s="359"/>
      <c r="F513" s="359"/>
      <c r="G513" s="19"/>
      <c r="H513" s="19"/>
      <c r="I513" s="19" t="str">
        <f>$I$84</f>
        <v xml:space="preserve">Overall Compliance: </v>
      </c>
      <c r="J513" s="20" t="str">
        <f>IF(SUM(M522:O522)=0,"N/A",SUM(M522:O522)/SUM(M515:O515))</f>
        <v>N/A</v>
      </c>
      <c r="L513" s="29"/>
      <c r="M513" s="29"/>
      <c r="N513" s="29"/>
      <c r="O513" s="29"/>
      <c r="P513" s="36"/>
    </row>
    <row r="514" spans="1:16" ht="15.75" hidden="1" customHeight="1" thickBot="1" x14ac:dyDescent="0.4">
      <c r="B514" s="258"/>
      <c r="D514" s="347" t="str">
        <f>$D$85</f>
        <v>Availability</v>
      </c>
      <c r="E514" s="349" t="str">
        <f>$E$85</f>
        <v>Priority</v>
      </c>
      <c r="F514" s="349"/>
      <c r="G514" s="349"/>
      <c r="H514" s="350" t="str">
        <f>$H$85</f>
        <v>Total</v>
      </c>
      <c r="I514" s="352" t="str">
        <f>$I$85</f>
        <v>Comments</v>
      </c>
      <c r="J514" s="345" t="str">
        <f>$J$85</f>
        <v>Availability by Type</v>
      </c>
      <c r="L514" s="29"/>
      <c r="M514" s="37" t="str">
        <f>'Control Panel'!$F$31</f>
        <v>H</v>
      </c>
      <c r="N514" s="37" t="str">
        <f>'Control Panel'!$F$32</f>
        <v>M</v>
      </c>
      <c r="O514" s="37" t="str">
        <f>'Control Panel'!$F$33</f>
        <v>L</v>
      </c>
      <c r="P514" s="36"/>
    </row>
    <row r="515" spans="1:16" ht="15.75" hidden="1" customHeight="1" thickBot="1" x14ac:dyDescent="0.4">
      <c r="B515" s="258"/>
      <c r="D515" s="348"/>
      <c r="E515" s="75" t="str">
        <f>'Control Panel'!$E$31</f>
        <v>High</v>
      </c>
      <c r="F515" s="76" t="str">
        <f>'Control Panel'!$E$32</f>
        <v>Medium</v>
      </c>
      <c r="G515" s="77" t="str">
        <f>'Control Panel'!$E$33</f>
        <v>Low</v>
      </c>
      <c r="H515" s="351"/>
      <c r="I515" s="353"/>
      <c r="J515" s="346"/>
      <c r="L515" s="37" t="s">
        <v>214</v>
      </c>
      <c r="M515" s="29">
        <f>E522*'Control Panel'!$G$31*'Control Panel'!$G$36</f>
        <v>0</v>
      </c>
      <c r="N515" s="29">
        <f>F522*'Control Panel'!$G$32*'Control Panel'!$G$36</f>
        <v>0</v>
      </c>
      <c r="O515" s="29">
        <f>G522*'Control Panel'!$G$33*'Control Panel'!$G$36</f>
        <v>0</v>
      </c>
      <c r="P515" s="36"/>
    </row>
    <row r="516" spans="1:16" ht="15.75" hidden="1" customHeight="1" thickBot="1" x14ac:dyDescent="0.4">
      <c r="B516" s="258"/>
      <c r="D516" s="88" t="str">
        <f>'Control Panel'!$E$36</f>
        <v>Yes</v>
      </c>
      <c r="E516" s="81">
        <f>COUNTIFS('Module 40'!$C:$C,'Control Panel'!$F$31,'Module 40'!$AB:$AB,'Control Panel'!$F$36)</f>
        <v>0</v>
      </c>
      <c r="F516" s="82">
        <f>COUNTIFS('Module 40'!$C:$C,'Control Panel'!$F$32,'Module 40'!$AB:$AB,'Control Panel'!$F$36)</f>
        <v>0</v>
      </c>
      <c r="G516" s="83">
        <f>COUNTIFS('Module 40'!$C:$C,'Control Panel'!$F$33,'Module 40'!$AB:$AB,'Control Panel'!$F$36)</f>
        <v>0</v>
      </c>
      <c r="H516" s="71">
        <f>SUM(E516:G516)</f>
        <v>0</v>
      </c>
      <c r="I516" s="136">
        <f>COUNTIFS('Module 40'!$G:$G,"&lt;&gt;",'Module 40'!$AB:$AB,'Control Panel'!$F$36)</f>
        <v>0</v>
      </c>
      <c r="J516" s="72"/>
      <c r="L516" s="37" t="str">
        <f>'Control Panel'!$F$36</f>
        <v>Y</v>
      </c>
      <c r="M516" s="29">
        <f>E516*'Control Panel'!$G$31*'Control Panel'!$G$36</f>
        <v>0</v>
      </c>
      <c r="N516" s="29">
        <f>F516*'Control Panel'!$G$32*'Control Panel'!$G$36</f>
        <v>0</v>
      </c>
      <c r="O516" s="29">
        <f>G516*'Control Panel'!$G$33*'Control Panel'!$G$36</f>
        <v>0</v>
      </c>
      <c r="P516" s="36"/>
    </row>
    <row r="517" spans="1:16" ht="15.75" hidden="1" customHeight="1" thickBot="1" x14ac:dyDescent="0.4">
      <c r="B517" s="258"/>
      <c r="D517" s="68" t="str">
        <f>'Control Panel'!$E$37</f>
        <v>Reporting</v>
      </c>
      <c r="E517" s="78">
        <f>COUNTIFS('Module 40'!$C:$C,'Control Panel'!$F$31,'Module 40'!$AB:$AB,'Control Panel'!$F$37)</f>
        <v>0</v>
      </c>
      <c r="F517" s="79">
        <f>COUNTIFS('Module 40'!$C:$C,'Control Panel'!$F$32,'Module 40'!$AB:$AB,'Control Panel'!$F$37)</f>
        <v>0</v>
      </c>
      <c r="G517" s="80">
        <f>COUNTIFS('Module 40'!$C:$C,'Control Panel'!$F$33,'Module 40'!$AB:$AB,'Control Panel'!$F$37)</f>
        <v>0</v>
      </c>
      <c r="H517" s="69">
        <f t="shared" ref="H517:H521" si="84">SUM(E517:G517)</f>
        <v>0</v>
      </c>
      <c r="I517" s="137">
        <f>COUNTIFS('Module 40'!$G:$G,"&lt;&gt;",'Module 40'!$AB:$AB,'Control Panel'!$F$37)</f>
        <v>0</v>
      </c>
      <c r="J517" s="129"/>
      <c r="L517" s="37" t="str">
        <f>'Control Panel'!$F$37</f>
        <v>R</v>
      </c>
      <c r="M517" s="29">
        <f>E517*'Control Panel'!$G$31*'Control Panel'!$G$37</f>
        <v>0</v>
      </c>
      <c r="N517" s="29">
        <f>F517*'Control Panel'!$G$32*'Control Panel'!$G$37</f>
        <v>0</v>
      </c>
      <c r="O517" s="29">
        <f>G517*'Control Panel'!$G$33*'Control Panel'!$G$37</f>
        <v>0</v>
      </c>
      <c r="P517" s="36"/>
    </row>
    <row r="518" spans="1:16" ht="15.75" hidden="1" customHeight="1" thickBot="1" x14ac:dyDescent="0.4">
      <c r="B518" s="258"/>
      <c r="D518" s="70" t="str">
        <f>'Control Panel'!$E$38</f>
        <v>Third Party</v>
      </c>
      <c r="E518" s="81">
        <f>COUNTIFS('Module 40'!$C:$C,'Control Panel'!$F$31,'Module 40'!$AB:$AB,'Control Panel'!$F$38)</f>
        <v>0</v>
      </c>
      <c r="F518" s="82">
        <f>COUNTIFS('Module 40'!$C:$C,'Control Panel'!$F$32,'Module 40'!$AB:$AB,'Control Panel'!$F$38)</f>
        <v>0</v>
      </c>
      <c r="G518" s="83">
        <f>COUNTIFS('Module 40'!$C:$C,'Control Panel'!$F$33,'Module 40'!$AB:$AB,'Control Panel'!$F$38)</f>
        <v>0</v>
      </c>
      <c r="H518" s="71">
        <f t="shared" si="84"/>
        <v>0</v>
      </c>
      <c r="I518" s="136">
        <f>COUNTIFS('Module 40'!$G:$G,"&lt;&gt;",'Module 40'!$AB:$AB,'Control Panel'!$F$38)</f>
        <v>0</v>
      </c>
      <c r="J518" s="129"/>
      <c r="L518" s="37" t="str">
        <f>'Control Panel'!$F$38</f>
        <v>T</v>
      </c>
      <c r="M518" s="29">
        <f>E518*'Control Panel'!$G$31*'Control Panel'!$G$38</f>
        <v>0</v>
      </c>
      <c r="N518" s="29">
        <f>F518*'Control Panel'!$G$32*'Control Panel'!$G$38</f>
        <v>0</v>
      </c>
      <c r="O518" s="29">
        <f>G518*'Control Panel'!$G$33*'Control Panel'!$G$38</f>
        <v>0</v>
      </c>
      <c r="P518" s="36"/>
    </row>
    <row r="519" spans="1:16" ht="15.75" hidden="1" customHeight="1" thickBot="1" x14ac:dyDescent="0.4">
      <c r="A519" s="21" t="s">
        <v>215</v>
      </c>
      <c r="B519" s="150"/>
      <c r="D519" s="73" t="str">
        <f>'Control Panel'!$E$39</f>
        <v>Modification</v>
      </c>
      <c r="E519" s="78">
        <f>COUNTIFS('Module 40'!$C:$C,'Control Panel'!$F$31,'Module 40'!$AB:$AB,'Control Panel'!$F$39)</f>
        <v>0</v>
      </c>
      <c r="F519" s="79">
        <f>COUNTIFS('Module 40'!$C:$C,'Control Panel'!$F$32,'Module 40'!$AB:$AB,'Control Panel'!$F$39)</f>
        <v>0</v>
      </c>
      <c r="G519" s="80">
        <f>COUNTIFS('Module 40'!$C:$C,'Control Panel'!$F$33,'Module 40'!$AB:$AB,'Control Panel'!$F$39)</f>
        <v>0</v>
      </c>
      <c r="H519" s="69">
        <f t="shared" si="84"/>
        <v>0</v>
      </c>
      <c r="I519" s="137">
        <f>COUNTIFS('Module 40'!$G:$G,"&lt;&gt;",'Module 40'!$AB:$AB,'Control Panel'!$F$39)</f>
        <v>0</v>
      </c>
      <c r="J519" s="129"/>
      <c r="L519" s="37" t="str">
        <f>'Control Panel'!$F$39</f>
        <v>M</v>
      </c>
      <c r="M519" s="29">
        <f>E519*'Control Panel'!$G$31*'Control Panel'!$G$39</f>
        <v>0</v>
      </c>
      <c r="N519" s="29">
        <f>F519*'Control Panel'!$G$32*'Control Panel'!$G$39</f>
        <v>0</v>
      </c>
      <c r="O519" s="29">
        <f>G519*'Control Panel'!$G$33*'Control Panel'!$G$39</f>
        <v>0</v>
      </c>
      <c r="P519" s="36"/>
    </row>
    <row r="520" spans="1:16" ht="15.75" hidden="1" customHeight="1" thickBot="1" x14ac:dyDescent="0.4">
      <c r="A520" s="22" t="s">
        <v>216</v>
      </c>
      <c r="B520" s="151"/>
      <c r="D520" s="74" t="str">
        <f>'Control Panel'!$E$40</f>
        <v>Future</v>
      </c>
      <c r="E520" s="81">
        <f>COUNTIFS('Module 40'!$C:$C,'Control Panel'!$F$31,'Module 40'!$AB:$AB,'Control Panel'!$F$40)</f>
        <v>0</v>
      </c>
      <c r="F520" s="82">
        <f>COUNTIFS('Module 40'!$C:$C,'Control Panel'!$F$32,'Module 40'!$AB:$AB,'Control Panel'!$F$40)</f>
        <v>0</v>
      </c>
      <c r="G520" s="83">
        <f>COUNTIFS('Module 40'!$C:$C,'Control Panel'!$F$33,'Module 40'!$AB:$AB,'Control Panel'!$F$40)</f>
        <v>0</v>
      </c>
      <c r="H520" s="71">
        <f t="shared" si="84"/>
        <v>0</v>
      </c>
      <c r="I520" s="136">
        <f>COUNTIFS('Module 40'!$G:$G,"&lt;&gt;",'Module 40'!$AB:$AB,'Control Panel'!$F$40)</f>
        <v>0</v>
      </c>
      <c r="J520" s="129"/>
      <c r="L520" s="37" t="str">
        <f>'Control Panel'!$F$40</f>
        <v>F</v>
      </c>
      <c r="M520" s="29">
        <f>E520*'Control Panel'!$G$31*'Control Panel'!$G$40</f>
        <v>0</v>
      </c>
      <c r="N520" s="29">
        <f>F520*'Control Panel'!$G$32*'Control Panel'!$G$40</f>
        <v>0</v>
      </c>
      <c r="O520" s="29">
        <f>G520*'Control Panel'!$G$33*'Control Panel'!$G$40</f>
        <v>0</v>
      </c>
      <c r="P520" s="36"/>
    </row>
    <row r="521" spans="1:16" ht="15.75" hidden="1" customHeight="1" thickBot="1" x14ac:dyDescent="0.4">
      <c r="A521" s="25" t="str">
        <f>IF('Module 30'!$AC$12&gt;0,"Yes","No")</f>
        <v>No</v>
      </c>
      <c r="B521" s="152">
        <f>IF(A521="Yes",1,0)</f>
        <v>0</v>
      </c>
      <c r="D521" s="87" t="str">
        <f>'Control Panel'!$E$41</f>
        <v>Not Available</v>
      </c>
      <c r="E521" s="78">
        <f>COUNTIFS('Module 40'!$C:$C,'Control Panel'!$F$31,'Module 40'!$AB:$AB,'Control Panel'!$F$41)</f>
        <v>0</v>
      </c>
      <c r="F521" s="79">
        <f>COUNTIFS('Module 40'!$C:$C,'Control Panel'!$F$32,'Module 40'!$AB:$AB,'Control Panel'!$F$41)</f>
        <v>0</v>
      </c>
      <c r="G521" s="80">
        <f>COUNTIFS('Module 40'!$C:$C,'Control Panel'!$F$33,'Module 40'!$AB:$AB,'Control Panel'!$F$41)</f>
        <v>0</v>
      </c>
      <c r="H521" s="69">
        <f t="shared" si="84"/>
        <v>0</v>
      </c>
      <c r="I521" s="137">
        <f>COUNTIFS('Module 40'!$G:$G,"&lt;&gt;",'Module 40'!$AB:$AB,'Control Panel'!$F$41)</f>
        <v>0</v>
      </c>
      <c r="J521" s="129"/>
      <c r="L521" s="37" t="str">
        <f>'Control Panel'!$F$41</f>
        <v>N</v>
      </c>
      <c r="M521" s="29">
        <f>E521*'Control Panel'!$G$31*'Control Panel'!$G$41</f>
        <v>0</v>
      </c>
      <c r="N521" s="29">
        <f>F521*'Control Panel'!$G$32*'Control Panel'!$G$41</f>
        <v>0</v>
      </c>
      <c r="O521" s="29">
        <f>G521*'Control Panel'!$G$33*'Control Panel'!$G$41</f>
        <v>0</v>
      </c>
      <c r="P521" s="36"/>
    </row>
    <row r="522" spans="1:16" ht="15.75" hidden="1" customHeight="1" thickBot="1" x14ac:dyDescent="0.4">
      <c r="B522" s="258"/>
      <c r="D522" s="84" t="str">
        <f>$D$93</f>
        <v>Total:</v>
      </c>
      <c r="E522" s="85">
        <f>SUM(E516:E521)</f>
        <v>0</v>
      </c>
      <c r="F522" s="85">
        <f>SUM(F516:F521)</f>
        <v>0</v>
      </c>
      <c r="G522" s="85">
        <f>SUM(G516:G521)</f>
        <v>0</v>
      </c>
      <c r="H522" s="86">
        <f>SUM(H516:H521)</f>
        <v>0</v>
      </c>
      <c r="I522" s="86">
        <f>SUM(I516:I521)</f>
        <v>0</v>
      </c>
      <c r="J522" s="154"/>
      <c r="L522" s="37" t="str">
        <f>D522</f>
        <v>Total:</v>
      </c>
      <c r="M522" s="29">
        <f>SUM(M516:M521)</f>
        <v>0</v>
      </c>
      <c r="N522" s="29">
        <f>SUM(N516:N521)</f>
        <v>0</v>
      </c>
      <c r="O522" s="29">
        <f>SUM(O516:O521)</f>
        <v>0</v>
      </c>
      <c r="P522" s="36"/>
    </row>
    <row r="523" spans="1:16" ht="15.75" hidden="1" customHeight="1" thickBot="1" x14ac:dyDescent="0.4">
      <c r="B523" s="258"/>
      <c r="D523" s="59"/>
      <c r="H523" s="4"/>
      <c r="L523" s="29" t="s">
        <v>218</v>
      </c>
      <c r="M523" s="38" t="str">
        <f t="shared" ref="M523:O523" si="85">IF(M515=0,"NA",M522/M515)</f>
        <v>NA</v>
      </c>
      <c r="N523" s="38" t="str">
        <f t="shared" si="85"/>
        <v>NA</v>
      </c>
      <c r="O523" s="38" t="str">
        <f t="shared" si="85"/>
        <v>NA</v>
      </c>
      <c r="P523" s="36"/>
    </row>
    <row r="524" spans="1:16" ht="15.75" hidden="1" customHeight="1" thickBot="1" x14ac:dyDescent="0.4">
      <c r="B524" s="258"/>
      <c r="D524" s="358" t="str">
        <f>'Control Panel'!F87&amp;" - "&amp;'Control Panel'!E87</f>
        <v>4.42 - Module 41</v>
      </c>
      <c r="E524" s="359"/>
      <c r="F524" s="359"/>
      <c r="G524" s="19"/>
      <c r="H524" s="19"/>
      <c r="I524" s="19" t="str">
        <f>$I$84</f>
        <v xml:space="preserve">Overall Compliance: </v>
      </c>
      <c r="J524" s="20" t="str">
        <f>IF(SUM(M533:O533)=0,"N/A",SUM(M533:O533)/SUM(M526:O526))</f>
        <v>N/A</v>
      </c>
      <c r="L524" s="29"/>
      <c r="M524" s="29"/>
      <c r="N524" s="29"/>
      <c r="O524" s="29"/>
      <c r="P524" s="36"/>
    </row>
    <row r="525" spans="1:16" ht="15.75" hidden="1" customHeight="1" thickBot="1" x14ac:dyDescent="0.4">
      <c r="B525" s="258"/>
      <c r="D525" s="347" t="str">
        <f>$D$85</f>
        <v>Availability</v>
      </c>
      <c r="E525" s="349" t="str">
        <f>$E$85</f>
        <v>Priority</v>
      </c>
      <c r="F525" s="349"/>
      <c r="G525" s="349"/>
      <c r="H525" s="350" t="str">
        <f>$H$85</f>
        <v>Total</v>
      </c>
      <c r="I525" s="352" t="str">
        <f>$I$85</f>
        <v>Comments</v>
      </c>
      <c r="J525" s="345" t="str">
        <f>$J$85</f>
        <v>Availability by Type</v>
      </c>
      <c r="L525" s="29"/>
      <c r="M525" s="37" t="str">
        <f>'Control Panel'!$F$31</f>
        <v>H</v>
      </c>
      <c r="N525" s="37" t="str">
        <f>'Control Panel'!$F$32</f>
        <v>M</v>
      </c>
      <c r="O525" s="37" t="str">
        <f>'Control Panel'!$F$33</f>
        <v>L</v>
      </c>
      <c r="P525" s="36"/>
    </row>
    <row r="526" spans="1:16" ht="15.75" hidden="1" customHeight="1" thickBot="1" x14ac:dyDescent="0.4">
      <c r="B526" s="258"/>
      <c r="D526" s="348"/>
      <c r="E526" s="75" t="str">
        <f>'Control Panel'!$E$31</f>
        <v>High</v>
      </c>
      <c r="F526" s="76" t="str">
        <f>'Control Panel'!$E$32</f>
        <v>Medium</v>
      </c>
      <c r="G526" s="77" t="str">
        <f>'Control Panel'!$E$33</f>
        <v>Low</v>
      </c>
      <c r="H526" s="351"/>
      <c r="I526" s="353"/>
      <c r="J526" s="346"/>
      <c r="L526" s="37" t="s">
        <v>214</v>
      </c>
      <c r="M526" s="29">
        <f>E533*'Control Panel'!$G$31*'Control Panel'!$G$36</f>
        <v>0</v>
      </c>
      <c r="N526" s="29">
        <f>F533*'Control Panel'!$G$32*'Control Panel'!$G$36</f>
        <v>0</v>
      </c>
      <c r="O526" s="29">
        <f>G533*'Control Panel'!$G$33*'Control Panel'!$G$36</f>
        <v>0</v>
      </c>
      <c r="P526" s="36"/>
    </row>
    <row r="527" spans="1:16" ht="15.75" hidden="1" customHeight="1" thickBot="1" x14ac:dyDescent="0.4">
      <c r="B527" s="258"/>
      <c r="D527" s="88" t="str">
        <f>'Control Panel'!$E$36</f>
        <v>Yes</v>
      </c>
      <c r="E527" s="81">
        <f>COUNTIFS('Module 41'!$C:$C,'Control Panel'!$F$31,'Module 41'!$AB:$AB,'Control Panel'!$F$36)</f>
        <v>0</v>
      </c>
      <c r="F527" s="82">
        <f>COUNTIFS('Module 41'!$C:$C,'Control Panel'!$F$32,'Module 41'!$AB:$AB,'Control Panel'!$F$36)</f>
        <v>0</v>
      </c>
      <c r="G527" s="83">
        <f>COUNTIFS('Module 41'!$C:$C,'Control Panel'!$F$33,'Module 41'!$AB:$AB,'Control Panel'!$F$36)</f>
        <v>0</v>
      </c>
      <c r="H527" s="71">
        <f>SUM(E527:G527)</f>
        <v>0</v>
      </c>
      <c r="I527" s="136">
        <f>COUNTIFS('Module 41'!$G:$G,"&lt;&gt;",'Module 41'!$AB:$AB,'Control Panel'!$F$36)</f>
        <v>0</v>
      </c>
      <c r="J527" s="72"/>
      <c r="L527" s="37" t="str">
        <f>'Control Panel'!$F$36</f>
        <v>Y</v>
      </c>
      <c r="M527" s="29">
        <f>E527*'Control Panel'!$G$31*'Control Panel'!$G$36</f>
        <v>0</v>
      </c>
      <c r="N527" s="29">
        <f>F527*'Control Panel'!$G$32*'Control Panel'!$G$36</f>
        <v>0</v>
      </c>
      <c r="O527" s="29">
        <f>G527*'Control Panel'!$G$33*'Control Panel'!$G$36</f>
        <v>0</v>
      </c>
      <c r="P527" s="36"/>
    </row>
    <row r="528" spans="1:16" ht="15.75" hidden="1" customHeight="1" thickBot="1" x14ac:dyDescent="0.4">
      <c r="B528" s="258"/>
      <c r="D528" s="68" t="str">
        <f>'Control Panel'!$E$37</f>
        <v>Reporting</v>
      </c>
      <c r="E528" s="78">
        <f>COUNTIFS('Module 41'!$C:$C,'Control Panel'!$F$31,'Module 41'!$AB:$AB,'Control Panel'!$F$37)</f>
        <v>0</v>
      </c>
      <c r="F528" s="79">
        <f>COUNTIFS('Module 41'!$C:$C,'Control Panel'!$F$32,'Module 41'!$AB:$AB,'Control Panel'!$F$37)</f>
        <v>0</v>
      </c>
      <c r="G528" s="80">
        <f>COUNTIFS('Module 41'!$C:$C,'Control Panel'!$F$33,'Module 41'!$AB:$AB,'Control Panel'!$F$37)</f>
        <v>0</v>
      </c>
      <c r="H528" s="69">
        <f t="shared" ref="H528:H532" si="86">SUM(E528:G528)</f>
        <v>0</v>
      </c>
      <c r="I528" s="137">
        <f>COUNTIFS('Module 41'!$G:$G,"&lt;&gt;",'Module 41'!$AB:$AB,'Control Panel'!$F$37)</f>
        <v>0</v>
      </c>
      <c r="J528" s="129"/>
      <c r="L528" s="37" t="str">
        <f>'Control Panel'!$F$37</f>
        <v>R</v>
      </c>
      <c r="M528" s="29">
        <f>E528*'Control Panel'!$G$31*'Control Panel'!$G$37</f>
        <v>0</v>
      </c>
      <c r="N528" s="29">
        <f>F528*'Control Panel'!$G$32*'Control Panel'!$G$37</f>
        <v>0</v>
      </c>
      <c r="O528" s="29">
        <f>G528*'Control Panel'!$G$33*'Control Panel'!$G$37</f>
        <v>0</v>
      </c>
      <c r="P528" s="36"/>
    </row>
    <row r="529" spans="1:16" ht="15.75" hidden="1" customHeight="1" thickBot="1" x14ac:dyDescent="0.4">
      <c r="B529" s="258"/>
      <c r="D529" s="70" t="str">
        <f>'Control Panel'!$E$38</f>
        <v>Third Party</v>
      </c>
      <c r="E529" s="81">
        <f>COUNTIFS('Module 41'!$C:$C,'Control Panel'!$F$31,'Module 41'!$AB:$AB,'Control Panel'!$F$38)</f>
        <v>0</v>
      </c>
      <c r="F529" s="82">
        <f>COUNTIFS('Module 41'!$C:$C,'Control Panel'!$F$32,'Module 41'!$AB:$AB,'Control Panel'!$F$38)</f>
        <v>0</v>
      </c>
      <c r="G529" s="83">
        <f>COUNTIFS('Module 41'!$C:$C,'Control Panel'!$F$33,'Module 41'!$AB:$AB,'Control Panel'!$F$38)</f>
        <v>0</v>
      </c>
      <c r="H529" s="71">
        <f t="shared" si="86"/>
        <v>0</v>
      </c>
      <c r="I529" s="136">
        <f>COUNTIFS('Module 41'!$G:$G,"&lt;&gt;",'Module 41'!$AB:$AB,'Control Panel'!$F$38)</f>
        <v>0</v>
      </c>
      <c r="J529" s="129"/>
      <c r="L529" s="37" t="str">
        <f>'Control Panel'!$F$38</f>
        <v>T</v>
      </c>
      <c r="M529" s="29">
        <f>E529*'Control Panel'!$G$31*'Control Panel'!$G$38</f>
        <v>0</v>
      </c>
      <c r="N529" s="29">
        <f>F529*'Control Panel'!$G$32*'Control Panel'!$G$38</f>
        <v>0</v>
      </c>
      <c r="O529" s="29">
        <f>G529*'Control Panel'!$G$33*'Control Panel'!$G$38</f>
        <v>0</v>
      </c>
      <c r="P529" s="36"/>
    </row>
    <row r="530" spans="1:16" ht="15.75" hidden="1" customHeight="1" thickBot="1" x14ac:dyDescent="0.4">
      <c r="A530" s="21" t="s">
        <v>215</v>
      </c>
      <c r="B530" s="150"/>
      <c r="D530" s="73" t="str">
        <f>'Control Panel'!$E$39</f>
        <v>Modification</v>
      </c>
      <c r="E530" s="78">
        <f>COUNTIFS('Module 41'!$C:$C,'Control Panel'!$F$31,'Module 41'!$AB:$AB,'Control Panel'!$F$39)</f>
        <v>0</v>
      </c>
      <c r="F530" s="79">
        <f>COUNTIFS('Module 41'!$C:$C,'Control Panel'!$F$32,'Module 41'!$AB:$AB,'Control Panel'!$F$39)</f>
        <v>0</v>
      </c>
      <c r="G530" s="80">
        <f>COUNTIFS('Module 41'!$C:$C,'Control Panel'!$F$33,'Module 41'!$AB:$AB,'Control Panel'!$F$39)</f>
        <v>0</v>
      </c>
      <c r="H530" s="69">
        <f t="shared" si="86"/>
        <v>0</v>
      </c>
      <c r="I530" s="137">
        <f>COUNTIFS('Module 41'!$G:$G,"&lt;&gt;",'Module 41'!$AB:$AB,'Control Panel'!$F$39)</f>
        <v>0</v>
      </c>
      <c r="J530" s="129"/>
      <c r="L530" s="37" t="str">
        <f>'Control Panel'!$F$39</f>
        <v>M</v>
      </c>
      <c r="M530" s="29">
        <f>E530*'Control Panel'!$G$31*'Control Panel'!$G$39</f>
        <v>0</v>
      </c>
      <c r="N530" s="29">
        <f>F530*'Control Panel'!$G$32*'Control Panel'!$G$39</f>
        <v>0</v>
      </c>
      <c r="O530" s="29">
        <f>G530*'Control Panel'!$G$33*'Control Panel'!$G$39</f>
        <v>0</v>
      </c>
      <c r="P530" s="36"/>
    </row>
    <row r="531" spans="1:16" ht="15.75" hidden="1" customHeight="1" thickBot="1" x14ac:dyDescent="0.4">
      <c r="A531" s="22" t="s">
        <v>216</v>
      </c>
      <c r="B531" s="151"/>
      <c r="D531" s="74" t="str">
        <f>'Control Panel'!$E$40</f>
        <v>Future</v>
      </c>
      <c r="E531" s="81">
        <f>COUNTIFS('Module 41'!$C:$C,'Control Panel'!$F$31,'Module 41'!$AB:$AB,'Control Panel'!$F$40)</f>
        <v>0</v>
      </c>
      <c r="F531" s="82">
        <f>COUNTIFS('Module 41'!$C:$C,'Control Panel'!$F$32,'Module 41'!$AB:$AB,'Control Panel'!$F$40)</f>
        <v>0</v>
      </c>
      <c r="G531" s="83">
        <f>COUNTIFS('Module 41'!$C:$C,'Control Panel'!$F$33,'Module 41'!$AB:$AB,'Control Panel'!$F$40)</f>
        <v>0</v>
      </c>
      <c r="H531" s="71">
        <f t="shared" si="86"/>
        <v>0</v>
      </c>
      <c r="I531" s="136">
        <f>COUNTIFS('Module 41'!$G:$G,"&lt;&gt;",'Module 41'!$AB:$AB,'Control Panel'!$F$40)</f>
        <v>0</v>
      </c>
      <c r="J531" s="129"/>
      <c r="L531" s="37" t="str">
        <f>'Control Panel'!$F$40</f>
        <v>F</v>
      </c>
      <c r="M531" s="29">
        <f>E531*'Control Panel'!$G$31*'Control Panel'!$G$40</f>
        <v>0</v>
      </c>
      <c r="N531" s="29">
        <f>F531*'Control Panel'!$G$32*'Control Panel'!$G$40</f>
        <v>0</v>
      </c>
      <c r="O531" s="29">
        <f>G531*'Control Panel'!$G$33*'Control Panel'!$G$40</f>
        <v>0</v>
      </c>
      <c r="P531" s="36"/>
    </row>
    <row r="532" spans="1:16" ht="15.75" hidden="1" customHeight="1" thickBot="1" x14ac:dyDescent="0.4">
      <c r="A532" s="25" t="str">
        <f>IF('Module 30'!$AC$12&gt;0,"Yes","No")</f>
        <v>No</v>
      </c>
      <c r="B532" s="152">
        <f>IF(A532="Yes",1,0)</f>
        <v>0</v>
      </c>
      <c r="D532" s="87" t="str">
        <f>'Control Panel'!$E$41</f>
        <v>Not Available</v>
      </c>
      <c r="E532" s="78">
        <f>COUNTIFS('Module 41'!$C:$C,'Control Panel'!$F$31,'Module 41'!$AB:$AB,'Control Panel'!$F$41)</f>
        <v>0</v>
      </c>
      <c r="F532" s="79">
        <f>COUNTIFS('Module 41'!$C:$C,'Control Panel'!$F$32,'Module 41'!$AB:$AB,'Control Panel'!$F$41)</f>
        <v>0</v>
      </c>
      <c r="G532" s="80">
        <f>COUNTIFS('Module 41'!$C:$C,'Control Panel'!$F$33,'Module 41'!$AB:$AB,'Control Panel'!$F$41)</f>
        <v>0</v>
      </c>
      <c r="H532" s="69">
        <f t="shared" si="86"/>
        <v>0</v>
      </c>
      <c r="I532" s="137">
        <f>COUNTIFS('Module 41'!$G:$G,"&lt;&gt;",'Module 41'!$AB:$AB,'Control Panel'!$F$41)</f>
        <v>0</v>
      </c>
      <c r="J532" s="129"/>
      <c r="L532" s="37" t="str">
        <f>'Control Panel'!$F$41</f>
        <v>N</v>
      </c>
      <c r="M532" s="29">
        <f>E532*'Control Panel'!$G$31*'Control Panel'!$G$41</f>
        <v>0</v>
      </c>
      <c r="N532" s="29">
        <f>F532*'Control Panel'!$G$32*'Control Panel'!$G$41</f>
        <v>0</v>
      </c>
      <c r="O532" s="29">
        <f>G532*'Control Panel'!$G$33*'Control Panel'!$G$41</f>
        <v>0</v>
      </c>
      <c r="P532" s="36"/>
    </row>
    <row r="533" spans="1:16" ht="15.75" hidden="1" customHeight="1" thickBot="1" x14ac:dyDescent="0.4">
      <c r="B533" s="258"/>
      <c r="D533" s="84" t="str">
        <f>$D$93</f>
        <v>Total:</v>
      </c>
      <c r="E533" s="85">
        <f>SUM(E527:E532)</f>
        <v>0</v>
      </c>
      <c r="F533" s="85">
        <f>SUM(F527:F532)</f>
        <v>0</v>
      </c>
      <c r="G533" s="85">
        <f>SUM(G527:G532)</f>
        <v>0</v>
      </c>
      <c r="H533" s="86">
        <f>SUM(H527:H532)</f>
        <v>0</v>
      </c>
      <c r="I533" s="86">
        <f>SUM(I527:I532)</f>
        <v>0</v>
      </c>
      <c r="J533" s="154"/>
      <c r="L533" s="37" t="str">
        <f>D533</f>
        <v>Total:</v>
      </c>
      <c r="M533" s="29">
        <f>SUM(M527:M532)</f>
        <v>0</v>
      </c>
      <c r="N533" s="29">
        <f>SUM(N527:N532)</f>
        <v>0</v>
      </c>
      <c r="O533" s="29">
        <f>SUM(O527:O532)</f>
        <v>0</v>
      </c>
      <c r="P533" s="36"/>
    </row>
    <row r="534" spans="1:16" ht="15.75" hidden="1" customHeight="1" thickBot="1" x14ac:dyDescent="0.4">
      <c r="B534" s="258"/>
      <c r="D534" s="59"/>
      <c r="H534" s="4"/>
      <c r="L534" s="29" t="s">
        <v>218</v>
      </c>
      <c r="M534" s="38" t="str">
        <f t="shared" ref="M534:O534" si="87">IF(M526=0,"NA",M533/M526)</f>
        <v>NA</v>
      </c>
      <c r="N534" s="38" t="str">
        <f t="shared" si="87"/>
        <v>NA</v>
      </c>
      <c r="O534" s="38" t="str">
        <f t="shared" si="87"/>
        <v>NA</v>
      </c>
      <c r="P534" s="36"/>
    </row>
    <row r="535" spans="1:16" ht="15.75" hidden="1" customHeight="1" thickBot="1" x14ac:dyDescent="0.4">
      <c r="B535" s="258"/>
      <c r="D535" s="358" t="str">
        <f>'Control Panel'!F88&amp;" - "&amp;'Control Panel'!E88</f>
        <v>4.43 - Module 42</v>
      </c>
      <c r="E535" s="359"/>
      <c r="F535" s="359"/>
      <c r="G535" s="19"/>
      <c r="H535" s="19"/>
      <c r="I535" s="19" t="str">
        <f>$I$84</f>
        <v xml:space="preserve">Overall Compliance: </v>
      </c>
      <c r="J535" s="20" t="str">
        <f>IF(SUM(M544:O544)=0,"N/A",SUM(M544:O544)/SUM(M537:O537))</f>
        <v>N/A</v>
      </c>
      <c r="L535" s="29"/>
      <c r="M535" s="29"/>
      <c r="N535" s="29"/>
      <c r="O535" s="29"/>
      <c r="P535" s="36"/>
    </row>
    <row r="536" spans="1:16" ht="15.75" hidden="1" customHeight="1" thickBot="1" x14ac:dyDescent="0.4">
      <c r="B536" s="258"/>
      <c r="D536" s="347" t="str">
        <f>$D$85</f>
        <v>Availability</v>
      </c>
      <c r="E536" s="349" t="str">
        <f>$E$85</f>
        <v>Priority</v>
      </c>
      <c r="F536" s="349"/>
      <c r="G536" s="349"/>
      <c r="H536" s="350" t="str">
        <f>$H$85</f>
        <v>Total</v>
      </c>
      <c r="I536" s="352" t="str">
        <f>$I$85</f>
        <v>Comments</v>
      </c>
      <c r="J536" s="345" t="str">
        <f>$J$85</f>
        <v>Availability by Type</v>
      </c>
      <c r="L536" s="29"/>
      <c r="M536" s="37" t="str">
        <f>'Control Panel'!$F$31</f>
        <v>H</v>
      </c>
      <c r="N536" s="37" t="str">
        <f>'Control Panel'!$F$32</f>
        <v>M</v>
      </c>
      <c r="O536" s="37" t="str">
        <f>'Control Panel'!$F$33</f>
        <v>L</v>
      </c>
      <c r="P536" s="36"/>
    </row>
    <row r="537" spans="1:16" ht="15.75" hidden="1" customHeight="1" thickBot="1" x14ac:dyDescent="0.4">
      <c r="B537" s="258"/>
      <c r="D537" s="348"/>
      <c r="E537" s="75" t="str">
        <f>'Control Panel'!$E$31</f>
        <v>High</v>
      </c>
      <c r="F537" s="76" t="str">
        <f>'Control Panel'!$E$32</f>
        <v>Medium</v>
      </c>
      <c r="G537" s="77" t="str">
        <f>'Control Panel'!$E$33</f>
        <v>Low</v>
      </c>
      <c r="H537" s="351"/>
      <c r="I537" s="353"/>
      <c r="J537" s="346"/>
      <c r="L537" s="37" t="s">
        <v>214</v>
      </c>
      <c r="M537" s="29">
        <f>E544*'Control Panel'!$G$31*'Control Panel'!$G$36</f>
        <v>0</v>
      </c>
      <c r="N537" s="29">
        <f>F544*'Control Panel'!$G$32*'Control Panel'!$G$36</f>
        <v>0</v>
      </c>
      <c r="O537" s="29">
        <f>G544*'Control Panel'!$G$33*'Control Panel'!$G$36</f>
        <v>0</v>
      </c>
      <c r="P537" s="36"/>
    </row>
    <row r="538" spans="1:16" ht="15.75" hidden="1" customHeight="1" thickBot="1" x14ac:dyDescent="0.4">
      <c r="B538" s="258"/>
      <c r="D538" s="88" t="str">
        <f>'Control Panel'!$E$36</f>
        <v>Yes</v>
      </c>
      <c r="E538" s="81">
        <f>COUNTIFS('Module 42'!$C:$C,'Control Panel'!$F$31,'Module 42'!$AB:$AB,'Control Panel'!$F$36)</f>
        <v>0</v>
      </c>
      <c r="F538" s="82">
        <f>COUNTIFS('Module 42'!$C:$C,'Control Panel'!$F$32,'Module 42'!$AB:$AB,'Control Panel'!$F$36)</f>
        <v>0</v>
      </c>
      <c r="G538" s="83">
        <f>COUNTIFS('Module 42'!$C:$C,'Control Panel'!$F$33,'Module 42'!$AB:$AB,'Control Panel'!$F$36)</f>
        <v>0</v>
      </c>
      <c r="H538" s="71">
        <f>SUM(E538:G538)</f>
        <v>0</v>
      </c>
      <c r="I538" s="136">
        <f>COUNTIFS('Module 42'!$G:$G,"&lt;&gt;",'Module 42'!$AB:$AB,'Control Panel'!$F$36)</f>
        <v>0</v>
      </c>
      <c r="J538" s="72"/>
      <c r="L538" s="37" t="str">
        <f>'Control Panel'!$F$36</f>
        <v>Y</v>
      </c>
      <c r="M538" s="29">
        <f>E538*'Control Panel'!$G$31*'Control Panel'!$G$36</f>
        <v>0</v>
      </c>
      <c r="N538" s="29">
        <f>F538*'Control Panel'!$G$32*'Control Panel'!$G$36</f>
        <v>0</v>
      </c>
      <c r="O538" s="29">
        <f>G538*'Control Panel'!$G$33*'Control Panel'!$G$36</f>
        <v>0</v>
      </c>
      <c r="P538" s="36"/>
    </row>
    <row r="539" spans="1:16" ht="15.75" hidden="1" customHeight="1" thickBot="1" x14ac:dyDescent="0.4">
      <c r="B539" s="258"/>
      <c r="D539" s="68" t="str">
        <f>'Control Panel'!$E$37</f>
        <v>Reporting</v>
      </c>
      <c r="E539" s="78">
        <f>COUNTIFS('Module 42'!$C:$C,'Control Panel'!$F$31,'Module 42'!$AB:$AB,'Control Panel'!$F$37)</f>
        <v>0</v>
      </c>
      <c r="F539" s="79">
        <f>COUNTIFS('Module 42'!$C:$C,'Control Panel'!$F$32,'Module 42'!$AB:$AB,'Control Panel'!$F$37)</f>
        <v>0</v>
      </c>
      <c r="G539" s="80">
        <f>COUNTIFS('Module 42'!$C:$C,'Control Panel'!$F$33,'Module 42'!$AB:$AB,'Control Panel'!$F$37)</f>
        <v>0</v>
      </c>
      <c r="H539" s="69">
        <f t="shared" ref="H539:H543" si="88">SUM(E539:G539)</f>
        <v>0</v>
      </c>
      <c r="I539" s="137">
        <f>COUNTIFS('Module 42'!$G:$G,"&lt;&gt;",'Module 42'!$AB:$AB,'Control Panel'!$F$37)</f>
        <v>0</v>
      </c>
      <c r="J539" s="129"/>
      <c r="L539" s="37" t="str">
        <f>'Control Panel'!$F$37</f>
        <v>R</v>
      </c>
      <c r="M539" s="29">
        <f>E539*'Control Panel'!$G$31*'Control Panel'!$G$37</f>
        <v>0</v>
      </c>
      <c r="N539" s="29">
        <f>F539*'Control Panel'!$G$32*'Control Panel'!$G$37</f>
        <v>0</v>
      </c>
      <c r="O539" s="29">
        <f>G539*'Control Panel'!$G$33*'Control Panel'!$G$37</f>
        <v>0</v>
      </c>
      <c r="P539" s="36"/>
    </row>
    <row r="540" spans="1:16" ht="15.75" hidden="1" customHeight="1" thickBot="1" x14ac:dyDescent="0.4">
      <c r="B540" s="258"/>
      <c r="D540" s="70" t="str">
        <f>'Control Panel'!$E$38</f>
        <v>Third Party</v>
      </c>
      <c r="E540" s="81">
        <f>COUNTIFS('Module 42'!$C:$C,'Control Panel'!$F$31,'Module 42'!$AB:$AB,'Control Panel'!$F$38)</f>
        <v>0</v>
      </c>
      <c r="F540" s="82">
        <f>COUNTIFS('Module 42'!$C:$C,'Control Panel'!$F$32,'Module 42'!$AB:$AB,'Control Panel'!$F$38)</f>
        <v>0</v>
      </c>
      <c r="G540" s="83">
        <f>COUNTIFS('Module 42'!$C:$C,'Control Panel'!$F$33,'Module 42'!$AB:$AB,'Control Panel'!$F$38)</f>
        <v>0</v>
      </c>
      <c r="H540" s="71">
        <f t="shared" si="88"/>
        <v>0</v>
      </c>
      <c r="I540" s="136">
        <f>COUNTIFS('Module 42'!$G:$G,"&lt;&gt;",'Module 42'!$AB:$AB,'Control Panel'!$F$38)</f>
        <v>0</v>
      </c>
      <c r="J540" s="129"/>
      <c r="L540" s="37" t="str">
        <f>'Control Panel'!$F$38</f>
        <v>T</v>
      </c>
      <c r="M540" s="29">
        <f>E540*'Control Panel'!$G$31*'Control Panel'!$G$38</f>
        <v>0</v>
      </c>
      <c r="N540" s="29">
        <f>F540*'Control Panel'!$G$32*'Control Panel'!$G$38</f>
        <v>0</v>
      </c>
      <c r="O540" s="29">
        <f>G540*'Control Panel'!$G$33*'Control Panel'!$G$38</f>
        <v>0</v>
      </c>
      <c r="P540" s="36"/>
    </row>
    <row r="541" spans="1:16" ht="15.75" hidden="1" customHeight="1" thickBot="1" x14ac:dyDescent="0.4">
      <c r="A541" s="21" t="s">
        <v>215</v>
      </c>
      <c r="B541" s="150"/>
      <c r="D541" s="73" t="str">
        <f>'Control Panel'!$E$39</f>
        <v>Modification</v>
      </c>
      <c r="E541" s="78">
        <f>COUNTIFS('Module 42'!$C:$C,'Control Panel'!$F$31,'Module 42'!$AB:$AB,'Control Panel'!$F$39)</f>
        <v>0</v>
      </c>
      <c r="F541" s="79">
        <f>COUNTIFS('Module 42'!$C:$C,'Control Panel'!$F$32,'Module 42'!$AB:$AB,'Control Panel'!$F$39)</f>
        <v>0</v>
      </c>
      <c r="G541" s="80">
        <f>COUNTIFS('Module 42'!$C:$C,'Control Panel'!$F$33,'Module 42'!$AB:$AB,'Control Panel'!$F$39)</f>
        <v>0</v>
      </c>
      <c r="H541" s="69">
        <f t="shared" si="88"/>
        <v>0</v>
      </c>
      <c r="I541" s="137">
        <f>COUNTIFS('Module 42'!$G:$G,"&lt;&gt;",'Module 42'!$AB:$AB,'Control Panel'!$F$39)</f>
        <v>0</v>
      </c>
      <c r="J541" s="129"/>
      <c r="L541" s="37" t="str">
        <f>'Control Panel'!$F$39</f>
        <v>M</v>
      </c>
      <c r="M541" s="29">
        <f>E541*'Control Panel'!$G$31*'Control Panel'!$G$39</f>
        <v>0</v>
      </c>
      <c r="N541" s="29">
        <f>F541*'Control Panel'!$G$32*'Control Panel'!$G$39</f>
        <v>0</v>
      </c>
      <c r="O541" s="29">
        <f>G541*'Control Panel'!$G$33*'Control Panel'!$G$39</f>
        <v>0</v>
      </c>
      <c r="P541" s="36"/>
    </row>
    <row r="542" spans="1:16" ht="15.75" hidden="1" customHeight="1" thickBot="1" x14ac:dyDescent="0.4">
      <c r="A542" s="22" t="s">
        <v>216</v>
      </c>
      <c r="B542" s="151"/>
      <c r="D542" s="74" t="str">
        <f>'Control Panel'!$E$40</f>
        <v>Future</v>
      </c>
      <c r="E542" s="81">
        <f>COUNTIFS('Module 42'!$C:$C,'Control Panel'!$F$31,'Module 42'!$AB:$AB,'Control Panel'!$F$40)</f>
        <v>0</v>
      </c>
      <c r="F542" s="82">
        <f>COUNTIFS('Module 42'!$C:$C,'Control Panel'!$F$32,'Module 42'!$AB:$AB,'Control Panel'!$F$40)</f>
        <v>0</v>
      </c>
      <c r="G542" s="83">
        <f>COUNTIFS('Module 42'!$C:$C,'Control Panel'!$F$33,'Module 42'!$AB:$AB,'Control Panel'!$F$40)</f>
        <v>0</v>
      </c>
      <c r="H542" s="71">
        <f t="shared" si="88"/>
        <v>0</v>
      </c>
      <c r="I542" s="136">
        <f>COUNTIFS('Module 42'!$G:$G,"&lt;&gt;",'Module 42'!$AB:$AB,'Control Panel'!$F$40)</f>
        <v>0</v>
      </c>
      <c r="J542" s="129"/>
      <c r="L542" s="37" t="str">
        <f>'Control Panel'!$F$40</f>
        <v>F</v>
      </c>
      <c r="M542" s="29">
        <f>E542*'Control Panel'!$G$31*'Control Panel'!$G$40</f>
        <v>0</v>
      </c>
      <c r="N542" s="29">
        <f>F542*'Control Panel'!$G$32*'Control Panel'!$G$40</f>
        <v>0</v>
      </c>
      <c r="O542" s="29">
        <f>G542*'Control Panel'!$G$33*'Control Panel'!$G$40</f>
        <v>0</v>
      </c>
      <c r="P542" s="36"/>
    </row>
    <row r="543" spans="1:16" ht="15.75" hidden="1" customHeight="1" thickBot="1" x14ac:dyDescent="0.4">
      <c r="A543" s="25" t="str">
        <f>IF('Module 30'!$AC$12&gt;0,"Yes","No")</f>
        <v>No</v>
      </c>
      <c r="B543" s="152">
        <f>IF(A543="Yes",1,0)</f>
        <v>0</v>
      </c>
      <c r="D543" s="87" t="str">
        <f>'Control Panel'!$E$41</f>
        <v>Not Available</v>
      </c>
      <c r="E543" s="78">
        <f>COUNTIFS('Module 42'!$C:$C,'Control Panel'!$F$31,'Module 42'!$AB:$AB,'Control Panel'!$F$41)</f>
        <v>0</v>
      </c>
      <c r="F543" s="79">
        <f>COUNTIFS('Module 42'!$C:$C,'Control Panel'!$F$32,'Module 42'!$AB:$AB,'Control Panel'!$F$41)</f>
        <v>0</v>
      </c>
      <c r="G543" s="80">
        <f>COUNTIFS('Module 42'!$C:$C,'Control Panel'!$F$33,'Module 42'!$AB:$AB,'Control Panel'!$F$41)</f>
        <v>0</v>
      </c>
      <c r="H543" s="69">
        <f t="shared" si="88"/>
        <v>0</v>
      </c>
      <c r="I543" s="137">
        <f>COUNTIFS('Module 42'!$G:$G,"&lt;&gt;",'Module 42'!$AB:$AB,'Control Panel'!$F$41)</f>
        <v>0</v>
      </c>
      <c r="J543" s="129"/>
      <c r="L543" s="37" t="str">
        <f>'Control Panel'!$F$41</f>
        <v>N</v>
      </c>
      <c r="M543" s="29">
        <f>E543*'Control Panel'!$G$31*'Control Panel'!$G$41</f>
        <v>0</v>
      </c>
      <c r="N543" s="29">
        <f>F543*'Control Panel'!$G$32*'Control Panel'!$G$41</f>
        <v>0</v>
      </c>
      <c r="O543" s="29">
        <f>G543*'Control Panel'!$G$33*'Control Panel'!$G$41</f>
        <v>0</v>
      </c>
      <c r="P543" s="36"/>
    </row>
    <row r="544" spans="1:16" ht="15.75" hidden="1" customHeight="1" thickBot="1" x14ac:dyDescent="0.4">
      <c r="B544" s="258"/>
      <c r="D544" s="84" t="str">
        <f>$D$93</f>
        <v>Total:</v>
      </c>
      <c r="E544" s="85">
        <f>SUM(E538:E543)</f>
        <v>0</v>
      </c>
      <c r="F544" s="85">
        <f>SUM(F538:F543)</f>
        <v>0</v>
      </c>
      <c r="G544" s="85">
        <f>SUM(G538:G543)</f>
        <v>0</v>
      </c>
      <c r="H544" s="86">
        <f>SUM(H538:H543)</f>
        <v>0</v>
      </c>
      <c r="I544" s="86">
        <f>SUM(I538:I543)</f>
        <v>0</v>
      </c>
      <c r="J544" s="154"/>
      <c r="L544" s="37" t="str">
        <f>D544</f>
        <v>Total:</v>
      </c>
      <c r="M544" s="29">
        <f>SUM(M538:M543)</f>
        <v>0</v>
      </c>
      <c r="N544" s="29">
        <f>SUM(N538:N543)</f>
        <v>0</v>
      </c>
      <c r="O544" s="29">
        <f>SUM(O538:O543)</f>
        <v>0</v>
      </c>
      <c r="P544" s="36"/>
    </row>
    <row r="545" spans="1:16" ht="15.75" hidden="1" customHeight="1" thickBot="1" x14ac:dyDescent="0.4">
      <c r="B545" s="258"/>
      <c r="D545" s="59"/>
      <c r="H545" s="4"/>
      <c r="L545" s="29" t="s">
        <v>218</v>
      </c>
      <c r="M545" s="38" t="str">
        <f t="shared" ref="M545:O545" si="89">IF(M537=0,"NA",M544/M537)</f>
        <v>NA</v>
      </c>
      <c r="N545" s="38" t="str">
        <f t="shared" si="89"/>
        <v>NA</v>
      </c>
      <c r="O545" s="38" t="str">
        <f t="shared" si="89"/>
        <v>NA</v>
      </c>
      <c r="P545" s="36"/>
    </row>
    <row r="546" spans="1:16" ht="15.75" hidden="1" customHeight="1" thickBot="1" x14ac:dyDescent="0.4">
      <c r="B546" s="258"/>
      <c r="D546" s="358" t="str">
        <f>'Control Panel'!F89&amp;" - "&amp;'Control Panel'!E89</f>
        <v>4.44 - Module 43</v>
      </c>
      <c r="E546" s="359"/>
      <c r="F546" s="359"/>
      <c r="G546" s="19"/>
      <c r="H546" s="19"/>
      <c r="I546" s="19" t="str">
        <f>$I$84</f>
        <v xml:space="preserve">Overall Compliance: </v>
      </c>
      <c r="J546" s="20" t="str">
        <f>IF(SUM(M555:O555)=0,"N/A",SUM(M555:O555)/SUM(M548:O548))</f>
        <v>N/A</v>
      </c>
      <c r="L546" s="29"/>
      <c r="M546" s="29"/>
      <c r="N546" s="29"/>
      <c r="O546" s="29"/>
      <c r="P546" s="36"/>
    </row>
    <row r="547" spans="1:16" ht="15.75" hidden="1" customHeight="1" thickBot="1" x14ac:dyDescent="0.4">
      <c r="B547" s="258"/>
      <c r="D547" s="347" t="str">
        <f>$D$85</f>
        <v>Availability</v>
      </c>
      <c r="E547" s="349" t="str">
        <f>$E$85</f>
        <v>Priority</v>
      </c>
      <c r="F547" s="349"/>
      <c r="G547" s="349"/>
      <c r="H547" s="350" t="str">
        <f>$H$85</f>
        <v>Total</v>
      </c>
      <c r="I547" s="352" t="str">
        <f>$I$85</f>
        <v>Comments</v>
      </c>
      <c r="J547" s="345" t="str">
        <f>$J$85</f>
        <v>Availability by Type</v>
      </c>
      <c r="L547" s="29"/>
      <c r="M547" s="37" t="str">
        <f>'Control Panel'!$F$31</f>
        <v>H</v>
      </c>
      <c r="N547" s="37" t="str">
        <f>'Control Panel'!$F$32</f>
        <v>M</v>
      </c>
      <c r="O547" s="37" t="str">
        <f>'Control Panel'!$F$33</f>
        <v>L</v>
      </c>
      <c r="P547" s="36"/>
    </row>
    <row r="548" spans="1:16" ht="15.75" hidden="1" customHeight="1" thickBot="1" x14ac:dyDescent="0.4">
      <c r="B548" s="258"/>
      <c r="D548" s="348"/>
      <c r="E548" s="75" t="str">
        <f>'Control Panel'!$E$31</f>
        <v>High</v>
      </c>
      <c r="F548" s="76" t="str">
        <f>'Control Panel'!$E$32</f>
        <v>Medium</v>
      </c>
      <c r="G548" s="77" t="str">
        <f>'Control Panel'!$E$33</f>
        <v>Low</v>
      </c>
      <c r="H548" s="351"/>
      <c r="I548" s="353"/>
      <c r="J548" s="346"/>
      <c r="L548" s="37" t="s">
        <v>214</v>
      </c>
      <c r="M548" s="29">
        <f>E555*'Control Panel'!$G$31*'Control Panel'!$G$36</f>
        <v>0</v>
      </c>
      <c r="N548" s="29">
        <f>F555*'Control Panel'!$G$32*'Control Panel'!$G$36</f>
        <v>0</v>
      </c>
      <c r="O548" s="29">
        <f>G555*'Control Panel'!$G$33*'Control Panel'!$G$36</f>
        <v>0</v>
      </c>
      <c r="P548" s="36"/>
    </row>
    <row r="549" spans="1:16" ht="15.75" hidden="1" customHeight="1" thickBot="1" x14ac:dyDescent="0.4">
      <c r="B549" s="258"/>
      <c r="D549" s="88" t="str">
        <f>'Control Panel'!$E$36</f>
        <v>Yes</v>
      </c>
      <c r="E549" s="81">
        <f>COUNTIFS('Module 43'!$C:$C,'Control Panel'!$F$31,'Module 43'!$AB:$AB,'Control Panel'!$F$36)</f>
        <v>0</v>
      </c>
      <c r="F549" s="82">
        <f>COUNTIFS('Module 43'!$C:$C,'Control Panel'!$F$32,'Module 43'!$AB:$AB,'Control Panel'!$F$36)</f>
        <v>0</v>
      </c>
      <c r="G549" s="83">
        <f>COUNTIFS('Module 43'!$C:$C,'Control Panel'!$F$33,'Module 43'!$AB:$AB,'Control Panel'!$F$36)</f>
        <v>0</v>
      </c>
      <c r="H549" s="71">
        <f>SUM(E549:G549)</f>
        <v>0</v>
      </c>
      <c r="I549" s="136">
        <f>COUNTIFS('Module 43'!$G:$G,"&lt;&gt;",'Module 43'!$AB:$AB,'Control Panel'!$F$36)</f>
        <v>0</v>
      </c>
      <c r="J549" s="72"/>
      <c r="L549" s="37" t="str">
        <f>'Control Panel'!$F$36</f>
        <v>Y</v>
      </c>
      <c r="M549" s="29">
        <f>E549*'Control Panel'!$G$31*'Control Panel'!$G$36</f>
        <v>0</v>
      </c>
      <c r="N549" s="29">
        <f>F549*'Control Panel'!$G$32*'Control Panel'!$G$36</f>
        <v>0</v>
      </c>
      <c r="O549" s="29">
        <f>G549*'Control Panel'!$G$33*'Control Panel'!$G$36</f>
        <v>0</v>
      </c>
      <c r="P549" s="36"/>
    </row>
    <row r="550" spans="1:16" ht="15.75" hidden="1" customHeight="1" thickBot="1" x14ac:dyDescent="0.4">
      <c r="B550" s="258"/>
      <c r="D550" s="68" t="str">
        <f>'Control Panel'!$E$37</f>
        <v>Reporting</v>
      </c>
      <c r="E550" s="78">
        <f>COUNTIFS('Module 43'!$C:$C,'Control Panel'!$F$31,'Module 43'!$AB:$AB,'Control Panel'!$F$37)</f>
        <v>0</v>
      </c>
      <c r="F550" s="79">
        <f>COUNTIFS('Module 43'!$C:$C,'Control Panel'!$F$32,'Module 43'!$AB:$AB,'Control Panel'!$F$37)</f>
        <v>0</v>
      </c>
      <c r="G550" s="80">
        <f>COUNTIFS('Module 43'!$C:$C,'Control Panel'!$F$33,'Module 43'!$AB:$AB,'Control Panel'!$F$37)</f>
        <v>0</v>
      </c>
      <c r="H550" s="69">
        <f t="shared" ref="H550:H554" si="90">SUM(E550:G550)</f>
        <v>0</v>
      </c>
      <c r="I550" s="137">
        <f>COUNTIFS('Module 43'!$G:$G,"&lt;&gt;",'Module 43'!$AB:$AB,'Control Panel'!$F$37)</f>
        <v>0</v>
      </c>
      <c r="J550" s="129"/>
      <c r="L550" s="37" t="str">
        <f>'Control Panel'!$F$37</f>
        <v>R</v>
      </c>
      <c r="M550" s="29">
        <f>E550*'Control Panel'!$G$31*'Control Panel'!$G$37</f>
        <v>0</v>
      </c>
      <c r="N550" s="29">
        <f>F550*'Control Panel'!$G$32*'Control Panel'!$G$37</f>
        <v>0</v>
      </c>
      <c r="O550" s="29">
        <f>G550*'Control Panel'!$G$33*'Control Panel'!$G$37</f>
        <v>0</v>
      </c>
      <c r="P550" s="36"/>
    </row>
    <row r="551" spans="1:16" ht="15.75" hidden="1" customHeight="1" thickBot="1" x14ac:dyDescent="0.4">
      <c r="B551" s="258"/>
      <c r="D551" s="70" t="str">
        <f>'Control Panel'!$E$38</f>
        <v>Third Party</v>
      </c>
      <c r="E551" s="81">
        <f>COUNTIFS('Module 43'!$C:$C,'Control Panel'!$F$31,'Module 43'!$AB:$AB,'Control Panel'!$F$38)</f>
        <v>0</v>
      </c>
      <c r="F551" s="82">
        <f>COUNTIFS('Module 43'!$C:$C,'Control Panel'!$F$32,'Module 43'!$AB:$AB,'Control Panel'!$F$38)</f>
        <v>0</v>
      </c>
      <c r="G551" s="83">
        <f>COUNTIFS('Module 43'!$C:$C,'Control Panel'!$F$33,'Module 43'!$AB:$AB,'Control Panel'!$F$38)</f>
        <v>0</v>
      </c>
      <c r="H551" s="71">
        <f t="shared" si="90"/>
        <v>0</v>
      </c>
      <c r="I551" s="136">
        <f>COUNTIFS('Module 43'!$G:$G,"&lt;&gt;",'Module 43'!$AB:$AB,'Control Panel'!$F$38)</f>
        <v>0</v>
      </c>
      <c r="J551" s="129"/>
      <c r="L551" s="37" t="str">
        <f>'Control Panel'!$F$38</f>
        <v>T</v>
      </c>
      <c r="M551" s="29">
        <f>E551*'Control Panel'!$G$31*'Control Panel'!$G$38</f>
        <v>0</v>
      </c>
      <c r="N551" s="29">
        <f>F551*'Control Panel'!$G$32*'Control Panel'!$G$38</f>
        <v>0</v>
      </c>
      <c r="O551" s="29">
        <f>G551*'Control Panel'!$G$33*'Control Panel'!$G$38</f>
        <v>0</v>
      </c>
      <c r="P551" s="36"/>
    </row>
    <row r="552" spans="1:16" ht="15.75" hidden="1" customHeight="1" thickBot="1" x14ac:dyDescent="0.4">
      <c r="A552" s="21" t="s">
        <v>215</v>
      </c>
      <c r="B552" s="150"/>
      <c r="D552" s="73" t="str">
        <f>'Control Panel'!$E$39</f>
        <v>Modification</v>
      </c>
      <c r="E552" s="78">
        <f>COUNTIFS('Module 43'!$C:$C,'Control Panel'!$F$31,'Module 43'!$AB:$AB,'Control Panel'!$F$39)</f>
        <v>0</v>
      </c>
      <c r="F552" s="79">
        <f>COUNTIFS('Module 43'!$C:$C,'Control Panel'!$F$32,'Module 43'!$AB:$AB,'Control Panel'!$F$39)</f>
        <v>0</v>
      </c>
      <c r="G552" s="80">
        <f>COUNTIFS('Module 43'!$C:$C,'Control Panel'!$F$33,'Module 43'!$AB:$AB,'Control Panel'!$F$39)</f>
        <v>0</v>
      </c>
      <c r="H552" s="69">
        <f t="shared" si="90"/>
        <v>0</v>
      </c>
      <c r="I552" s="137">
        <f>COUNTIFS('Module 43'!$G:$G,"&lt;&gt;",'Module 43'!$AB:$AB,'Control Panel'!$F$39)</f>
        <v>0</v>
      </c>
      <c r="J552" s="129"/>
      <c r="L552" s="37" t="str">
        <f>'Control Panel'!$F$39</f>
        <v>M</v>
      </c>
      <c r="M552" s="29">
        <f>E552*'Control Panel'!$G$31*'Control Panel'!$G$39</f>
        <v>0</v>
      </c>
      <c r="N552" s="29">
        <f>F552*'Control Panel'!$G$32*'Control Panel'!$G$39</f>
        <v>0</v>
      </c>
      <c r="O552" s="29">
        <f>G552*'Control Panel'!$G$33*'Control Panel'!$G$39</f>
        <v>0</v>
      </c>
      <c r="P552" s="36"/>
    </row>
    <row r="553" spans="1:16" ht="15.75" hidden="1" customHeight="1" thickBot="1" x14ac:dyDescent="0.4">
      <c r="A553" s="22" t="s">
        <v>216</v>
      </c>
      <c r="B553" s="151"/>
      <c r="D553" s="74" t="str">
        <f>'Control Panel'!$E$40</f>
        <v>Future</v>
      </c>
      <c r="E553" s="81">
        <f>COUNTIFS('Module 43'!$C:$C,'Control Panel'!$F$31,'Module 43'!$AB:$AB,'Control Panel'!$F$40)</f>
        <v>0</v>
      </c>
      <c r="F553" s="82">
        <f>COUNTIFS('Module 43'!$C:$C,'Control Panel'!$F$32,'Module 43'!$AB:$AB,'Control Panel'!$F$40)</f>
        <v>0</v>
      </c>
      <c r="G553" s="83">
        <f>COUNTIFS('Module 43'!$C:$C,'Control Panel'!$F$33,'Module 43'!$AB:$AB,'Control Panel'!$F$40)</f>
        <v>0</v>
      </c>
      <c r="H553" s="71">
        <f t="shared" si="90"/>
        <v>0</v>
      </c>
      <c r="I553" s="136">
        <f>COUNTIFS('Module 43'!$G:$G,"&lt;&gt;",'Module 43'!$AB:$AB,'Control Panel'!$F$40)</f>
        <v>0</v>
      </c>
      <c r="J553" s="129"/>
      <c r="L553" s="37" t="str">
        <f>'Control Panel'!$F$40</f>
        <v>F</v>
      </c>
      <c r="M553" s="29">
        <f>E553*'Control Panel'!$G$31*'Control Panel'!$G$40</f>
        <v>0</v>
      </c>
      <c r="N553" s="29">
        <f>F553*'Control Panel'!$G$32*'Control Panel'!$G$40</f>
        <v>0</v>
      </c>
      <c r="O553" s="29">
        <f>G553*'Control Panel'!$G$33*'Control Panel'!$G$40</f>
        <v>0</v>
      </c>
      <c r="P553" s="36"/>
    </row>
    <row r="554" spans="1:16" ht="15.75" hidden="1" customHeight="1" thickBot="1" x14ac:dyDescent="0.4">
      <c r="A554" s="25" t="str">
        <f>IF('Module 30'!$AC$12&gt;0,"Yes","No")</f>
        <v>No</v>
      </c>
      <c r="B554" s="152">
        <f>IF(A554="Yes",1,0)</f>
        <v>0</v>
      </c>
      <c r="D554" s="87" t="str">
        <f>'Control Panel'!$E$41</f>
        <v>Not Available</v>
      </c>
      <c r="E554" s="78">
        <f>COUNTIFS('Module 43'!$C:$C,'Control Panel'!$F$31,'Module 43'!$AB:$AB,'Control Panel'!$F$41)</f>
        <v>0</v>
      </c>
      <c r="F554" s="79">
        <f>COUNTIFS('Module 43'!$C:$C,'Control Panel'!$F$32,'Module 43'!$AB:$AB,'Control Panel'!$F$41)</f>
        <v>0</v>
      </c>
      <c r="G554" s="80">
        <f>COUNTIFS('Module 43'!$C:$C,'Control Panel'!$F$33,'Module 43'!$AB:$AB,'Control Panel'!$F$41)</f>
        <v>0</v>
      </c>
      <c r="H554" s="69">
        <f t="shared" si="90"/>
        <v>0</v>
      </c>
      <c r="I554" s="137">
        <f>COUNTIFS('Module 43'!$G:$G,"&lt;&gt;",'Module 43'!$AB:$AB,'Control Panel'!$F$41)</f>
        <v>0</v>
      </c>
      <c r="J554" s="129"/>
      <c r="L554" s="37" t="str">
        <f>'Control Panel'!$F$41</f>
        <v>N</v>
      </c>
      <c r="M554" s="29">
        <f>E554*'Control Panel'!$G$31*'Control Panel'!$G$41</f>
        <v>0</v>
      </c>
      <c r="N554" s="29">
        <f>F554*'Control Panel'!$G$32*'Control Panel'!$G$41</f>
        <v>0</v>
      </c>
      <c r="O554" s="29">
        <f>G554*'Control Panel'!$G$33*'Control Panel'!$G$41</f>
        <v>0</v>
      </c>
      <c r="P554" s="36"/>
    </row>
    <row r="555" spans="1:16" ht="15.75" hidden="1" customHeight="1" thickBot="1" x14ac:dyDescent="0.4">
      <c r="B555" s="258"/>
      <c r="D555" s="84" t="str">
        <f>$D$93</f>
        <v>Total:</v>
      </c>
      <c r="E555" s="85">
        <f>SUM(E549:E554)</f>
        <v>0</v>
      </c>
      <c r="F555" s="85">
        <f>SUM(F549:F554)</f>
        <v>0</v>
      </c>
      <c r="G555" s="85">
        <f>SUM(G549:G554)</f>
        <v>0</v>
      </c>
      <c r="H555" s="86">
        <f>SUM(H549:H554)</f>
        <v>0</v>
      </c>
      <c r="I555" s="86">
        <f>SUM(I549:I554)</f>
        <v>0</v>
      </c>
      <c r="J555" s="154"/>
      <c r="L555" s="37" t="str">
        <f>D555</f>
        <v>Total:</v>
      </c>
      <c r="M555" s="29">
        <f>SUM(M549:M554)</f>
        <v>0</v>
      </c>
      <c r="N555" s="29">
        <f>SUM(N549:N554)</f>
        <v>0</v>
      </c>
      <c r="O555" s="29">
        <f>SUM(O549:O554)</f>
        <v>0</v>
      </c>
      <c r="P555" s="36"/>
    </row>
    <row r="556" spans="1:16" ht="15.75" hidden="1" customHeight="1" thickBot="1" x14ac:dyDescent="0.4">
      <c r="B556" s="258"/>
      <c r="D556" s="59"/>
      <c r="H556" s="4"/>
      <c r="L556" s="29" t="s">
        <v>218</v>
      </c>
      <c r="M556" s="38" t="str">
        <f t="shared" ref="M556:O556" si="91">IF(M548=0,"NA",M555/M548)</f>
        <v>NA</v>
      </c>
      <c r="N556" s="38" t="str">
        <f t="shared" si="91"/>
        <v>NA</v>
      </c>
      <c r="O556" s="38" t="str">
        <f t="shared" si="91"/>
        <v>NA</v>
      </c>
      <c r="P556" s="36"/>
    </row>
    <row r="557" spans="1:16" ht="15.75" hidden="1" customHeight="1" thickBot="1" x14ac:dyDescent="0.4">
      <c r="B557" s="258"/>
      <c r="D557" s="358" t="str">
        <f>'Control Panel'!F90&amp;" - "&amp;'Control Panel'!E90</f>
        <v>4.45 - Module 44</v>
      </c>
      <c r="E557" s="359"/>
      <c r="F557" s="359"/>
      <c r="G557" s="19"/>
      <c r="H557" s="19"/>
      <c r="I557" s="19" t="str">
        <f>$I$84</f>
        <v xml:space="preserve">Overall Compliance: </v>
      </c>
      <c r="J557" s="20" t="str">
        <f>IF(SUM(M566:O566)=0,"N/A",SUM(M566:O566)/SUM(M559:O559))</f>
        <v>N/A</v>
      </c>
      <c r="L557" s="29"/>
      <c r="M557" s="29"/>
      <c r="N557" s="29"/>
      <c r="O557" s="29"/>
      <c r="P557" s="36"/>
    </row>
    <row r="558" spans="1:16" ht="15.75" hidden="1" customHeight="1" thickBot="1" x14ac:dyDescent="0.4">
      <c r="B558" s="258"/>
      <c r="D558" s="347" t="str">
        <f>$D$85</f>
        <v>Availability</v>
      </c>
      <c r="E558" s="349" t="str">
        <f>$E$85</f>
        <v>Priority</v>
      </c>
      <c r="F558" s="349"/>
      <c r="G558" s="349"/>
      <c r="H558" s="350" t="str">
        <f>$H$85</f>
        <v>Total</v>
      </c>
      <c r="I558" s="352" t="str">
        <f>$I$85</f>
        <v>Comments</v>
      </c>
      <c r="J558" s="345" t="str">
        <f>$J$85</f>
        <v>Availability by Type</v>
      </c>
      <c r="L558" s="29"/>
      <c r="M558" s="37" t="str">
        <f>'Control Panel'!$F$31</f>
        <v>H</v>
      </c>
      <c r="N558" s="37" t="str">
        <f>'Control Panel'!$F$32</f>
        <v>M</v>
      </c>
      <c r="O558" s="37" t="str">
        <f>'Control Panel'!$F$33</f>
        <v>L</v>
      </c>
      <c r="P558" s="36"/>
    </row>
    <row r="559" spans="1:16" ht="15.75" hidden="1" customHeight="1" thickBot="1" x14ac:dyDescent="0.4">
      <c r="B559" s="258"/>
      <c r="D559" s="348"/>
      <c r="E559" s="75" t="str">
        <f>'Control Panel'!$E$31</f>
        <v>High</v>
      </c>
      <c r="F559" s="76" t="str">
        <f>'Control Panel'!$E$32</f>
        <v>Medium</v>
      </c>
      <c r="G559" s="77" t="str">
        <f>'Control Panel'!$E$33</f>
        <v>Low</v>
      </c>
      <c r="H559" s="351"/>
      <c r="I559" s="353"/>
      <c r="J559" s="346"/>
      <c r="L559" s="37" t="s">
        <v>214</v>
      </c>
      <c r="M559" s="29">
        <f>E566*'Control Panel'!$G$31*'Control Panel'!$G$36</f>
        <v>0</v>
      </c>
      <c r="N559" s="29">
        <f>F566*'Control Panel'!$G$32*'Control Panel'!$G$36</f>
        <v>0</v>
      </c>
      <c r="O559" s="29">
        <f>G566*'Control Panel'!$G$33*'Control Panel'!$G$36</f>
        <v>0</v>
      </c>
      <c r="P559" s="36"/>
    </row>
    <row r="560" spans="1:16" ht="15.75" hidden="1" customHeight="1" thickBot="1" x14ac:dyDescent="0.4">
      <c r="B560" s="258"/>
      <c r="D560" s="88" t="str">
        <f>'Control Panel'!$E$36</f>
        <v>Yes</v>
      </c>
      <c r="E560" s="81">
        <f>COUNTIFS('Module 44'!$C:$C,'Control Panel'!$F$31,'Module 44'!$AB:$AB,'Control Panel'!$F$36)</f>
        <v>0</v>
      </c>
      <c r="F560" s="82">
        <f>COUNTIFS('Module 44'!$C:$C,'Control Panel'!$F$32,'Module 44'!$AB:$AB,'Control Panel'!$F$36)</f>
        <v>0</v>
      </c>
      <c r="G560" s="83">
        <f>COUNTIFS('Module 44'!$C:$C,'Control Panel'!$F$33,'Module 44'!$AB:$AB,'Control Panel'!$F$36)</f>
        <v>0</v>
      </c>
      <c r="H560" s="71">
        <f>SUM(E560:G560)</f>
        <v>0</v>
      </c>
      <c r="I560" s="136">
        <f>COUNTIFS('Module 44'!$G:$G,"&lt;&gt;",'Module 44'!$AB:$AB,'Control Panel'!$F$36)</f>
        <v>0</v>
      </c>
      <c r="J560" s="72"/>
      <c r="L560" s="37" t="str">
        <f>'Control Panel'!$F$36</f>
        <v>Y</v>
      </c>
      <c r="M560" s="29">
        <f>E560*'Control Panel'!$G$31*'Control Panel'!$G$36</f>
        <v>0</v>
      </c>
      <c r="N560" s="29">
        <f>F560*'Control Panel'!$G$32*'Control Panel'!$G$36</f>
        <v>0</v>
      </c>
      <c r="O560" s="29">
        <f>G560*'Control Panel'!$G$33*'Control Panel'!$G$36</f>
        <v>0</v>
      </c>
      <c r="P560" s="36"/>
    </row>
    <row r="561" spans="1:16" ht="15.75" hidden="1" customHeight="1" thickBot="1" x14ac:dyDescent="0.4">
      <c r="B561" s="258"/>
      <c r="D561" s="68" t="str">
        <f>'Control Panel'!$E$37</f>
        <v>Reporting</v>
      </c>
      <c r="E561" s="78">
        <f>COUNTIFS('Module 44'!$C:$C,'Control Panel'!$F$31,'Module 44'!$AB:$AB,'Control Panel'!$F$37)</f>
        <v>0</v>
      </c>
      <c r="F561" s="79">
        <f>COUNTIFS('Module 44'!$C:$C,'Control Panel'!$F$32,'Module 44'!$AB:$AB,'Control Panel'!$F$37)</f>
        <v>0</v>
      </c>
      <c r="G561" s="80">
        <f>COUNTIFS('Module 44'!$C:$C,'Control Panel'!$F$33,'Module 44'!$AB:$AB,'Control Panel'!$F$37)</f>
        <v>0</v>
      </c>
      <c r="H561" s="69">
        <f t="shared" ref="H561:H565" si="92">SUM(E561:G561)</f>
        <v>0</v>
      </c>
      <c r="I561" s="137">
        <f>COUNTIFS('Module 44'!$G:$G,"&lt;&gt;",'Module 44'!$AB:$AB,'Control Panel'!$F$37)</f>
        <v>0</v>
      </c>
      <c r="J561" s="129"/>
      <c r="L561" s="37" t="str">
        <f>'Control Panel'!$F$37</f>
        <v>R</v>
      </c>
      <c r="M561" s="29">
        <f>E561*'Control Panel'!$G$31*'Control Panel'!$G$37</f>
        <v>0</v>
      </c>
      <c r="N561" s="29">
        <f>F561*'Control Panel'!$G$32*'Control Panel'!$G$37</f>
        <v>0</v>
      </c>
      <c r="O561" s="29">
        <f>G561*'Control Panel'!$G$33*'Control Panel'!$G$37</f>
        <v>0</v>
      </c>
      <c r="P561" s="36"/>
    </row>
    <row r="562" spans="1:16" ht="15.75" hidden="1" customHeight="1" thickBot="1" x14ac:dyDescent="0.4">
      <c r="B562" s="258"/>
      <c r="D562" s="70" t="str">
        <f>'Control Panel'!$E$38</f>
        <v>Third Party</v>
      </c>
      <c r="E562" s="81">
        <f>COUNTIFS('Module 44'!$C:$C,'Control Panel'!$F$31,'Module 44'!$AB:$AB,'Control Panel'!$F$38)</f>
        <v>0</v>
      </c>
      <c r="F562" s="82">
        <f>COUNTIFS('Module 44'!$C:$C,'Control Panel'!$F$32,'Module 44'!$AB:$AB,'Control Panel'!$F$38)</f>
        <v>0</v>
      </c>
      <c r="G562" s="83">
        <f>COUNTIFS('Module 44'!$C:$C,'Control Panel'!$F$33,'Module 44'!$AB:$AB,'Control Panel'!$F$38)</f>
        <v>0</v>
      </c>
      <c r="H562" s="71">
        <f t="shared" si="92"/>
        <v>0</v>
      </c>
      <c r="I562" s="136">
        <f>COUNTIFS('Module 44'!$G:$G,"&lt;&gt;",'Module 44'!$AB:$AB,'Control Panel'!$F$38)</f>
        <v>0</v>
      </c>
      <c r="J562" s="129"/>
      <c r="L562" s="37" t="str">
        <f>'Control Panel'!$F$38</f>
        <v>T</v>
      </c>
      <c r="M562" s="29">
        <f>E562*'Control Panel'!$G$31*'Control Panel'!$G$38</f>
        <v>0</v>
      </c>
      <c r="N562" s="29">
        <f>F562*'Control Panel'!$G$32*'Control Panel'!$G$38</f>
        <v>0</v>
      </c>
      <c r="O562" s="29">
        <f>G562*'Control Panel'!$G$33*'Control Panel'!$G$38</f>
        <v>0</v>
      </c>
      <c r="P562" s="36"/>
    </row>
    <row r="563" spans="1:16" ht="15.75" hidden="1" customHeight="1" thickBot="1" x14ac:dyDescent="0.4">
      <c r="A563" s="21" t="s">
        <v>215</v>
      </c>
      <c r="B563" s="150"/>
      <c r="D563" s="73" t="str">
        <f>'Control Panel'!$E$39</f>
        <v>Modification</v>
      </c>
      <c r="E563" s="78">
        <f>COUNTIFS('Module 44'!$C:$C,'Control Panel'!$F$31,'Module 44'!$AB:$AB,'Control Panel'!$F$39)</f>
        <v>0</v>
      </c>
      <c r="F563" s="79">
        <f>COUNTIFS('Module 44'!$C:$C,'Control Panel'!$F$32,'Module 44'!$AB:$AB,'Control Panel'!$F$39)</f>
        <v>0</v>
      </c>
      <c r="G563" s="80">
        <f>COUNTIFS('Module 44'!$C:$C,'Control Panel'!$F$33,'Module 44'!$AB:$AB,'Control Panel'!$F$39)</f>
        <v>0</v>
      </c>
      <c r="H563" s="69">
        <f t="shared" si="92"/>
        <v>0</v>
      </c>
      <c r="I563" s="137">
        <f>COUNTIFS('Module 44'!$G:$G,"&lt;&gt;",'Module 44'!$AB:$AB,'Control Panel'!$F$39)</f>
        <v>0</v>
      </c>
      <c r="J563" s="129"/>
      <c r="L563" s="37" t="str">
        <f>'Control Panel'!$F$39</f>
        <v>M</v>
      </c>
      <c r="M563" s="29">
        <f>E563*'Control Panel'!$G$31*'Control Panel'!$G$39</f>
        <v>0</v>
      </c>
      <c r="N563" s="29">
        <f>F563*'Control Panel'!$G$32*'Control Panel'!$G$39</f>
        <v>0</v>
      </c>
      <c r="O563" s="29">
        <f>G563*'Control Panel'!$G$33*'Control Panel'!$G$39</f>
        <v>0</v>
      </c>
      <c r="P563" s="36"/>
    </row>
    <row r="564" spans="1:16" ht="15.75" hidden="1" customHeight="1" thickBot="1" x14ac:dyDescent="0.4">
      <c r="A564" s="22" t="s">
        <v>216</v>
      </c>
      <c r="B564" s="151"/>
      <c r="D564" s="74" t="str">
        <f>'Control Panel'!$E$40</f>
        <v>Future</v>
      </c>
      <c r="E564" s="81">
        <f>COUNTIFS('Module 44'!$C:$C,'Control Panel'!$F$31,'Module 44'!$AB:$AB,'Control Panel'!$F$40)</f>
        <v>0</v>
      </c>
      <c r="F564" s="82">
        <f>COUNTIFS('Module 44'!$C:$C,'Control Panel'!$F$32,'Module 44'!$AB:$AB,'Control Panel'!$F$40)</f>
        <v>0</v>
      </c>
      <c r="G564" s="83">
        <f>COUNTIFS('Module 44'!$C:$C,'Control Panel'!$F$33,'Module 44'!$AB:$AB,'Control Panel'!$F$40)</f>
        <v>0</v>
      </c>
      <c r="H564" s="71">
        <f t="shared" si="92"/>
        <v>0</v>
      </c>
      <c r="I564" s="136">
        <f>COUNTIFS('Module 44'!$G:$G,"&lt;&gt;",'Module 44'!$AB:$AB,'Control Panel'!$F$40)</f>
        <v>0</v>
      </c>
      <c r="J564" s="129"/>
      <c r="L564" s="37" t="str">
        <f>'Control Panel'!$F$40</f>
        <v>F</v>
      </c>
      <c r="M564" s="29">
        <f>E564*'Control Panel'!$G$31*'Control Panel'!$G$40</f>
        <v>0</v>
      </c>
      <c r="N564" s="29">
        <f>F564*'Control Panel'!$G$32*'Control Panel'!$G$40</f>
        <v>0</v>
      </c>
      <c r="O564" s="29">
        <f>G564*'Control Panel'!$G$33*'Control Panel'!$G$40</f>
        <v>0</v>
      </c>
      <c r="P564" s="36"/>
    </row>
    <row r="565" spans="1:16" ht="15.75" hidden="1" customHeight="1" thickBot="1" x14ac:dyDescent="0.4">
      <c r="A565" s="25" t="str">
        <f>IF('Module 30'!$AC$12&gt;0,"Yes","No")</f>
        <v>No</v>
      </c>
      <c r="B565" s="152">
        <f>IF(A565="Yes",1,0)</f>
        <v>0</v>
      </c>
      <c r="D565" s="87" t="str">
        <f>'Control Panel'!$E$41</f>
        <v>Not Available</v>
      </c>
      <c r="E565" s="78">
        <f>COUNTIFS('Module 44'!$C:$C,'Control Panel'!$F$31,'Module 44'!$AB:$AB,'Control Panel'!$F$41)</f>
        <v>0</v>
      </c>
      <c r="F565" s="79">
        <f>COUNTIFS('Module 44'!$C:$C,'Control Panel'!$F$32,'Module 44'!$AB:$AB,'Control Panel'!$F$41)</f>
        <v>0</v>
      </c>
      <c r="G565" s="80">
        <f>COUNTIFS('Module 44'!$C:$C,'Control Panel'!$F$33,'Module 44'!$AB:$AB,'Control Panel'!$F$41)</f>
        <v>0</v>
      </c>
      <c r="H565" s="69">
        <f t="shared" si="92"/>
        <v>0</v>
      </c>
      <c r="I565" s="137">
        <f>COUNTIFS('Module 44'!$G:$G,"&lt;&gt;",'Module 44'!$AB:$AB,'Control Panel'!$F$41)</f>
        <v>0</v>
      </c>
      <c r="J565" s="129"/>
      <c r="L565" s="37" t="str">
        <f>'Control Panel'!$F$41</f>
        <v>N</v>
      </c>
      <c r="M565" s="29">
        <f>E565*'Control Panel'!$G$31*'Control Panel'!$G$41</f>
        <v>0</v>
      </c>
      <c r="N565" s="29">
        <f>F565*'Control Panel'!$G$32*'Control Panel'!$G$41</f>
        <v>0</v>
      </c>
      <c r="O565" s="29">
        <f>G565*'Control Panel'!$G$33*'Control Panel'!$G$41</f>
        <v>0</v>
      </c>
      <c r="P565" s="36"/>
    </row>
    <row r="566" spans="1:16" ht="15.75" hidden="1" customHeight="1" thickBot="1" x14ac:dyDescent="0.4">
      <c r="B566" s="258"/>
      <c r="D566" s="84" t="str">
        <f>$D$93</f>
        <v>Total:</v>
      </c>
      <c r="E566" s="85">
        <f>SUM(E560:E565)</f>
        <v>0</v>
      </c>
      <c r="F566" s="85">
        <f>SUM(F560:F565)</f>
        <v>0</v>
      </c>
      <c r="G566" s="85">
        <f>SUM(G560:G565)</f>
        <v>0</v>
      </c>
      <c r="H566" s="86">
        <f>SUM(H560:H565)</f>
        <v>0</v>
      </c>
      <c r="I566" s="86">
        <f>SUM(I560:I565)</f>
        <v>0</v>
      </c>
      <c r="J566" s="154"/>
      <c r="L566" s="37" t="str">
        <f>D566</f>
        <v>Total:</v>
      </c>
      <c r="M566" s="29">
        <f>SUM(M560:M565)</f>
        <v>0</v>
      </c>
      <c r="N566" s="29">
        <f>SUM(N560:N565)</f>
        <v>0</v>
      </c>
      <c r="O566" s="29">
        <f>SUM(O560:O565)</f>
        <v>0</v>
      </c>
      <c r="P566" s="36"/>
    </row>
    <row r="567" spans="1:16" ht="15.75" hidden="1" customHeight="1" thickBot="1" x14ac:dyDescent="0.4">
      <c r="B567" s="258"/>
      <c r="D567" s="59"/>
      <c r="H567" s="4"/>
      <c r="L567" s="29" t="s">
        <v>218</v>
      </c>
      <c r="M567" s="38" t="str">
        <f t="shared" ref="M567:O567" si="93">IF(M559=0,"NA",M566/M559)</f>
        <v>NA</v>
      </c>
      <c r="N567" s="38" t="str">
        <f t="shared" si="93"/>
        <v>NA</v>
      </c>
      <c r="O567" s="38" t="str">
        <f t="shared" si="93"/>
        <v>NA</v>
      </c>
      <c r="P567" s="36"/>
    </row>
    <row r="568" spans="1:16" ht="15.75" hidden="1" customHeight="1" thickBot="1" x14ac:dyDescent="0.4">
      <c r="B568" s="258"/>
      <c r="D568" s="358" t="str">
        <f>'Control Panel'!F91&amp;" - "&amp;'Control Panel'!E91</f>
        <v>4.46 - Module 45</v>
      </c>
      <c r="E568" s="359"/>
      <c r="F568" s="359"/>
      <c r="G568" s="19"/>
      <c r="H568" s="19"/>
      <c r="I568" s="19" t="str">
        <f>$I$84</f>
        <v xml:space="preserve">Overall Compliance: </v>
      </c>
      <c r="J568" s="20" t="str">
        <f>IF(SUM(M577:O577)=0,"N/A",SUM(M577:O577)/SUM(M570:O570))</f>
        <v>N/A</v>
      </c>
      <c r="L568" s="29"/>
      <c r="M568" s="29"/>
      <c r="N568" s="29"/>
      <c r="O568" s="29"/>
      <c r="P568" s="36"/>
    </row>
    <row r="569" spans="1:16" ht="15.75" hidden="1" customHeight="1" thickBot="1" x14ac:dyDescent="0.4">
      <c r="B569" s="258"/>
      <c r="D569" s="347" t="str">
        <f>$D$85</f>
        <v>Availability</v>
      </c>
      <c r="E569" s="349" t="str">
        <f>$E$85</f>
        <v>Priority</v>
      </c>
      <c r="F569" s="349"/>
      <c r="G569" s="349"/>
      <c r="H569" s="350" t="str">
        <f>$H$85</f>
        <v>Total</v>
      </c>
      <c r="I569" s="352" t="str">
        <f>$I$85</f>
        <v>Comments</v>
      </c>
      <c r="J569" s="345" t="str">
        <f>$J$85</f>
        <v>Availability by Type</v>
      </c>
      <c r="L569" s="29"/>
      <c r="M569" s="37" t="str">
        <f>'Control Panel'!$F$31</f>
        <v>H</v>
      </c>
      <c r="N569" s="37" t="str">
        <f>'Control Panel'!$F$32</f>
        <v>M</v>
      </c>
      <c r="O569" s="37" t="str">
        <f>'Control Panel'!$F$33</f>
        <v>L</v>
      </c>
      <c r="P569" s="36"/>
    </row>
    <row r="570" spans="1:16" ht="15.75" hidden="1" customHeight="1" thickBot="1" x14ac:dyDescent="0.4">
      <c r="B570" s="258"/>
      <c r="D570" s="348"/>
      <c r="E570" s="75" t="str">
        <f>'Control Panel'!$E$31</f>
        <v>High</v>
      </c>
      <c r="F570" s="76" t="str">
        <f>'Control Panel'!$E$32</f>
        <v>Medium</v>
      </c>
      <c r="G570" s="77" t="str">
        <f>'Control Panel'!$E$33</f>
        <v>Low</v>
      </c>
      <c r="H570" s="351"/>
      <c r="I570" s="353"/>
      <c r="J570" s="346"/>
      <c r="L570" s="37" t="s">
        <v>214</v>
      </c>
      <c r="M570" s="29">
        <f>E577*'Control Panel'!$G$31*'Control Panel'!$G$36</f>
        <v>0</v>
      </c>
      <c r="N570" s="29">
        <f>F577*'Control Panel'!$G$32*'Control Panel'!$G$36</f>
        <v>0</v>
      </c>
      <c r="O570" s="29">
        <f>G577*'Control Panel'!$G$33*'Control Panel'!$G$36</f>
        <v>0</v>
      </c>
      <c r="P570" s="36"/>
    </row>
    <row r="571" spans="1:16" ht="15.75" hidden="1" customHeight="1" thickBot="1" x14ac:dyDescent="0.4">
      <c r="B571" s="258"/>
      <c r="D571" s="88" t="str">
        <f>'Control Panel'!$E$36</f>
        <v>Yes</v>
      </c>
      <c r="E571" s="81">
        <f>COUNTIFS('Module 45'!$C:$C,'Control Panel'!$F$31,'Module 45'!$AB:$AB,'Control Panel'!$F$36)</f>
        <v>0</v>
      </c>
      <c r="F571" s="82">
        <f>COUNTIFS('Module 45'!$C:$C,'Control Panel'!$F$32,'Module 45'!$AB:$AB,'Control Panel'!$F$36)</f>
        <v>0</v>
      </c>
      <c r="G571" s="83">
        <f>COUNTIFS('Module 45'!$C:$C,'Control Panel'!$F$33,'Module 45'!$AB:$AB,'Control Panel'!$F$36)</f>
        <v>0</v>
      </c>
      <c r="H571" s="71">
        <f>SUM(E571:G571)</f>
        <v>0</v>
      </c>
      <c r="I571" s="136">
        <f>COUNTIFS('Module 45'!$G:$G,"&lt;&gt;",'Module 45'!$AB:$AB,'Control Panel'!$F$36)</f>
        <v>0</v>
      </c>
      <c r="J571" s="72"/>
      <c r="L571" s="37" t="str">
        <f>'Control Panel'!$F$36</f>
        <v>Y</v>
      </c>
      <c r="M571" s="29">
        <f>E571*'Control Panel'!$G$31*'Control Panel'!$G$36</f>
        <v>0</v>
      </c>
      <c r="N571" s="29">
        <f>F571*'Control Panel'!$G$32*'Control Panel'!$G$36</f>
        <v>0</v>
      </c>
      <c r="O571" s="29">
        <f>G571*'Control Panel'!$G$33*'Control Panel'!$G$36</f>
        <v>0</v>
      </c>
      <c r="P571" s="36"/>
    </row>
    <row r="572" spans="1:16" ht="15.75" hidden="1" customHeight="1" thickBot="1" x14ac:dyDescent="0.4">
      <c r="B572" s="258"/>
      <c r="D572" s="68" t="str">
        <f>'Control Panel'!$E$37</f>
        <v>Reporting</v>
      </c>
      <c r="E572" s="78">
        <f>COUNTIFS('Module 45'!$C:$C,'Control Panel'!$F$31,'Module 45'!$AB:$AB,'Control Panel'!$F$37)</f>
        <v>0</v>
      </c>
      <c r="F572" s="79">
        <f>COUNTIFS('Module 45'!$C:$C,'Control Panel'!$F$32,'Module 45'!$AB:$AB,'Control Panel'!$F$37)</f>
        <v>0</v>
      </c>
      <c r="G572" s="80">
        <f>COUNTIFS('Module 45'!$C:$C,'Control Panel'!$F$33,'Module 45'!$AB:$AB,'Control Panel'!$F$37)</f>
        <v>0</v>
      </c>
      <c r="H572" s="69">
        <f t="shared" ref="H572:H576" si="94">SUM(E572:G572)</f>
        <v>0</v>
      </c>
      <c r="I572" s="137">
        <f>COUNTIFS('Module 45'!$G:$G,"&lt;&gt;",'Module 45'!$AB:$AB,'Control Panel'!$F$37)</f>
        <v>0</v>
      </c>
      <c r="J572" s="129"/>
      <c r="L572" s="37" t="str">
        <f>'Control Panel'!$F$37</f>
        <v>R</v>
      </c>
      <c r="M572" s="29">
        <f>E572*'Control Panel'!$G$31*'Control Panel'!$G$37</f>
        <v>0</v>
      </c>
      <c r="N572" s="29">
        <f>F572*'Control Panel'!$G$32*'Control Panel'!$G$37</f>
        <v>0</v>
      </c>
      <c r="O572" s="29">
        <f>G572*'Control Panel'!$G$33*'Control Panel'!$G$37</f>
        <v>0</v>
      </c>
      <c r="P572" s="36"/>
    </row>
    <row r="573" spans="1:16" ht="15.75" hidden="1" customHeight="1" thickBot="1" x14ac:dyDescent="0.4">
      <c r="B573" s="258"/>
      <c r="D573" s="70" t="str">
        <f>'Control Panel'!$E$38</f>
        <v>Third Party</v>
      </c>
      <c r="E573" s="81">
        <f>COUNTIFS('Module 45'!$C:$C,'Control Panel'!$F$31,'Module 45'!$AB:$AB,'Control Panel'!$F$38)</f>
        <v>0</v>
      </c>
      <c r="F573" s="82">
        <f>COUNTIFS('Module 45'!$C:$C,'Control Panel'!$F$32,'Module 45'!$AB:$AB,'Control Panel'!$F$38)</f>
        <v>0</v>
      </c>
      <c r="G573" s="83">
        <f>COUNTIFS('Module 45'!$C:$C,'Control Panel'!$F$33,'Module 45'!$AB:$AB,'Control Panel'!$F$38)</f>
        <v>0</v>
      </c>
      <c r="H573" s="71">
        <f t="shared" si="94"/>
        <v>0</v>
      </c>
      <c r="I573" s="136">
        <f>COUNTIFS('Module 45'!$G:$G,"&lt;&gt;",'Module 45'!$AB:$AB,'Control Panel'!$F$38)</f>
        <v>0</v>
      </c>
      <c r="J573" s="129"/>
      <c r="L573" s="37" t="str">
        <f>'Control Panel'!$F$38</f>
        <v>T</v>
      </c>
      <c r="M573" s="29">
        <f>E573*'Control Panel'!$G$31*'Control Panel'!$G$38</f>
        <v>0</v>
      </c>
      <c r="N573" s="29">
        <f>F573*'Control Panel'!$G$32*'Control Panel'!$G$38</f>
        <v>0</v>
      </c>
      <c r="O573" s="29">
        <f>G573*'Control Panel'!$G$33*'Control Panel'!$G$38</f>
        <v>0</v>
      </c>
      <c r="P573" s="36"/>
    </row>
    <row r="574" spans="1:16" ht="15.75" hidden="1" customHeight="1" thickBot="1" x14ac:dyDescent="0.4">
      <c r="A574" s="21" t="s">
        <v>215</v>
      </c>
      <c r="B574" s="150"/>
      <c r="D574" s="73" t="str">
        <f>'Control Panel'!$E$39</f>
        <v>Modification</v>
      </c>
      <c r="E574" s="78">
        <f>COUNTIFS('Module 45'!$C:$C,'Control Panel'!$F$31,'Module 45'!$AB:$AB,'Control Panel'!$F$39)</f>
        <v>0</v>
      </c>
      <c r="F574" s="79">
        <f>COUNTIFS('Module 45'!$C:$C,'Control Panel'!$F$32,'Module 45'!$AB:$AB,'Control Panel'!$F$39)</f>
        <v>0</v>
      </c>
      <c r="G574" s="80">
        <f>COUNTIFS('Module 45'!$C:$C,'Control Panel'!$F$33,'Module 45'!$AB:$AB,'Control Panel'!$F$39)</f>
        <v>0</v>
      </c>
      <c r="H574" s="69">
        <f t="shared" si="94"/>
        <v>0</v>
      </c>
      <c r="I574" s="137">
        <f>COUNTIFS('Module 45'!$G:$G,"&lt;&gt;",'Module 45'!$AB:$AB,'Control Panel'!$F$39)</f>
        <v>0</v>
      </c>
      <c r="J574" s="129"/>
      <c r="L574" s="37" t="str">
        <f>'Control Panel'!$F$39</f>
        <v>M</v>
      </c>
      <c r="M574" s="29">
        <f>E574*'Control Panel'!$G$31*'Control Panel'!$G$39</f>
        <v>0</v>
      </c>
      <c r="N574" s="29">
        <f>F574*'Control Panel'!$G$32*'Control Panel'!$G$39</f>
        <v>0</v>
      </c>
      <c r="O574" s="29">
        <f>G574*'Control Panel'!$G$33*'Control Panel'!$G$39</f>
        <v>0</v>
      </c>
      <c r="P574" s="36"/>
    </row>
    <row r="575" spans="1:16" ht="15.75" hidden="1" customHeight="1" thickBot="1" x14ac:dyDescent="0.4">
      <c r="A575" s="22" t="s">
        <v>216</v>
      </c>
      <c r="B575" s="151"/>
      <c r="D575" s="74" t="str">
        <f>'Control Panel'!$E$40</f>
        <v>Future</v>
      </c>
      <c r="E575" s="81">
        <f>COUNTIFS('Module 45'!$C:$C,'Control Panel'!$F$31,'Module 45'!$AB:$AB,'Control Panel'!$F$40)</f>
        <v>0</v>
      </c>
      <c r="F575" s="82">
        <f>COUNTIFS('Module 45'!$C:$C,'Control Panel'!$F$32,'Module 45'!$AB:$AB,'Control Panel'!$F$40)</f>
        <v>0</v>
      </c>
      <c r="G575" s="83">
        <f>COUNTIFS('Module 45'!$C:$C,'Control Panel'!$F$33,'Module 45'!$AB:$AB,'Control Panel'!$F$40)</f>
        <v>0</v>
      </c>
      <c r="H575" s="71">
        <f t="shared" si="94"/>
        <v>0</v>
      </c>
      <c r="I575" s="136">
        <f>COUNTIFS('Module 45'!$G:$G,"&lt;&gt;",'Module 45'!$AB:$AB,'Control Panel'!$F$40)</f>
        <v>0</v>
      </c>
      <c r="J575" s="129"/>
      <c r="L575" s="37" t="str">
        <f>'Control Panel'!$F$40</f>
        <v>F</v>
      </c>
      <c r="M575" s="29">
        <f>E575*'Control Panel'!$G$31*'Control Panel'!$G$40</f>
        <v>0</v>
      </c>
      <c r="N575" s="29">
        <f>F575*'Control Panel'!$G$32*'Control Panel'!$G$40</f>
        <v>0</v>
      </c>
      <c r="O575" s="29">
        <f>G575*'Control Panel'!$G$33*'Control Panel'!$G$40</f>
        <v>0</v>
      </c>
      <c r="P575" s="36"/>
    </row>
    <row r="576" spans="1:16" ht="15.75" hidden="1" customHeight="1" thickBot="1" x14ac:dyDescent="0.4">
      <c r="A576" s="25" t="str">
        <f>IF('Module 30'!$AC$12&gt;0,"Yes","No")</f>
        <v>No</v>
      </c>
      <c r="B576" s="152">
        <f>IF(A576="Yes",1,0)</f>
        <v>0</v>
      </c>
      <c r="D576" s="87" t="str">
        <f>'Control Panel'!$E$41</f>
        <v>Not Available</v>
      </c>
      <c r="E576" s="78">
        <f>COUNTIFS('Module 45'!$C:$C,'Control Panel'!$F$31,'Module 45'!$AB:$AB,'Control Panel'!$F$41)</f>
        <v>0</v>
      </c>
      <c r="F576" s="79">
        <f>COUNTIFS('Module 45'!$C:$C,'Control Panel'!$F$32,'Module 45'!$AB:$AB,'Control Panel'!$F$41)</f>
        <v>0</v>
      </c>
      <c r="G576" s="80">
        <f>COUNTIFS('Module 45'!$C:$C,'Control Panel'!$F$33,'Module 45'!$AB:$AB,'Control Panel'!$F$41)</f>
        <v>0</v>
      </c>
      <c r="H576" s="69">
        <f t="shared" si="94"/>
        <v>0</v>
      </c>
      <c r="I576" s="137">
        <f>COUNTIFS('Module 45'!$G:$G,"&lt;&gt;",'Module 45'!$AB:$AB,'Control Panel'!$F$41)</f>
        <v>0</v>
      </c>
      <c r="J576" s="129"/>
      <c r="L576" s="37" t="str">
        <f>'Control Panel'!$F$41</f>
        <v>N</v>
      </c>
      <c r="M576" s="29">
        <f>E576*'Control Panel'!$G$31*'Control Panel'!$G$41</f>
        <v>0</v>
      </c>
      <c r="N576" s="29">
        <f>F576*'Control Panel'!$G$32*'Control Panel'!$G$41</f>
        <v>0</v>
      </c>
      <c r="O576" s="29">
        <f>G576*'Control Panel'!$G$33*'Control Panel'!$G$41</f>
        <v>0</v>
      </c>
      <c r="P576" s="36"/>
    </row>
    <row r="577" spans="1:16" ht="15.75" hidden="1" customHeight="1" thickBot="1" x14ac:dyDescent="0.4">
      <c r="B577" s="258"/>
      <c r="D577" s="84" t="str">
        <f>$D$93</f>
        <v>Total:</v>
      </c>
      <c r="E577" s="85">
        <f>SUM(E571:E576)</f>
        <v>0</v>
      </c>
      <c r="F577" s="85">
        <f>SUM(F571:F576)</f>
        <v>0</v>
      </c>
      <c r="G577" s="85">
        <f>SUM(G571:G576)</f>
        <v>0</v>
      </c>
      <c r="H577" s="86">
        <f>SUM(H571:H576)</f>
        <v>0</v>
      </c>
      <c r="I577" s="86">
        <f>SUM(I571:I576)</f>
        <v>0</v>
      </c>
      <c r="J577" s="154"/>
      <c r="L577" s="37" t="str">
        <f>D577</f>
        <v>Total:</v>
      </c>
      <c r="M577" s="29">
        <f>SUM(M571:M576)</f>
        <v>0</v>
      </c>
      <c r="N577" s="29">
        <f>SUM(N571:N576)</f>
        <v>0</v>
      </c>
      <c r="O577" s="29">
        <f>SUM(O571:O576)</f>
        <v>0</v>
      </c>
      <c r="P577" s="36"/>
    </row>
    <row r="578" spans="1:16" ht="15.75" hidden="1" customHeight="1" thickBot="1" x14ac:dyDescent="0.4">
      <c r="B578" s="258"/>
      <c r="D578" s="59"/>
      <c r="H578" s="4"/>
      <c r="L578" s="29" t="s">
        <v>218</v>
      </c>
      <c r="M578" s="38" t="str">
        <f t="shared" ref="M578:O578" si="95">IF(M570=0,"NA",M577/M570)</f>
        <v>NA</v>
      </c>
      <c r="N578" s="38" t="str">
        <f t="shared" si="95"/>
        <v>NA</v>
      </c>
      <c r="O578" s="38" t="str">
        <f t="shared" si="95"/>
        <v>NA</v>
      </c>
      <c r="P578" s="36"/>
    </row>
    <row r="579" spans="1:16" ht="15.75" hidden="1" customHeight="1" thickBot="1" x14ac:dyDescent="0.4">
      <c r="B579" s="258"/>
      <c r="D579" s="358" t="str">
        <f>'Control Panel'!F92&amp;" - "&amp;'Control Panel'!E92</f>
        <v>4.47 - Module 46</v>
      </c>
      <c r="E579" s="359"/>
      <c r="F579" s="359"/>
      <c r="G579" s="19"/>
      <c r="H579" s="19"/>
      <c r="I579" s="19" t="str">
        <f>$I$84</f>
        <v xml:space="preserve">Overall Compliance: </v>
      </c>
      <c r="J579" s="20" t="str">
        <f>IF(SUM(M588:O588)=0,"N/A",SUM(M588:O588)/SUM(M581:O581))</f>
        <v>N/A</v>
      </c>
      <c r="L579" s="29"/>
      <c r="M579" s="29"/>
      <c r="N579" s="29"/>
      <c r="O579" s="29"/>
      <c r="P579" s="36"/>
    </row>
    <row r="580" spans="1:16" ht="15.75" hidden="1" customHeight="1" thickBot="1" x14ac:dyDescent="0.4">
      <c r="B580" s="258"/>
      <c r="D580" s="347" t="str">
        <f>$D$85</f>
        <v>Availability</v>
      </c>
      <c r="E580" s="349" t="str">
        <f>$E$85</f>
        <v>Priority</v>
      </c>
      <c r="F580" s="349"/>
      <c r="G580" s="349"/>
      <c r="H580" s="350" t="str">
        <f>$H$85</f>
        <v>Total</v>
      </c>
      <c r="I580" s="352" t="str">
        <f>$I$85</f>
        <v>Comments</v>
      </c>
      <c r="J580" s="345" t="str">
        <f>$J$85</f>
        <v>Availability by Type</v>
      </c>
      <c r="L580" s="29"/>
      <c r="M580" s="37" t="str">
        <f>'Control Panel'!$F$31</f>
        <v>H</v>
      </c>
      <c r="N580" s="37" t="str">
        <f>'Control Panel'!$F$32</f>
        <v>M</v>
      </c>
      <c r="O580" s="37" t="str">
        <f>'Control Panel'!$F$33</f>
        <v>L</v>
      </c>
      <c r="P580" s="36"/>
    </row>
    <row r="581" spans="1:16" ht="15.75" hidden="1" customHeight="1" thickBot="1" x14ac:dyDescent="0.4">
      <c r="B581" s="258"/>
      <c r="D581" s="348"/>
      <c r="E581" s="75" t="str">
        <f>'Control Panel'!$E$31</f>
        <v>High</v>
      </c>
      <c r="F581" s="76" t="str">
        <f>'Control Panel'!$E$32</f>
        <v>Medium</v>
      </c>
      <c r="G581" s="77" t="str">
        <f>'Control Panel'!$E$33</f>
        <v>Low</v>
      </c>
      <c r="H581" s="351"/>
      <c r="I581" s="353"/>
      <c r="J581" s="346"/>
      <c r="L581" s="37" t="s">
        <v>214</v>
      </c>
      <c r="M581" s="29">
        <f>E588*'Control Panel'!$G$31*'Control Panel'!$G$36</f>
        <v>0</v>
      </c>
      <c r="N581" s="29">
        <f>F588*'Control Panel'!$G$32*'Control Panel'!$G$36</f>
        <v>0</v>
      </c>
      <c r="O581" s="29">
        <f>G588*'Control Panel'!$G$33*'Control Panel'!$G$36</f>
        <v>0</v>
      </c>
      <c r="P581" s="36"/>
    </row>
    <row r="582" spans="1:16" ht="15.75" hidden="1" customHeight="1" thickBot="1" x14ac:dyDescent="0.4">
      <c r="B582" s="258"/>
      <c r="D582" s="88" t="str">
        <f>'Control Panel'!$E$36</f>
        <v>Yes</v>
      </c>
      <c r="E582" s="81">
        <f>COUNTIFS('Module 46'!$C:$C,'Control Panel'!$F$31,'Module 46'!$AB:$AB,'Control Panel'!$F$36)</f>
        <v>0</v>
      </c>
      <c r="F582" s="82">
        <f>COUNTIFS('Module 46'!$C:$C,'Control Panel'!$F$32,'Module 46'!$AB:$AB,'Control Panel'!$F$36)</f>
        <v>0</v>
      </c>
      <c r="G582" s="83">
        <f>COUNTIFS('Module 46'!$C:$C,'Control Panel'!$F$33,'Module 46'!$AB:$AB,'Control Panel'!$F$36)</f>
        <v>0</v>
      </c>
      <c r="H582" s="71">
        <f>SUM(E582:G582)</f>
        <v>0</v>
      </c>
      <c r="I582" s="136">
        <f>COUNTIFS('Module 46'!$G:$G,"&lt;&gt;",'Module 46'!$AB:$AB,'Control Panel'!$F$36)</f>
        <v>0</v>
      </c>
      <c r="J582" s="72"/>
      <c r="L582" s="37" t="str">
        <f>'Control Panel'!$F$36</f>
        <v>Y</v>
      </c>
      <c r="M582" s="29">
        <f>E582*'Control Panel'!$G$31*'Control Panel'!$G$36</f>
        <v>0</v>
      </c>
      <c r="N582" s="29">
        <f>F582*'Control Panel'!$G$32*'Control Panel'!$G$36</f>
        <v>0</v>
      </c>
      <c r="O582" s="29">
        <f>G582*'Control Panel'!$G$33*'Control Panel'!$G$36</f>
        <v>0</v>
      </c>
      <c r="P582" s="36"/>
    </row>
    <row r="583" spans="1:16" ht="15.75" hidden="1" customHeight="1" thickBot="1" x14ac:dyDescent="0.4">
      <c r="B583" s="258"/>
      <c r="D583" s="68" t="str">
        <f>'Control Panel'!$E$37</f>
        <v>Reporting</v>
      </c>
      <c r="E583" s="78">
        <f>COUNTIFS('Module 46'!$C:$C,'Control Panel'!$F$31,'Module 46'!$AB:$AB,'Control Panel'!$F$37)</f>
        <v>0</v>
      </c>
      <c r="F583" s="79">
        <f>COUNTIFS('Module 46'!$C:$C,'Control Panel'!$F$32,'Module 46'!$AB:$AB,'Control Panel'!$F$37)</f>
        <v>0</v>
      </c>
      <c r="G583" s="80">
        <f>COUNTIFS('Module 46'!$C:$C,'Control Panel'!$F$33,'Module 46'!$AB:$AB,'Control Panel'!$F$37)</f>
        <v>0</v>
      </c>
      <c r="H583" s="69">
        <f t="shared" ref="H583:H587" si="96">SUM(E583:G583)</f>
        <v>0</v>
      </c>
      <c r="I583" s="137">
        <f>COUNTIFS('Module 46'!$G:$G,"&lt;&gt;",'Module 46'!$AB:$AB,'Control Panel'!$F$37)</f>
        <v>0</v>
      </c>
      <c r="J583" s="129"/>
      <c r="L583" s="37" t="str">
        <f>'Control Panel'!$F$37</f>
        <v>R</v>
      </c>
      <c r="M583" s="29">
        <f>E583*'Control Panel'!$G$31*'Control Panel'!$G$37</f>
        <v>0</v>
      </c>
      <c r="N583" s="29">
        <f>F583*'Control Panel'!$G$32*'Control Panel'!$G$37</f>
        <v>0</v>
      </c>
      <c r="O583" s="29">
        <f>G583*'Control Panel'!$G$33*'Control Panel'!$G$37</f>
        <v>0</v>
      </c>
      <c r="P583" s="36"/>
    </row>
    <row r="584" spans="1:16" ht="15.75" hidden="1" customHeight="1" thickBot="1" x14ac:dyDescent="0.4">
      <c r="B584" s="258"/>
      <c r="D584" s="70" t="str">
        <f>'Control Panel'!$E$38</f>
        <v>Third Party</v>
      </c>
      <c r="E584" s="81">
        <f>COUNTIFS('Module 46'!$C:$C,'Control Panel'!$F$31,'Module 46'!$AB:$AB,'Control Panel'!$F$38)</f>
        <v>0</v>
      </c>
      <c r="F584" s="82">
        <f>COUNTIFS('Module 46'!$C:$C,'Control Panel'!$F$32,'Module 46'!$AB:$AB,'Control Panel'!$F$38)</f>
        <v>0</v>
      </c>
      <c r="G584" s="83">
        <f>COUNTIFS('Module 46'!$C:$C,'Control Panel'!$F$33,'Module 46'!$AB:$AB,'Control Panel'!$F$38)</f>
        <v>0</v>
      </c>
      <c r="H584" s="71">
        <f t="shared" si="96"/>
        <v>0</v>
      </c>
      <c r="I584" s="136">
        <f>COUNTIFS('Module 46'!$G:$G,"&lt;&gt;",'Module 46'!$AB:$AB,'Control Panel'!$F$38)</f>
        <v>0</v>
      </c>
      <c r="J584" s="129"/>
      <c r="L584" s="37" t="str">
        <f>'Control Panel'!$F$38</f>
        <v>T</v>
      </c>
      <c r="M584" s="29">
        <f>E584*'Control Panel'!$G$31*'Control Panel'!$G$38</f>
        <v>0</v>
      </c>
      <c r="N584" s="29">
        <f>F584*'Control Panel'!$G$32*'Control Panel'!$G$38</f>
        <v>0</v>
      </c>
      <c r="O584" s="29">
        <f>G584*'Control Panel'!$G$33*'Control Panel'!$G$38</f>
        <v>0</v>
      </c>
      <c r="P584" s="36"/>
    </row>
    <row r="585" spans="1:16" ht="15.75" hidden="1" customHeight="1" thickBot="1" x14ac:dyDescent="0.4">
      <c r="A585" s="21" t="s">
        <v>215</v>
      </c>
      <c r="B585" s="150"/>
      <c r="D585" s="73" t="str">
        <f>'Control Panel'!$E$39</f>
        <v>Modification</v>
      </c>
      <c r="E585" s="78">
        <f>COUNTIFS('Module 46'!$C:$C,'Control Panel'!$F$31,'Module 46'!$AB:$AB,'Control Panel'!$F$39)</f>
        <v>0</v>
      </c>
      <c r="F585" s="79">
        <f>COUNTIFS('Module 46'!$C:$C,'Control Panel'!$F$32,'Module 46'!$AB:$AB,'Control Panel'!$F$39)</f>
        <v>0</v>
      </c>
      <c r="G585" s="80">
        <f>COUNTIFS('Module 46'!$C:$C,'Control Panel'!$F$33,'Module 46'!$AB:$AB,'Control Panel'!$F$39)</f>
        <v>0</v>
      </c>
      <c r="H585" s="69">
        <f t="shared" si="96"/>
        <v>0</v>
      </c>
      <c r="I585" s="137">
        <f>COUNTIFS('Module 46'!$G:$G,"&lt;&gt;",'Module 46'!$AB:$AB,'Control Panel'!$F$39)</f>
        <v>0</v>
      </c>
      <c r="J585" s="129"/>
      <c r="L585" s="37" t="str">
        <f>'Control Panel'!$F$39</f>
        <v>M</v>
      </c>
      <c r="M585" s="29">
        <f>E585*'Control Panel'!$G$31*'Control Panel'!$G$39</f>
        <v>0</v>
      </c>
      <c r="N585" s="29">
        <f>F585*'Control Panel'!$G$32*'Control Panel'!$G$39</f>
        <v>0</v>
      </c>
      <c r="O585" s="29">
        <f>G585*'Control Panel'!$G$33*'Control Panel'!$G$39</f>
        <v>0</v>
      </c>
      <c r="P585" s="36"/>
    </row>
    <row r="586" spans="1:16" ht="15.75" hidden="1" customHeight="1" thickBot="1" x14ac:dyDescent="0.4">
      <c r="A586" s="22" t="s">
        <v>216</v>
      </c>
      <c r="B586" s="151"/>
      <c r="D586" s="74" t="str">
        <f>'Control Panel'!$E$40</f>
        <v>Future</v>
      </c>
      <c r="E586" s="81">
        <f>COUNTIFS('Module 46'!$C:$C,'Control Panel'!$F$31,'Module 46'!$AB:$AB,'Control Panel'!$F$40)</f>
        <v>0</v>
      </c>
      <c r="F586" s="82">
        <f>COUNTIFS('Module 46'!$C:$C,'Control Panel'!$F$32,'Module 46'!$AB:$AB,'Control Panel'!$F$40)</f>
        <v>0</v>
      </c>
      <c r="G586" s="83">
        <f>COUNTIFS('Module 46'!$C:$C,'Control Panel'!$F$33,'Module 46'!$AB:$AB,'Control Panel'!$F$40)</f>
        <v>0</v>
      </c>
      <c r="H586" s="71">
        <f t="shared" si="96"/>
        <v>0</v>
      </c>
      <c r="I586" s="136">
        <f>COUNTIFS('Module 46'!$G:$G,"&lt;&gt;",'Module 46'!$AB:$AB,'Control Panel'!$F$40)</f>
        <v>0</v>
      </c>
      <c r="J586" s="129"/>
      <c r="L586" s="37" t="str">
        <f>'Control Panel'!$F$40</f>
        <v>F</v>
      </c>
      <c r="M586" s="29">
        <f>E586*'Control Panel'!$G$31*'Control Panel'!$G$40</f>
        <v>0</v>
      </c>
      <c r="N586" s="29">
        <f>F586*'Control Panel'!$G$32*'Control Panel'!$G$40</f>
        <v>0</v>
      </c>
      <c r="O586" s="29">
        <f>G586*'Control Panel'!$G$33*'Control Panel'!$G$40</f>
        <v>0</v>
      </c>
      <c r="P586" s="36"/>
    </row>
    <row r="587" spans="1:16" ht="15.75" hidden="1" customHeight="1" thickBot="1" x14ac:dyDescent="0.4">
      <c r="A587" s="25" t="str">
        <f>IF('Module 30'!$AC$12&gt;0,"Yes","No")</f>
        <v>No</v>
      </c>
      <c r="B587" s="152">
        <f>IF(A587="Yes",1,0)</f>
        <v>0</v>
      </c>
      <c r="D587" s="87" t="str">
        <f>'Control Panel'!$E$41</f>
        <v>Not Available</v>
      </c>
      <c r="E587" s="78">
        <f>COUNTIFS('Module 46'!$C:$C,'Control Panel'!$F$31,'Module 46'!$AB:$AB,'Control Panel'!$F$41)</f>
        <v>0</v>
      </c>
      <c r="F587" s="79">
        <f>COUNTIFS('Module 46'!$C:$C,'Control Panel'!$F$32,'Module 46'!$AB:$AB,'Control Panel'!$F$41)</f>
        <v>0</v>
      </c>
      <c r="G587" s="80">
        <f>COUNTIFS('Module 46'!$C:$C,'Control Panel'!$F$33,'Module 46'!$AB:$AB,'Control Panel'!$F$41)</f>
        <v>0</v>
      </c>
      <c r="H587" s="69">
        <f t="shared" si="96"/>
        <v>0</v>
      </c>
      <c r="I587" s="137">
        <f>COUNTIFS('Module 46'!$G:$G,"&lt;&gt;",'Module 46'!$AB:$AB,'Control Panel'!$F$41)</f>
        <v>0</v>
      </c>
      <c r="J587" s="129"/>
      <c r="L587" s="37" t="str">
        <f>'Control Panel'!$F$41</f>
        <v>N</v>
      </c>
      <c r="M587" s="29">
        <f>E587*'Control Panel'!$G$31*'Control Panel'!$G$41</f>
        <v>0</v>
      </c>
      <c r="N587" s="29">
        <f>F587*'Control Panel'!$G$32*'Control Panel'!$G$41</f>
        <v>0</v>
      </c>
      <c r="O587" s="29">
        <f>G587*'Control Panel'!$G$33*'Control Panel'!$G$41</f>
        <v>0</v>
      </c>
      <c r="P587" s="36"/>
    </row>
    <row r="588" spans="1:16" ht="15.75" hidden="1" customHeight="1" thickBot="1" x14ac:dyDescent="0.4">
      <c r="B588" s="258"/>
      <c r="D588" s="84" t="str">
        <f>$D$93</f>
        <v>Total:</v>
      </c>
      <c r="E588" s="85">
        <f>SUM(E582:E587)</f>
        <v>0</v>
      </c>
      <c r="F588" s="85">
        <f>SUM(F582:F587)</f>
        <v>0</v>
      </c>
      <c r="G588" s="85">
        <f>SUM(G582:G587)</f>
        <v>0</v>
      </c>
      <c r="H588" s="86">
        <f>SUM(H582:H587)</f>
        <v>0</v>
      </c>
      <c r="I588" s="86">
        <f>SUM(I582:I587)</f>
        <v>0</v>
      </c>
      <c r="J588" s="154"/>
      <c r="L588" s="37" t="str">
        <f>D588</f>
        <v>Total:</v>
      </c>
      <c r="M588" s="29">
        <f>SUM(M582:M587)</f>
        <v>0</v>
      </c>
      <c r="N588" s="29">
        <f>SUM(N582:N587)</f>
        <v>0</v>
      </c>
      <c r="O588" s="29">
        <f>SUM(O582:O587)</f>
        <v>0</v>
      </c>
      <c r="P588" s="36"/>
    </row>
    <row r="589" spans="1:16" ht="15.75" hidden="1" customHeight="1" thickBot="1" x14ac:dyDescent="0.4">
      <c r="B589" s="258"/>
      <c r="D589" s="59"/>
      <c r="H589" s="4"/>
      <c r="L589" s="29" t="s">
        <v>218</v>
      </c>
      <c r="M589" s="38" t="str">
        <f t="shared" ref="M589:O589" si="97">IF(M581=0,"NA",M588/M581)</f>
        <v>NA</v>
      </c>
      <c r="N589" s="38" t="str">
        <f t="shared" si="97"/>
        <v>NA</v>
      </c>
      <c r="O589" s="38" t="str">
        <f t="shared" si="97"/>
        <v>NA</v>
      </c>
      <c r="P589" s="36"/>
    </row>
    <row r="590" spans="1:16" ht="15.75" hidden="1" customHeight="1" thickBot="1" x14ac:dyDescent="0.4">
      <c r="B590" s="258"/>
      <c r="D590" s="358" t="str">
        <f>'Control Panel'!F93&amp;" - "&amp;'Control Panel'!E93</f>
        <v>4.48 - Module 47</v>
      </c>
      <c r="E590" s="359"/>
      <c r="F590" s="359"/>
      <c r="G590" s="19"/>
      <c r="H590" s="19"/>
      <c r="I590" s="19" t="str">
        <f>$I$84</f>
        <v xml:space="preserve">Overall Compliance: </v>
      </c>
      <c r="J590" s="20" t="str">
        <f>IF(SUM(M599:O599)=0,"N/A",SUM(M599:O599)/SUM(M592:O592))</f>
        <v>N/A</v>
      </c>
      <c r="L590" s="29"/>
      <c r="M590" s="29"/>
      <c r="N590" s="29"/>
      <c r="O590" s="29"/>
      <c r="P590" s="36"/>
    </row>
    <row r="591" spans="1:16" ht="15.75" hidden="1" customHeight="1" thickBot="1" x14ac:dyDescent="0.4">
      <c r="B591" s="258"/>
      <c r="D591" s="347" t="str">
        <f>$D$85</f>
        <v>Availability</v>
      </c>
      <c r="E591" s="349" t="str">
        <f>$E$85</f>
        <v>Priority</v>
      </c>
      <c r="F591" s="349"/>
      <c r="G591" s="349"/>
      <c r="H591" s="350" t="str">
        <f>$H$85</f>
        <v>Total</v>
      </c>
      <c r="I591" s="352" t="str">
        <f>$I$85</f>
        <v>Comments</v>
      </c>
      <c r="J591" s="345" t="str">
        <f>$J$85</f>
        <v>Availability by Type</v>
      </c>
      <c r="L591" s="29"/>
      <c r="M591" s="37" t="str">
        <f>'Control Panel'!$F$31</f>
        <v>H</v>
      </c>
      <c r="N591" s="37" t="str">
        <f>'Control Panel'!$F$32</f>
        <v>M</v>
      </c>
      <c r="O591" s="37" t="str">
        <f>'Control Panel'!$F$33</f>
        <v>L</v>
      </c>
      <c r="P591" s="36"/>
    </row>
    <row r="592" spans="1:16" ht="15.75" hidden="1" customHeight="1" thickBot="1" x14ac:dyDescent="0.4">
      <c r="B592" s="258"/>
      <c r="D592" s="348"/>
      <c r="E592" s="75" t="str">
        <f>'Control Panel'!$E$31</f>
        <v>High</v>
      </c>
      <c r="F592" s="76" t="str">
        <f>'Control Panel'!$E$32</f>
        <v>Medium</v>
      </c>
      <c r="G592" s="77" t="str">
        <f>'Control Panel'!$E$33</f>
        <v>Low</v>
      </c>
      <c r="H592" s="351"/>
      <c r="I592" s="353"/>
      <c r="J592" s="346"/>
      <c r="L592" s="37" t="s">
        <v>214</v>
      </c>
      <c r="M592" s="29">
        <f>E599*'Control Panel'!$G$31*'Control Panel'!$G$36</f>
        <v>0</v>
      </c>
      <c r="N592" s="29">
        <f>F599*'Control Panel'!$G$32*'Control Panel'!$G$36</f>
        <v>0</v>
      </c>
      <c r="O592" s="29">
        <f>G599*'Control Panel'!$G$33*'Control Panel'!$G$36</f>
        <v>0</v>
      </c>
      <c r="P592" s="36"/>
    </row>
    <row r="593" spans="1:16" ht="15.75" hidden="1" customHeight="1" thickBot="1" x14ac:dyDescent="0.4">
      <c r="B593" s="258"/>
      <c r="D593" s="88" t="str">
        <f>'Control Panel'!$E$36</f>
        <v>Yes</v>
      </c>
      <c r="E593" s="81">
        <f>COUNTIFS('Module 47'!$C:$C,'Control Panel'!$F$31,'Module 47'!$AB:$AB,'Control Panel'!$F$36)</f>
        <v>0</v>
      </c>
      <c r="F593" s="82">
        <f>COUNTIFS('Module 47'!$C:$C,'Control Panel'!$F$32,'Module 47'!$AB:$AB,'Control Panel'!$F$36)</f>
        <v>0</v>
      </c>
      <c r="G593" s="83">
        <f>COUNTIFS('Module 47'!$C:$C,'Control Panel'!$F$33,'Module 47'!$AB:$AB,'Control Panel'!$F$36)</f>
        <v>0</v>
      </c>
      <c r="H593" s="71">
        <f>SUM(E593:G593)</f>
        <v>0</v>
      </c>
      <c r="I593" s="136">
        <f>COUNTIFS('Module 47'!$G:$G,"&lt;&gt;",'Module 47'!$AB:$AB,'Control Panel'!$F$36)</f>
        <v>0</v>
      </c>
      <c r="J593" s="72"/>
      <c r="L593" s="37" t="str">
        <f>'Control Panel'!$F$36</f>
        <v>Y</v>
      </c>
      <c r="M593" s="29">
        <f>E593*'Control Panel'!$G$31*'Control Panel'!$G$36</f>
        <v>0</v>
      </c>
      <c r="N593" s="29">
        <f>F593*'Control Panel'!$G$32*'Control Panel'!$G$36</f>
        <v>0</v>
      </c>
      <c r="O593" s="29">
        <f>G593*'Control Panel'!$G$33*'Control Panel'!$G$36</f>
        <v>0</v>
      </c>
      <c r="P593" s="36"/>
    </row>
    <row r="594" spans="1:16" ht="15.75" hidden="1" customHeight="1" thickBot="1" x14ac:dyDescent="0.4">
      <c r="B594" s="258"/>
      <c r="D594" s="68" t="str">
        <f>'Control Panel'!$E$37</f>
        <v>Reporting</v>
      </c>
      <c r="E594" s="78">
        <f>COUNTIFS('Module 47'!$C:$C,'Control Panel'!$F$31,'Module 47'!$AB:$AB,'Control Panel'!$F$37)</f>
        <v>0</v>
      </c>
      <c r="F594" s="79">
        <f>COUNTIFS('Module 47'!$C:$C,'Control Panel'!$F$32,'Module 47'!$AB:$AB,'Control Panel'!$F$37)</f>
        <v>0</v>
      </c>
      <c r="G594" s="80">
        <f>COUNTIFS('Module 47'!$C:$C,'Control Panel'!$F$33,'Module 47'!$AB:$AB,'Control Panel'!$F$37)</f>
        <v>0</v>
      </c>
      <c r="H594" s="69">
        <f t="shared" ref="H594:H598" si="98">SUM(E594:G594)</f>
        <v>0</v>
      </c>
      <c r="I594" s="137">
        <f>COUNTIFS('Module 47'!$G:$G,"&lt;&gt;",'Module 47'!$AB:$AB,'Control Panel'!$F$37)</f>
        <v>0</v>
      </c>
      <c r="J594" s="129"/>
      <c r="L594" s="37" t="str">
        <f>'Control Panel'!$F$37</f>
        <v>R</v>
      </c>
      <c r="M594" s="29">
        <f>E594*'Control Panel'!$G$31*'Control Panel'!$G$37</f>
        <v>0</v>
      </c>
      <c r="N594" s="29">
        <f>F594*'Control Panel'!$G$32*'Control Panel'!$G$37</f>
        <v>0</v>
      </c>
      <c r="O594" s="29">
        <f>G594*'Control Panel'!$G$33*'Control Panel'!$G$37</f>
        <v>0</v>
      </c>
      <c r="P594" s="36"/>
    </row>
    <row r="595" spans="1:16" ht="15.75" hidden="1" customHeight="1" thickBot="1" x14ac:dyDescent="0.4">
      <c r="B595" s="258"/>
      <c r="D595" s="70" t="str">
        <f>'Control Panel'!$E$38</f>
        <v>Third Party</v>
      </c>
      <c r="E595" s="81">
        <f>COUNTIFS('Module 47'!$C:$C,'Control Panel'!$F$31,'Module 47'!$AB:$AB,'Control Panel'!$F$38)</f>
        <v>0</v>
      </c>
      <c r="F595" s="82">
        <f>COUNTIFS('Module 47'!$C:$C,'Control Panel'!$F$32,'Module 47'!$AB:$AB,'Control Panel'!$F$38)</f>
        <v>0</v>
      </c>
      <c r="G595" s="83">
        <f>COUNTIFS('Module 47'!$C:$C,'Control Panel'!$F$33,'Module 47'!$AB:$AB,'Control Panel'!$F$38)</f>
        <v>0</v>
      </c>
      <c r="H595" s="71">
        <f t="shared" si="98"/>
        <v>0</v>
      </c>
      <c r="I595" s="136">
        <f>COUNTIFS('Module 47'!$G:$G,"&lt;&gt;",'Module 47'!$AB:$AB,'Control Panel'!$F$38)</f>
        <v>0</v>
      </c>
      <c r="J595" s="129"/>
      <c r="L595" s="37" t="str">
        <f>'Control Panel'!$F$38</f>
        <v>T</v>
      </c>
      <c r="M595" s="29">
        <f>E595*'Control Panel'!$G$31*'Control Panel'!$G$38</f>
        <v>0</v>
      </c>
      <c r="N595" s="29">
        <f>F595*'Control Panel'!$G$32*'Control Panel'!$G$38</f>
        <v>0</v>
      </c>
      <c r="O595" s="29">
        <f>G595*'Control Panel'!$G$33*'Control Panel'!$G$38</f>
        <v>0</v>
      </c>
      <c r="P595" s="36"/>
    </row>
    <row r="596" spans="1:16" ht="15.75" hidden="1" customHeight="1" thickBot="1" x14ac:dyDescent="0.4">
      <c r="A596" s="21" t="s">
        <v>215</v>
      </c>
      <c r="B596" s="150"/>
      <c r="D596" s="73" t="str">
        <f>'Control Panel'!$E$39</f>
        <v>Modification</v>
      </c>
      <c r="E596" s="78">
        <f>COUNTIFS('Module 47'!$C:$C,'Control Panel'!$F$31,'Module 47'!$AB:$AB,'Control Panel'!$F$39)</f>
        <v>0</v>
      </c>
      <c r="F596" s="79">
        <f>COUNTIFS('Module 47'!$C:$C,'Control Panel'!$F$32,'Module 47'!$AB:$AB,'Control Panel'!$F$39)</f>
        <v>0</v>
      </c>
      <c r="G596" s="80">
        <f>COUNTIFS('Module 47'!$C:$C,'Control Panel'!$F$33,'Module 47'!$AB:$AB,'Control Panel'!$F$39)</f>
        <v>0</v>
      </c>
      <c r="H596" s="69">
        <f t="shared" si="98"/>
        <v>0</v>
      </c>
      <c r="I596" s="137">
        <f>COUNTIFS('Module 47'!$G:$G,"&lt;&gt;",'Module 47'!$AB:$AB,'Control Panel'!$F$39)</f>
        <v>0</v>
      </c>
      <c r="J596" s="129"/>
      <c r="L596" s="37" t="str">
        <f>'Control Panel'!$F$39</f>
        <v>M</v>
      </c>
      <c r="M596" s="29">
        <f>E596*'Control Panel'!$G$31*'Control Panel'!$G$39</f>
        <v>0</v>
      </c>
      <c r="N596" s="29">
        <f>F596*'Control Panel'!$G$32*'Control Panel'!$G$39</f>
        <v>0</v>
      </c>
      <c r="O596" s="29">
        <f>G596*'Control Panel'!$G$33*'Control Panel'!$G$39</f>
        <v>0</v>
      </c>
      <c r="P596" s="36"/>
    </row>
    <row r="597" spans="1:16" ht="15.75" hidden="1" customHeight="1" thickBot="1" x14ac:dyDescent="0.4">
      <c r="A597" s="22" t="s">
        <v>216</v>
      </c>
      <c r="B597" s="151"/>
      <c r="D597" s="74" t="str">
        <f>'Control Panel'!$E$40</f>
        <v>Future</v>
      </c>
      <c r="E597" s="81">
        <f>COUNTIFS('Module 47'!$C:$C,'Control Panel'!$F$31,'Module 47'!$AB:$AB,'Control Panel'!$F$40)</f>
        <v>0</v>
      </c>
      <c r="F597" s="82">
        <f>COUNTIFS('Module 47'!$C:$C,'Control Panel'!$F$32,'Module 47'!$AB:$AB,'Control Panel'!$F$40)</f>
        <v>0</v>
      </c>
      <c r="G597" s="83">
        <f>COUNTIFS('Module 47'!$C:$C,'Control Panel'!$F$33,'Module 47'!$AB:$AB,'Control Panel'!$F$40)</f>
        <v>0</v>
      </c>
      <c r="H597" s="71">
        <f t="shared" si="98"/>
        <v>0</v>
      </c>
      <c r="I597" s="136">
        <f>COUNTIFS('Module 47'!$G:$G,"&lt;&gt;",'Module 47'!$AB:$AB,'Control Panel'!$F$40)</f>
        <v>0</v>
      </c>
      <c r="J597" s="129"/>
      <c r="L597" s="37" t="str">
        <f>'Control Panel'!$F$40</f>
        <v>F</v>
      </c>
      <c r="M597" s="29">
        <f>E597*'Control Panel'!$G$31*'Control Panel'!$G$40</f>
        <v>0</v>
      </c>
      <c r="N597" s="29">
        <f>F597*'Control Panel'!$G$32*'Control Panel'!$G$40</f>
        <v>0</v>
      </c>
      <c r="O597" s="29">
        <f>G597*'Control Panel'!$G$33*'Control Panel'!$G$40</f>
        <v>0</v>
      </c>
      <c r="P597" s="36"/>
    </row>
    <row r="598" spans="1:16" ht="15.75" hidden="1" customHeight="1" thickBot="1" x14ac:dyDescent="0.4">
      <c r="A598" s="25" t="str">
        <f>IF('Module 30'!$AC$12&gt;0,"Yes","No")</f>
        <v>No</v>
      </c>
      <c r="B598" s="152">
        <f>IF(A598="Yes",1,0)</f>
        <v>0</v>
      </c>
      <c r="D598" s="87" t="str">
        <f>'Control Panel'!$E$41</f>
        <v>Not Available</v>
      </c>
      <c r="E598" s="78">
        <f>COUNTIFS('Module 47'!$C:$C,'Control Panel'!$F$31,'Module 47'!$AB:$AB,'Control Panel'!$F$41)</f>
        <v>0</v>
      </c>
      <c r="F598" s="79">
        <f>COUNTIFS('Module 47'!$C:$C,'Control Panel'!$F$32,'Module 47'!$AB:$AB,'Control Panel'!$F$41)</f>
        <v>0</v>
      </c>
      <c r="G598" s="80">
        <f>COUNTIFS('Module 47'!$C:$C,'Control Panel'!$F$33,'Module 47'!$AB:$AB,'Control Panel'!$F$41)</f>
        <v>0</v>
      </c>
      <c r="H598" s="69">
        <f t="shared" si="98"/>
        <v>0</v>
      </c>
      <c r="I598" s="137">
        <f>COUNTIFS('Module 47'!$G:$G,"&lt;&gt;",'Module 47'!$AB:$AB,'Control Panel'!$F$41)</f>
        <v>0</v>
      </c>
      <c r="J598" s="129"/>
      <c r="L598" s="37" t="str">
        <f>'Control Panel'!$F$41</f>
        <v>N</v>
      </c>
      <c r="M598" s="29">
        <f>E598*'Control Panel'!$G$31*'Control Panel'!$G$41</f>
        <v>0</v>
      </c>
      <c r="N598" s="29">
        <f>F598*'Control Panel'!$G$32*'Control Panel'!$G$41</f>
        <v>0</v>
      </c>
      <c r="O598" s="29">
        <f>G598*'Control Panel'!$G$33*'Control Panel'!$G$41</f>
        <v>0</v>
      </c>
      <c r="P598" s="36"/>
    </row>
    <row r="599" spans="1:16" ht="15.75" hidden="1" customHeight="1" thickBot="1" x14ac:dyDescent="0.4">
      <c r="B599" s="258"/>
      <c r="D599" s="84" t="str">
        <f>$D$93</f>
        <v>Total:</v>
      </c>
      <c r="E599" s="85">
        <f>SUM(E593:E598)</f>
        <v>0</v>
      </c>
      <c r="F599" s="85">
        <f>SUM(F593:F598)</f>
        <v>0</v>
      </c>
      <c r="G599" s="85">
        <f>SUM(G593:G598)</f>
        <v>0</v>
      </c>
      <c r="H599" s="86">
        <f>SUM(H593:H598)</f>
        <v>0</v>
      </c>
      <c r="I599" s="86">
        <f>SUM(I593:I598)</f>
        <v>0</v>
      </c>
      <c r="J599" s="154"/>
      <c r="L599" s="37" t="str">
        <f>D599</f>
        <v>Total:</v>
      </c>
      <c r="M599" s="29">
        <f>SUM(M593:M598)</f>
        <v>0</v>
      </c>
      <c r="N599" s="29">
        <f>SUM(N593:N598)</f>
        <v>0</v>
      </c>
      <c r="O599" s="29">
        <f>SUM(O593:O598)</f>
        <v>0</v>
      </c>
      <c r="P599" s="36"/>
    </row>
    <row r="600" spans="1:16" ht="15.75" hidden="1" customHeight="1" thickBot="1" x14ac:dyDescent="0.4">
      <c r="B600" s="258"/>
      <c r="D600" s="59"/>
      <c r="H600" s="4"/>
      <c r="L600" s="29" t="s">
        <v>218</v>
      </c>
      <c r="M600" s="38" t="str">
        <f t="shared" ref="M600:O600" si="99">IF(M592=0,"NA",M599/M592)</f>
        <v>NA</v>
      </c>
      <c r="N600" s="38" t="str">
        <f t="shared" si="99"/>
        <v>NA</v>
      </c>
      <c r="O600" s="38" t="str">
        <f t="shared" si="99"/>
        <v>NA</v>
      </c>
      <c r="P600" s="36"/>
    </row>
    <row r="601" spans="1:16" ht="15.75" hidden="1" customHeight="1" thickBot="1" x14ac:dyDescent="0.4">
      <c r="B601" s="258"/>
      <c r="D601" s="358" t="str">
        <f>'Control Panel'!F94&amp;" - "&amp;'Control Panel'!E94</f>
        <v>4.49 - Module 48</v>
      </c>
      <c r="E601" s="359"/>
      <c r="F601" s="359"/>
      <c r="G601" s="19"/>
      <c r="H601" s="19"/>
      <c r="I601" s="19" t="str">
        <f>$I$84</f>
        <v xml:space="preserve">Overall Compliance: </v>
      </c>
      <c r="J601" s="20" t="str">
        <f>IF(SUM(M610:O610)=0,"N/A",SUM(M610:O610)/SUM(M603:O603))</f>
        <v>N/A</v>
      </c>
      <c r="L601" s="29"/>
      <c r="M601" s="29"/>
      <c r="N601" s="29"/>
      <c r="O601" s="29"/>
      <c r="P601" s="36"/>
    </row>
    <row r="602" spans="1:16" ht="15.75" hidden="1" customHeight="1" thickBot="1" x14ac:dyDescent="0.4">
      <c r="B602" s="258"/>
      <c r="D602" s="347" t="str">
        <f>$D$85</f>
        <v>Availability</v>
      </c>
      <c r="E602" s="349" t="str">
        <f>$E$85</f>
        <v>Priority</v>
      </c>
      <c r="F602" s="349"/>
      <c r="G602" s="349"/>
      <c r="H602" s="350" t="str">
        <f>$H$85</f>
        <v>Total</v>
      </c>
      <c r="I602" s="352" t="str">
        <f>$I$85</f>
        <v>Comments</v>
      </c>
      <c r="J602" s="345" t="str">
        <f>$J$85</f>
        <v>Availability by Type</v>
      </c>
      <c r="L602" s="29"/>
      <c r="M602" s="37" t="str">
        <f>'Control Panel'!$F$31</f>
        <v>H</v>
      </c>
      <c r="N602" s="37" t="str">
        <f>'Control Panel'!$F$32</f>
        <v>M</v>
      </c>
      <c r="O602" s="37" t="str">
        <f>'Control Panel'!$F$33</f>
        <v>L</v>
      </c>
      <c r="P602" s="36"/>
    </row>
    <row r="603" spans="1:16" ht="15.75" hidden="1" customHeight="1" thickBot="1" x14ac:dyDescent="0.4">
      <c r="B603" s="258"/>
      <c r="D603" s="348"/>
      <c r="E603" s="75" t="str">
        <f>'Control Panel'!$E$31</f>
        <v>High</v>
      </c>
      <c r="F603" s="76" t="str">
        <f>'Control Panel'!$E$32</f>
        <v>Medium</v>
      </c>
      <c r="G603" s="77" t="str">
        <f>'Control Panel'!$E$33</f>
        <v>Low</v>
      </c>
      <c r="H603" s="351"/>
      <c r="I603" s="353"/>
      <c r="J603" s="346"/>
      <c r="L603" s="37" t="s">
        <v>214</v>
      </c>
      <c r="M603" s="29">
        <f>E610*'Control Panel'!$G$31*'Control Panel'!$G$36</f>
        <v>0</v>
      </c>
      <c r="N603" s="29">
        <f>F610*'Control Panel'!$G$32*'Control Panel'!$G$36</f>
        <v>0</v>
      </c>
      <c r="O603" s="29">
        <f>G610*'Control Panel'!$G$33*'Control Panel'!$G$36</f>
        <v>0</v>
      </c>
      <c r="P603" s="36"/>
    </row>
    <row r="604" spans="1:16" ht="15.75" hidden="1" customHeight="1" thickBot="1" x14ac:dyDescent="0.4">
      <c r="B604" s="258"/>
      <c r="D604" s="88" t="str">
        <f>'Control Panel'!$E$36</f>
        <v>Yes</v>
      </c>
      <c r="E604" s="81">
        <f>COUNTIFS('Module 48'!$C:$C,'Control Panel'!$F$31,'Module 48'!$AB:$AB,'Control Panel'!$F$36)</f>
        <v>0</v>
      </c>
      <c r="F604" s="82">
        <f>COUNTIFS('Module 48'!$C:$C,'Control Panel'!$F$32,'Module 48'!$AB:$AB,'Control Panel'!$F$36)</f>
        <v>0</v>
      </c>
      <c r="G604" s="83">
        <f>COUNTIFS('Module 48'!$C:$C,'Control Panel'!$F$33,'Module 48'!$AB:$AB,'Control Panel'!$F$36)</f>
        <v>0</v>
      </c>
      <c r="H604" s="71">
        <f>SUM(E604:G604)</f>
        <v>0</v>
      </c>
      <c r="I604" s="136">
        <f>COUNTIFS('Module 48'!$G:$G,"&lt;&gt;",'Module 48'!$AB:$AB,'Control Panel'!$F$36)</f>
        <v>0</v>
      </c>
      <c r="J604" s="72"/>
      <c r="L604" s="37" t="str">
        <f>'Control Panel'!$F$36</f>
        <v>Y</v>
      </c>
      <c r="M604" s="29">
        <f>E604*'Control Panel'!$G$31*'Control Panel'!$G$36</f>
        <v>0</v>
      </c>
      <c r="N604" s="29">
        <f>F604*'Control Panel'!$G$32*'Control Panel'!$G$36</f>
        <v>0</v>
      </c>
      <c r="O604" s="29">
        <f>G604*'Control Panel'!$G$33*'Control Panel'!$G$36</f>
        <v>0</v>
      </c>
      <c r="P604" s="36"/>
    </row>
    <row r="605" spans="1:16" ht="15.75" hidden="1" customHeight="1" thickBot="1" x14ac:dyDescent="0.4">
      <c r="B605" s="258"/>
      <c r="D605" s="68" t="str">
        <f>'Control Panel'!$E$37</f>
        <v>Reporting</v>
      </c>
      <c r="E605" s="78">
        <f>COUNTIFS('Module 48'!$C:$C,'Control Panel'!$F$31,'Module 48'!$AB:$AB,'Control Panel'!$F$37)</f>
        <v>0</v>
      </c>
      <c r="F605" s="79">
        <f>COUNTIFS('Module 48'!$C:$C,'Control Panel'!$F$32,'Module 48'!$AB:$AB,'Control Panel'!$F$37)</f>
        <v>0</v>
      </c>
      <c r="G605" s="80">
        <f>COUNTIFS('Module 48'!$C:$C,'Control Panel'!$F$33,'Module 48'!$AB:$AB,'Control Panel'!$F$37)</f>
        <v>0</v>
      </c>
      <c r="H605" s="69">
        <f t="shared" ref="H605:H609" si="100">SUM(E605:G605)</f>
        <v>0</v>
      </c>
      <c r="I605" s="137">
        <f>COUNTIFS('Module 48'!$G:$G,"&lt;&gt;",'Module 48'!$AB:$AB,'Control Panel'!$F$37)</f>
        <v>0</v>
      </c>
      <c r="J605" s="129"/>
      <c r="L605" s="37" t="str">
        <f>'Control Panel'!$F$37</f>
        <v>R</v>
      </c>
      <c r="M605" s="29">
        <f>E605*'Control Panel'!$G$31*'Control Panel'!$G$37</f>
        <v>0</v>
      </c>
      <c r="N605" s="29">
        <f>F605*'Control Panel'!$G$32*'Control Panel'!$G$37</f>
        <v>0</v>
      </c>
      <c r="O605" s="29">
        <f>G605*'Control Panel'!$G$33*'Control Panel'!$G$37</f>
        <v>0</v>
      </c>
      <c r="P605" s="36"/>
    </row>
    <row r="606" spans="1:16" ht="15.75" hidden="1" customHeight="1" thickBot="1" x14ac:dyDescent="0.4">
      <c r="B606" s="258"/>
      <c r="D606" s="70" t="str">
        <f>'Control Panel'!$E$38</f>
        <v>Third Party</v>
      </c>
      <c r="E606" s="81">
        <f>COUNTIFS('Module 48'!$C:$C,'Control Panel'!$F$31,'Module 48'!$AB:$AB,'Control Panel'!$F$38)</f>
        <v>0</v>
      </c>
      <c r="F606" s="82">
        <f>COUNTIFS('Module 48'!$C:$C,'Control Panel'!$F$32,'Module 48'!$AB:$AB,'Control Panel'!$F$38)</f>
        <v>0</v>
      </c>
      <c r="G606" s="83">
        <f>COUNTIFS('Module 48'!$C:$C,'Control Panel'!$F$33,'Module 48'!$AB:$AB,'Control Panel'!$F$38)</f>
        <v>0</v>
      </c>
      <c r="H606" s="71">
        <f t="shared" si="100"/>
        <v>0</v>
      </c>
      <c r="I606" s="136">
        <f>COUNTIFS('Module 48'!$G:$G,"&lt;&gt;",'Module 48'!$AB:$AB,'Control Panel'!$F$38)</f>
        <v>0</v>
      </c>
      <c r="J606" s="129"/>
      <c r="L606" s="37" t="str">
        <f>'Control Panel'!$F$38</f>
        <v>T</v>
      </c>
      <c r="M606" s="29">
        <f>E606*'Control Panel'!$G$31*'Control Panel'!$G$38</f>
        <v>0</v>
      </c>
      <c r="N606" s="29">
        <f>F606*'Control Panel'!$G$32*'Control Panel'!$G$38</f>
        <v>0</v>
      </c>
      <c r="O606" s="29">
        <f>G606*'Control Panel'!$G$33*'Control Panel'!$G$38</f>
        <v>0</v>
      </c>
      <c r="P606" s="36"/>
    </row>
    <row r="607" spans="1:16" ht="15.75" hidden="1" customHeight="1" thickBot="1" x14ac:dyDescent="0.4">
      <c r="A607" s="21" t="s">
        <v>215</v>
      </c>
      <c r="B607" s="150"/>
      <c r="D607" s="73" t="str">
        <f>'Control Panel'!$E$39</f>
        <v>Modification</v>
      </c>
      <c r="E607" s="78">
        <f>COUNTIFS('Module 48'!$C:$C,'Control Panel'!$F$31,'Module 48'!$AB:$AB,'Control Panel'!$F$39)</f>
        <v>0</v>
      </c>
      <c r="F607" s="79">
        <f>COUNTIFS('Module 48'!$C:$C,'Control Panel'!$F$32,'Module 48'!$AB:$AB,'Control Panel'!$F$39)</f>
        <v>0</v>
      </c>
      <c r="G607" s="80">
        <f>COUNTIFS('Module 48'!$C:$C,'Control Panel'!$F$33,'Module 48'!$AB:$AB,'Control Panel'!$F$39)</f>
        <v>0</v>
      </c>
      <c r="H607" s="69">
        <f t="shared" si="100"/>
        <v>0</v>
      </c>
      <c r="I607" s="137">
        <f>COUNTIFS('Module 48'!$G:$G,"&lt;&gt;",'Module 48'!$AB:$AB,'Control Panel'!$F$39)</f>
        <v>0</v>
      </c>
      <c r="J607" s="129"/>
      <c r="L607" s="37" t="str">
        <f>'Control Panel'!$F$39</f>
        <v>M</v>
      </c>
      <c r="M607" s="29">
        <f>E607*'Control Panel'!$G$31*'Control Panel'!$G$39</f>
        <v>0</v>
      </c>
      <c r="N607" s="29">
        <f>F607*'Control Panel'!$G$32*'Control Panel'!$G$39</f>
        <v>0</v>
      </c>
      <c r="O607" s="29">
        <f>G607*'Control Panel'!$G$33*'Control Panel'!$G$39</f>
        <v>0</v>
      </c>
      <c r="P607" s="36"/>
    </row>
    <row r="608" spans="1:16" ht="15.75" hidden="1" customHeight="1" thickBot="1" x14ac:dyDescent="0.4">
      <c r="A608" s="22" t="s">
        <v>216</v>
      </c>
      <c r="B608" s="151"/>
      <c r="D608" s="74" t="str">
        <f>'Control Panel'!$E$40</f>
        <v>Future</v>
      </c>
      <c r="E608" s="81">
        <f>COUNTIFS('Module 48'!$C:$C,'Control Panel'!$F$31,'Module 48'!$AB:$AB,'Control Panel'!$F$40)</f>
        <v>0</v>
      </c>
      <c r="F608" s="82">
        <f>COUNTIFS('Module 48'!$C:$C,'Control Panel'!$F$32,'Module 48'!$AB:$AB,'Control Panel'!$F$40)</f>
        <v>0</v>
      </c>
      <c r="G608" s="83">
        <f>COUNTIFS('Module 48'!$C:$C,'Control Panel'!$F$33,'Module 48'!$AB:$AB,'Control Panel'!$F$40)</f>
        <v>0</v>
      </c>
      <c r="H608" s="71">
        <f t="shared" si="100"/>
        <v>0</v>
      </c>
      <c r="I608" s="136">
        <f>COUNTIFS('Module 48'!$G:$G,"&lt;&gt;",'Module 48'!$AB:$AB,'Control Panel'!$F$40)</f>
        <v>0</v>
      </c>
      <c r="J608" s="129"/>
      <c r="L608" s="37" t="str">
        <f>'Control Panel'!$F$40</f>
        <v>F</v>
      </c>
      <c r="M608" s="29">
        <f>E608*'Control Panel'!$G$31*'Control Panel'!$G$40</f>
        <v>0</v>
      </c>
      <c r="N608" s="29">
        <f>F608*'Control Panel'!$G$32*'Control Panel'!$G$40</f>
        <v>0</v>
      </c>
      <c r="O608" s="29">
        <f>G608*'Control Panel'!$G$33*'Control Panel'!$G$40</f>
        <v>0</v>
      </c>
      <c r="P608" s="36"/>
    </row>
    <row r="609" spans="1:16" ht="15.75" hidden="1" customHeight="1" thickBot="1" x14ac:dyDescent="0.4">
      <c r="A609" s="25" t="str">
        <f>IF('Module 30'!$AC$12&gt;0,"Yes","No")</f>
        <v>No</v>
      </c>
      <c r="B609" s="152">
        <f>IF(A609="Yes",1,0)</f>
        <v>0</v>
      </c>
      <c r="D609" s="87" t="str">
        <f>'Control Panel'!$E$41</f>
        <v>Not Available</v>
      </c>
      <c r="E609" s="78">
        <f>COUNTIFS('Module 48'!$C:$C,'Control Panel'!$F$31,'Module 48'!$AB:$AB,'Control Panel'!$F$41)</f>
        <v>0</v>
      </c>
      <c r="F609" s="79">
        <f>COUNTIFS('Module 48'!$C:$C,'Control Panel'!$F$32,'Module 48'!$AB:$AB,'Control Panel'!$F$41)</f>
        <v>0</v>
      </c>
      <c r="G609" s="80">
        <f>COUNTIFS('Module 48'!$C:$C,'Control Panel'!$F$33,'Module 48'!$AB:$AB,'Control Panel'!$F$41)</f>
        <v>0</v>
      </c>
      <c r="H609" s="69">
        <f t="shared" si="100"/>
        <v>0</v>
      </c>
      <c r="I609" s="137">
        <f>COUNTIFS('Module 48'!$G:$G,"&lt;&gt;",'Module 48'!$AB:$AB,'Control Panel'!$F$41)</f>
        <v>0</v>
      </c>
      <c r="J609" s="129"/>
      <c r="L609" s="37" t="str">
        <f>'Control Panel'!$F$41</f>
        <v>N</v>
      </c>
      <c r="M609" s="29">
        <f>E609*'Control Panel'!$G$31*'Control Panel'!$G$41</f>
        <v>0</v>
      </c>
      <c r="N609" s="29">
        <f>F609*'Control Panel'!$G$32*'Control Panel'!$G$41</f>
        <v>0</v>
      </c>
      <c r="O609" s="29">
        <f>G609*'Control Panel'!$G$33*'Control Panel'!$G$41</f>
        <v>0</v>
      </c>
      <c r="P609" s="36"/>
    </row>
    <row r="610" spans="1:16" ht="15.75" hidden="1" customHeight="1" thickBot="1" x14ac:dyDescent="0.4">
      <c r="A610" s="24"/>
      <c r="B610" s="153"/>
      <c r="D610" s="84" t="str">
        <f>$D$93</f>
        <v>Total:</v>
      </c>
      <c r="E610" s="85">
        <f>SUM(E604:E609)</f>
        <v>0</v>
      </c>
      <c r="F610" s="85">
        <f>SUM(F604:F609)</f>
        <v>0</v>
      </c>
      <c r="G610" s="85">
        <f>SUM(G604:G609)</f>
        <v>0</v>
      </c>
      <c r="H610" s="86">
        <f>SUM(H604:H609)</f>
        <v>0</v>
      </c>
      <c r="I610" s="86">
        <f>SUM(I604:I609)</f>
        <v>0</v>
      </c>
      <c r="J610" s="154"/>
      <c r="L610" s="37" t="str">
        <f>D610</f>
        <v>Total:</v>
      </c>
      <c r="M610" s="29">
        <f>SUM(M604:M609)</f>
        <v>0</v>
      </c>
      <c r="N610" s="29">
        <f>SUM(N604:N609)</f>
        <v>0</v>
      </c>
      <c r="O610" s="29">
        <f>SUM(O604:O609)</f>
        <v>0</v>
      </c>
      <c r="P610" s="36"/>
    </row>
    <row r="611" spans="1:16" ht="15.75" hidden="1" customHeight="1" thickBot="1" x14ac:dyDescent="0.4">
      <c r="B611" s="258"/>
      <c r="D611" s="59"/>
      <c r="H611" s="4"/>
      <c r="L611" s="29" t="s">
        <v>218</v>
      </c>
      <c r="M611" s="38" t="str">
        <f t="shared" ref="M611:O611" si="101">IF(M603=0,"NA",M610/M603)</f>
        <v>NA</v>
      </c>
      <c r="N611" s="38" t="str">
        <f t="shared" si="101"/>
        <v>NA</v>
      </c>
      <c r="O611" s="38" t="str">
        <f t="shared" si="101"/>
        <v>NA</v>
      </c>
      <c r="P611" s="36"/>
    </row>
    <row r="612" spans="1:16" ht="15.75" hidden="1" customHeight="1" thickBot="1" x14ac:dyDescent="0.4">
      <c r="B612" s="258"/>
      <c r="D612" s="358" t="str">
        <f>'Control Panel'!F95&amp;" - "&amp;'Control Panel'!E95</f>
        <v>4.50 - Module 49</v>
      </c>
      <c r="E612" s="359"/>
      <c r="F612" s="359"/>
      <c r="G612" s="19"/>
      <c r="H612" s="19"/>
      <c r="I612" s="19" t="str">
        <f>$I$84</f>
        <v xml:space="preserve">Overall Compliance: </v>
      </c>
      <c r="J612" s="20" t="str">
        <f>IF(SUM(M621:O621)=0,"N/A",SUM(M621:O621)/SUM(M614:O614))</f>
        <v>N/A</v>
      </c>
      <c r="L612" s="29"/>
      <c r="M612" s="29"/>
      <c r="N612" s="29"/>
      <c r="O612" s="29"/>
      <c r="P612" s="36"/>
    </row>
    <row r="613" spans="1:16" ht="15.75" hidden="1" customHeight="1" thickBot="1" x14ac:dyDescent="0.4">
      <c r="B613" s="258"/>
      <c r="D613" s="347" t="str">
        <f>$D$85</f>
        <v>Availability</v>
      </c>
      <c r="E613" s="349" t="str">
        <f>$E$85</f>
        <v>Priority</v>
      </c>
      <c r="F613" s="349"/>
      <c r="G613" s="349"/>
      <c r="H613" s="350" t="str">
        <f>$H$85</f>
        <v>Total</v>
      </c>
      <c r="I613" s="352" t="str">
        <f>$I$85</f>
        <v>Comments</v>
      </c>
      <c r="J613" s="345" t="str">
        <f>$J$85</f>
        <v>Availability by Type</v>
      </c>
      <c r="L613" s="29"/>
      <c r="M613" s="37" t="str">
        <f>'Control Panel'!$F$31</f>
        <v>H</v>
      </c>
      <c r="N613" s="37" t="str">
        <f>'Control Panel'!$F$32</f>
        <v>M</v>
      </c>
      <c r="O613" s="37" t="str">
        <f>'Control Panel'!$F$33</f>
        <v>L</v>
      </c>
      <c r="P613" s="36"/>
    </row>
    <row r="614" spans="1:16" ht="15.75" hidden="1" customHeight="1" thickBot="1" x14ac:dyDescent="0.4">
      <c r="B614" s="258"/>
      <c r="D614" s="348"/>
      <c r="E614" s="75" t="str">
        <f>'Control Panel'!$E$31</f>
        <v>High</v>
      </c>
      <c r="F614" s="76" t="str">
        <f>'Control Panel'!$E$32</f>
        <v>Medium</v>
      </c>
      <c r="G614" s="77" t="str">
        <f>'Control Panel'!$E$33</f>
        <v>Low</v>
      </c>
      <c r="H614" s="351"/>
      <c r="I614" s="353"/>
      <c r="J614" s="346"/>
      <c r="L614" s="37" t="s">
        <v>214</v>
      </c>
      <c r="M614" s="29">
        <f>E621*'Control Panel'!$G$31*'Control Panel'!$G$36</f>
        <v>0</v>
      </c>
      <c r="N614" s="29">
        <f>F621*'Control Panel'!$G$32*'Control Panel'!$G$36</f>
        <v>0</v>
      </c>
      <c r="O614" s="29">
        <f>G621*'Control Panel'!$G$33*'Control Panel'!$G$36</f>
        <v>0</v>
      </c>
      <c r="P614" s="36"/>
    </row>
    <row r="615" spans="1:16" ht="15.75" hidden="1" customHeight="1" thickBot="1" x14ac:dyDescent="0.4">
      <c r="B615" s="258"/>
      <c r="D615" s="88" t="str">
        <f>'Control Panel'!$E$36</f>
        <v>Yes</v>
      </c>
      <c r="E615" s="81">
        <f>COUNTIFS('Module 49'!$C:$C,'Control Panel'!$F$31,'Module 49'!$AB:$AB,'Control Panel'!$F$36)</f>
        <v>0</v>
      </c>
      <c r="F615" s="82">
        <f>COUNTIFS('Module 49'!$C:$C,'Control Panel'!$F$32,'Module 49'!$AB:$AB,'Control Panel'!$F$36)</f>
        <v>0</v>
      </c>
      <c r="G615" s="83">
        <f>COUNTIFS('Module 49'!$C:$C,'Control Panel'!$F$33,'Module 49'!$AB:$AB,'Control Panel'!$F$36)</f>
        <v>0</v>
      </c>
      <c r="H615" s="71">
        <f>SUM(E615:G615)</f>
        <v>0</v>
      </c>
      <c r="I615" s="136">
        <f>COUNTIFS('Module 49'!$G:$G,"&lt;&gt;",'Module 49'!$AB:$AB,'Control Panel'!$F$36)</f>
        <v>0</v>
      </c>
      <c r="J615" s="72"/>
      <c r="L615" s="37" t="str">
        <f>'Control Panel'!$F$36</f>
        <v>Y</v>
      </c>
      <c r="M615" s="29">
        <f>E615*'Control Panel'!$G$31*'Control Panel'!$G$36</f>
        <v>0</v>
      </c>
      <c r="N615" s="29">
        <f>F615*'Control Panel'!$G$32*'Control Panel'!$G$36</f>
        <v>0</v>
      </c>
      <c r="O615" s="29">
        <f>G615*'Control Panel'!$G$33*'Control Panel'!$G$36</f>
        <v>0</v>
      </c>
      <c r="P615" s="36"/>
    </row>
    <row r="616" spans="1:16" ht="15.75" hidden="1" customHeight="1" thickBot="1" x14ac:dyDescent="0.4">
      <c r="B616" s="258"/>
      <c r="D616" s="68" t="str">
        <f>'Control Panel'!$E$37</f>
        <v>Reporting</v>
      </c>
      <c r="E616" s="78">
        <f>COUNTIFS('Module 49'!$C:$C,'Control Panel'!$F$31,'Module 49'!$AB:$AB,'Control Panel'!$F$37)</f>
        <v>0</v>
      </c>
      <c r="F616" s="79">
        <f>COUNTIFS('Module 49'!$C:$C,'Control Panel'!$F$32,'Module 49'!$AB:$AB,'Control Panel'!$F$37)</f>
        <v>0</v>
      </c>
      <c r="G616" s="80">
        <f>COUNTIFS('Module 49'!$C:$C,'Control Panel'!$F$33,'Module 49'!$AB:$AB,'Control Panel'!$F$37)</f>
        <v>0</v>
      </c>
      <c r="H616" s="69">
        <f t="shared" ref="H616:H620" si="102">SUM(E616:G616)</f>
        <v>0</v>
      </c>
      <c r="I616" s="137">
        <f>COUNTIFS('Module 49'!$G:$G,"&lt;&gt;",'Module 49'!$AB:$AB,'Control Panel'!$F$37)</f>
        <v>0</v>
      </c>
      <c r="J616" s="129"/>
      <c r="L616" s="37" t="str">
        <f>'Control Panel'!$F$37</f>
        <v>R</v>
      </c>
      <c r="M616" s="29">
        <f>E616*'Control Panel'!$G$31*'Control Panel'!$G$37</f>
        <v>0</v>
      </c>
      <c r="N616" s="29">
        <f>F616*'Control Panel'!$G$32*'Control Panel'!$G$37</f>
        <v>0</v>
      </c>
      <c r="O616" s="29">
        <f>G616*'Control Panel'!$G$33*'Control Panel'!$G$37</f>
        <v>0</v>
      </c>
      <c r="P616" s="36"/>
    </row>
    <row r="617" spans="1:16" ht="15.75" hidden="1" customHeight="1" thickBot="1" x14ac:dyDescent="0.4">
      <c r="B617" s="258"/>
      <c r="D617" s="70" t="str">
        <f>'Control Panel'!$E$38</f>
        <v>Third Party</v>
      </c>
      <c r="E617" s="81">
        <f>COUNTIFS('Module 49'!$C:$C,'Control Panel'!$F$31,'Module 49'!$AB:$AB,'Control Panel'!$F$38)</f>
        <v>0</v>
      </c>
      <c r="F617" s="82">
        <f>COUNTIFS('Module 49'!$C:$C,'Control Panel'!$F$32,'Module 49'!$AB:$AB,'Control Panel'!$F$38)</f>
        <v>0</v>
      </c>
      <c r="G617" s="83">
        <f>COUNTIFS('Module 49'!$C:$C,'Control Panel'!$F$33,'Module 49'!$AB:$AB,'Control Panel'!$F$38)</f>
        <v>0</v>
      </c>
      <c r="H617" s="71">
        <f t="shared" si="102"/>
        <v>0</v>
      </c>
      <c r="I617" s="136">
        <f>COUNTIFS('Module 49'!$G:$G,"&lt;&gt;",'Module 49'!$AB:$AB,'Control Panel'!$F$38)</f>
        <v>0</v>
      </c>
      <c r="J617" s="129"/>
      <c r="L617" s="37" t="str">
        <f>'Control Panel'!$F$38</f>
        <v>T</v>
      </c>
      <c r="M617" s="29">
        <f>E617*'Control Panel'!$G$31*'Control Panel'!$G$38</f>
        <v>0</v>
      </c>
      <c r="N617" s="29">
        <f>F617*'Control Panel'!$G$32*'Control Panel'!$G$38</f>
        <v>0</v>
      </c>
      <c r="O617" s="29">
        <f>G617*'Control Panel'!$G$33*'Control Panel'!$G$38</f>
        <v>0</v>
      </c>
      <c r="P617" s="36"/>
    </row>
    <row r="618" spans="1:16" ht="15.75" hidden="1" customHeight="1" thickBot="1" x14ac:dyDescent="0.4">
      <c r="A618" s="21" t="s">
        <v>215</v>
      </c>
      <c r="B618" s="150"/>
      <c r="D618" s="73" t="str">
        <f>'Control Panel'!$E$39</f>
        <v>Modification</v>
      </c>
      <c r="E618" s="78">
        <f>COUNTIFS('Module 49'!$C:$C,'Control Panel'!$F$31,'Module 49'!$AB:$AB,'Control Panel'!$F$39)</f>
        <v>0</v>
      </c>
      <c r="F618" s="79">
        <f>COUNTIFS('Module 49'!$C:$C,'Control Panel'!$F$32,'Module 49'!$AB:$AB,'Control Panel'!$F$39)</f>
        <v>0</v>
      </c>
      <c r="G618" s="80">
        <f>COUNTIFS('Module 49'!$C:$C,'Control Panel'!$F$33,'Module 49'!$AB:$AB,'Control Panel'!$F$39)</f>
        <v>0</v>
      </c>
      <c r="H618" s="69">
        <f t="shared" si="102"/>
        <v>0</v>
      </c>
      <c r="I618" s="137">
        <f>COUNTIFS('Module 49'!$G:$G,"&lt;&gt;",'Module 49'!$AB:$AB,'Control Panel'!$F$39)</f>
        <v>0</v>
      </c>
      <c r="J618" s="129"/>
      <c r="L618" s="37" t="str">
        <f>'Control Panel'!$F$39</f>
        <v>M</v>
      </c>
      <c r="M618" s="29">
        <f>E618*'Control Panel'!$G$31*'Control Panel'!$G$39</f>
        <v>0</v>
      </c>
      <c r="N618" s="29">
        <f>F618*'Control Panel'!$G$32*'Control Panel'!$G$39</f>
        <v>0</v>
      </c>
      <c r="O618" s="29">
        <f>G618*'Control Panel'!$G$33*'Control Panel'!$G$39</f>
        <v>0</v>
      </c>
      <c r="P618" s="36"/>
    </row>
    <row r="619" spans="1:16" ht="15.75" hidden="1" customHeight="1" thickBot="1" x14ac:dyDescent="0.4">
      <c r="A619" s="22" t="s">
        <v>216</v>
      </c>
      <c r="B619" s="151"/>
      <c r="D619" s="74" t="str">
        <f>'Control Panel'!$E$40</f>
        <v>Future</v>
      </c>
      <c r="E619" s="81">
        <f>COUNTIFS('Module 49'!$C:$C,'Control Panel'!$F$31,'Module 49'!$AB:$AB,'Control Panel'!$F$40)</f>
        <v>0</v>
      </c>
      <c r="F619" s="82">
        <f>COUNTIFS('Module 49'!$C:$C,'Control Panel'!$F$32,'Module 49'!$AB:$AB,'Control Panel'!$F$40)</f>
        <v>0</v>
      </c>
      <c r="G619" s="83">
        <f>COUNTIFS('Module 49'!$C:$C,'Control Panel'!$F$33,'Module 49'!$AB:$AB,'Control Panel'!$F$40)</f>
        <v>0</v>
      </c>
      <c r="H619" s="71">
        <f t="shared" si="102"/>
        <v>0</v>
      </c>
      <c r="I619" s="136">
        <f>COUNTIFS('Module 49'!$G:$G,"&lt;&gt;",'Module 49'!$AB:$AB,'Control Panel'!$F$40)</f>
        <v>0</v>
      </c>
      <c r="J619" s="129"/>
      <c r="L619" s="37" t="str">
        <f>'Control Panel'!$F$40</f>
        <v>F</v>
      </c>
      <c r="M619" s="29">
        <f>E619*'Control Panel'!$G$31*'Control Panel'!$G$40</f>
        <v>0</v>
      </c>
      <c r="N619" s="29">
        <f>F619*'Control Panel'!$G$32*'Control Panel'!$G$40</f>
        <v>0</v>
      </c>
      <c r="O619" s="29">
        <f>G619*'Control Panel'!$G$33*'Control Panel'!$G$40</f>
        <v>0</v>
      </c>
      <c r="P619" s="36"/>
    </row>
    <row r="620" spans="1:16" ht="15.75" hidden="1" customHeight="1" thickBot="1" x14ac:dyDescent="0.4">
      <c r="A620" s="25" t="str">
        <f>IF('Module 30'!$AC$12&gt;0,"Yes","No")</f>
        <v>No</v>
      </c>
      <c r="B620" s="152">
        <f>IF(A620="Yes",1,0)</f>
        <v>0</v>
      </c>
      <c r="D620" s="87" t="str">
        <f>'Control Panel'!$E$41</f>
        <v>Not Available</v>
      </c>
      <c r="E620" s="78">
        <f>COUNTIFS('Module 49'!$C:$C,'Control Panel'!$F$31,'Module 49'!$AB:$AB,'Control Panel'!$F$41)</f>
        <v>0</v>
      </c>
      <c r="F620" s="79">
        <f>COUNTIFS('Module 49'!$C:$C,'Control Panel'!$F$32,'Module 49'!$AB:$AB,'Control Panel'!$F$41)</f>
        <v>0</v>
      </c>
      <c r="G620" s="80">
        <f>COUNTIFS('Module 49'!$C:$C,'Control Panel'!$F$33,'Module 49'!$AB:$AB,'Control Panel'!$F$41)</f>
        <v>0</v>
      </c>
      <c r="H620" s="69">
        <f t="shared" si="102"/>
        <v>0</v>
      </c>
      <c r="I620" s="137">
        <f>COUNTIFS('Module 49'!$G:$G,"&lt;&gt;",'Module 49'!$AB:$AB,'Control Panel'!$F$41)</f>
        <v>0</v>
      </c>
      <c r="J620" s="129"/>
      <c r="L620" s="37" t="str">
        <f>'Control Panel'!$F$41</f>
        <v>N</v>
      </c>
      <c r="M620" s="29">
        <f>E620*'Control Panel'!$G$31*'Control Panel'!$G$41</f>
        <v>0</v>
      </c>
      <c r="N620" s="29">
        <f>F620*'Control Panel'!$G$32*'Control Panel'!$G$41</f>
        <v>0</v>
      </c>
      <c r="O620" s="29">
        <f>G620*'Control Panel'!$G$33*'Control Panel'!$G$41</f>
        <v>0</v>
      </c>
      <c r="P620" s="36"/>
    </row>
    <row r="621" spans="1:16" ht="15.75" hidden="1" customHeight="1" thickBot="1" x14ac:dyDescent="0.4">
      <c r="B621" s="258"/>
      <c r="D621" s="84" t="str">
        <f>$D$93</f>
        <v>Total:</v>
      </c>
      <c r="E621" s="85">
        <f>SUM(E615:E620)</f>
        <v>0</v>
      </c>
      <c r="F621" s="85">
        <f>SUM(F615:F620)</f>
        <v>0</v>
      </c>
      <c r="G621" s="85">
        <f>SUM(G615:G620)</f>
        <v>0</v>
      </c>
      <c r="H621" s="86">
        <f>SUM(H615:H620)</f>
        <v>0</v>
      </c>
      <c r="I621" s="86">
        <f>SUM(I615:I620)</f>
        <v>0</v>
      </c>
      <c r="J621" s="154"/>
      <c r="L621" s="37" t="str">
        <f>D621</f>
        <v>Total:</v>
      </c>
      <c r="M621" s="29">
        <f>SUM(M615:M620)</f>
        <v>0</v>
      </c>
      <c r="N621" s="29">
        <f>SUM(N615:N620)</f>
        <v>0</v>
      </c>
      <c r="O621" s="29">
        <f>SUM(O615:O620)</f>
        <v>0</v>
      </c>
      <c r="P621" s="36"/>
    </row>
    <row r="622" spans="1:16" ht="15.75" hidden="1" customHeight="1" thickBot="1" x14ac:dyDescent="0.4">
      <c r="B622" s="258"/>
      <c r="D622" s="59"/>
      <c r="H622" s="4"/>
      <c r="L622" s="29" t="s">
        <v>218</v>
      </c>
      <c r="M622" s="38" t="str">
        <f t="shared" ref="M622:O622" si="103">IF(M614=0,"NA",M621/M614)</f>
        <v>NA</v>
      </c>
      <c r="N622" s="38" t="str">
        <f t="shared" si="103"/>
        <v>NA</v>
      </c>
      <c r="O622" s="38" t="str">
        <f t="shared" si="103"/>
        <v>NA</v>
      </c>
      <c r="P622" s="36"/>
    </row>
    <row r="623" spans="1:16" ht="15.75" hidden="1" customHeight="1" thickBot="1" x14ac:dyDescent="0.4">
      <c r="B623" s="258"/>
      <c r="D623" s="358" t="str">
        <f>'Control Panel'!F96&amp;" - "&amp;'Control Panel'!E96</f>
        <v>4.51 - Module 50</v>
      </c>
      <c r="E623" s="359"/>
      <c r="F623" s="359"/>
      <c r="G623" s="19"/>
      <c r="H623" s="19"/>
      <c r="I623" s="19" t="str">
        <f>$I$84</f>
        <v xml:space="preserve">Overall Compliance: </v>
      </c>
      <c r="J623" s="20" t="str">
        <f>IF(SUM(M632:O632)=0,"N/A",SUM(M632:O632)/SUM(M625:O625))</f>
        <v>N/A</v>
      </c>
      <c r="L623" s="29"/>
      <c r="M623" s="29"/>
      <c r="N623" s="29"/>
      <c r="O623" s="29"/>
      <c r="P623" s="36"/>
    </row>
    <row r="624" spans="1:16" ht="15.75" hidden="1" customHeight="1" thickBot="1" x14ac:dyDescent="0.4">
      <c r="B624" s="258"/>
      <c r="D624" s="347" t="str">
        <f>$D$85</f>
        <v>Availability</v>
      </c>
      <c r="E624" s="349" t="str">
        <f>$E$85</f>
        <v>Priority</v>
      </c>
      <c r="F624" s="349"/>
      <c r="G624" s="349"/>
      <c r="H624" s="350" t="str">
        <f>$H$85</f>
        <v>Total</v>
      </c>
      <c r="I624" s="352" t="str">
        <f>$I$85</f>
        <v>Comments</v>
      </c>
      <c r="J624" s="345" t="str">
        <f>$J$85</f>
        <v>Availability by Type</v>
      </c>
      <c r="L624" s="29"/>
      <c r="M624" s="37" t="str">
        <f>'Control Panel'!$F$31</f>
        <v>H</v>
      </c>
      <c r="N624" s="37" t="str">
        <f>'Control Panel'!$F$32</f>
        <v>M</v>
      </c>
      <c r="O624" s="37" t="str">
        <f>'Control Panel'!$F$33</f>
        <v>L</v>
      </c>
      <c r="P624" s="36"/>
    </row>
    <row r="625" spans="1:16" ht="15.75" hidden="1" customHeight="1" thickBot="1" x14ac:dyDescent="0.4">
      <c r="B625" s="258"/>
      <c r="D625" s="348"/>
      <c r="E625" s="75" t="str">
        <f>'Control Panel'!$E$31</f>
        <v>High</v>
      </c>
      <c r="F625" s="76" t="str">
        <f>'Control Panel'!$E$32</f>
        <v>Medium</v>
      </c>
      <c r="G625" s="77" t="str">
        <f>'Control Panel'!$E$33</f>
        <v>Low</v>
      </c>
      <c r="H625" s="351"/>
      <c r="I625" s="353"/>
      <c r="J625" s="346"/>
      <c r="L625" s="37" t="s">
        <v>214</v>
      </c>
      <c r="M625" s="29">
        <f>E632*'Control Panel'!$G$31*'Control Panel'!$G$36</f>
        <v>0</v>
      </c>
      <c r="N625" s="29">
        <f>F632*'Control Panel'!$G$32*'Control Panel'!$G$36</f>
        <v>0</v>
      </c>
      <c r="O625" s="29">
        <f>G632*'Control Panel'!$G$33*'Control Panel'!$G$36</f>
        <v>0</v>
      </c>
      <c r="P625" s="36"/>
    </row>
    <row r="626" spans="1:16" ht="15.75" hidden="1" customHeight="1" thickBot="1" x14ac:dyDescent="0.4">
      <c r="B626" s="258"/>
      <c r="D626" s="88" t="str">
        <f>'Control Panel'!$E$36</f>
        <v>Yes</v>
      </c>
      <c r="E626" s="81">
        <f>COUNTIFS('Module 50'!$C:$C,'Control Panel'!$F$31,'Module 50'!$AB:$AB,'Control Panel'!$F$36)</f>
        <v>0</v>
      </c>
      <c r="F626" s="82">
        <f>COUNTIFS('Module 50'!$C:$C,'Control Panel'!$F$32,'Module 50'!$AB:$AB,'Control Panel'!$F$36)</f>
        <v>0</v>
      </c>
      <c r="G626" s="83">
        <f>COUNTIFS('Module 50'!$C:$C,'Control Panel'!$F$33,'Module 50'!$AB:$AB,'Control Panel'!$F$36)</f>
        <v>0</v>
      </c>
      <c r="H626" s="71">
        <f>SUM(E626:G626)</f>
        <v>0</v>
      </c>
      <c r="I626" s="136">
        <f>COUNTIFS('Module 50'!$G:$G,"&lt;&gt;",'Module 50'!$AB:$AB,'Control Panel'!$F$36)</f>
        <v>0</v>
      </c>
      <c r="J626" s="72"/>
      <c r="L626" s="37" t="str">
        <f>'Control Panel'!$F$36</f>
        <v>Y</v>
      </c>
      <c r="M626" s="29">
        <f>E626*'Control Panel'!$G$31*'Control Panel'!$G$36</f>
        <v>0</v>
      </c>
      <c r="N626" s="29">
        <f>F626*'Control Panel'!$G$32*'Control Panel'!$G$36</f>
        <v>0</v>
      </c>
      <c r="O626" s="29">
        <f>G626*'Control Panel'!$G$33*'Control Panel'!$G$36</f>
        <v>0</v>
      </c>
      <c r="P626" s="36"/>
    </row>
    <row r="627" spans="1:16" ht="15.75" hidden="1" customHeight="1" thickBot="1" x14ac:dyDescent="0.4">
      <c r="B627" s="258"/>
      <c r="D627" s="68" t="str">
        <f>'Control Panel'!$E$37</f>
        <v>Reporting</v>
      </c>
      <c r="E627" s="78">
        <f>COUNTIFS('Module 50'!$C:$C,'Control Panel'!$F$31,'Module 50'!$AB:$AB,'Control Panel'!$F$37)</f>
        <v>0</v>
      </c>
      <c r="F627" s="79">
        <f>COUNTIFS('Module 50'!$C:$C,'Control Panel'!$F$32,'Module 50'!$AB:$AB,'Control Panel'!$F$37)</f>
        <v>0</v>
      </c>
      <c r="G627" s="80">
        <f>COUNTIFS('Module 50'!$C:$C,'Control Panel'!$F$33,'Module 50'!$AB:$AB,'Control Panel'!$F$37)</f>
        <v>0</v>
      </c>
      <c r="H627" s="69">
        <f t="shared" ref="H627:H631" si="104">SUM(E627:G627)</f>
        <v>0</v>
      </c>
      <c r="I627" s="137">
        <f>COUNTIFS('Module 50'!$G:$G,"&lt;&gt;",'Module 50'!$AB:$AB,'Control Panel'!$F$37)</f>
        <v>0</v>
      </c>
      <c r="J627" s="129"/>
      <c r="L627" s="37" t="str">
        <f>'Control Panel'!$F$37</f>
        <v>R</v>
      </c>
      <c r="M627" s="29">
        <f>E627*'Control Panel'!$G$31*'Control Panel'!$G$37</f>
        <v>0</v>
      </c>
      <c r="N627" s="29">
        <f>F627*'Control Panel'!$G$32*'Control Panel'!$G$37</f>
        <v>0</v>
      </c>
      <c r="O627" s="29">
        <f>G627*'Control Panel'!$G$33*'Control Panel'!$G$37</f>
        <v>0</v>
      </c>
      <c r="P627" s="36"/>
    </row>
    <row r="628" spans="1:16" ht="15.75" hidden="1" customHeight="1" thickBot="1" x14ac:dyDescent="0.4">
      <c r="B628" s="258"/>
      <c r="D628" s="70" t="str">
        <f>'Control Panel'!$E$38</f>
        <v>Third Party</v>
      </c>
      <c r="E628" s="81">
        <f>COUNTIFS('Module 50'!$C:$C,'Control Panel'!$F$31,'Module 50'!$AB:$AB,'Control Panel'!$F$38)</f>
        <v>0</v>
      </c>
      <c r="F628" s="82">
        <f>COUNTIFS('Module 50'!$C:$C,'Control Panel'!$F$32,'Module 50'!$AB:$AB,'Control Panel'!$F$38)</f>
        <v>0</v>
      </c>
      <c r="G628" s="83">
        <f>COUNTIFS('Module 50'!$C:$C,'Control Panel'!$F$33,'Module 50'!$AB:$AB,'Control Panel'!$F$38)</f>
        <v>0</v>
      </c>
      <c r="H628" s="71">
        <f t="shared" si="104"/>
        <v>0</v>
      </c>
      <c r="I628" s="136">
        <f>COUNTIFS('Module 50'!$G:$G,"&lt;&gt;",'Module 50'!$AB:$AB,'Control Panel'!$F$38)</f>
        <v>0</v>
      </c>
      <c r="J628" s="129"/>
      <c r="L628" s="37" t="str">
        <f>'Control Panel'!$F$38</f>
        <v>T</v>
      </c>
      <c r="M628" s="29">
        <f>E628*'Control Panel'!$G$31*'Control Panel'!$G$38</f>
        <v>0</v>
      </c>
      <c r="N628" s="29">
        <f>F628*'Control Panel'!$G$32*'Control Panel'!$G$38</f>
        <v>0</v>
      </c>
      <c r="O628" s="29">
        <f>G628*'Control Panel'!$G$33*'Control Panel'!$G$38</f>
        <v>0</v>
      </c>
      <c r="P628" s="36"/>
    </row>
    <row r="629" spans="1:16" ht="15.75" hidden="1" customHeight="1" thickBot="1" x14ac:dyDescent="0.4">
      <c r="A629" s="21" t="s">
        <v>215</v>
      </c>
      <c r="B629" s="150"/>
      <c r="D629" s="73" t="str">
        <f>'Control Panel'!$E$39</f>
        <v>Modification</v>
      </c>
      <c r="E629" s="78">
        <f>COUNTIFS('Module 50'!$C:$C,'Control Panel'!$F$31,'Module 50'!$AB:$AB,'Control Panel'!$F$39)</f>
        <v>0</v>
      </c>
      <c r="F629" s="79">
        <f>COUNTIFS('Module 50'!$C:$C,'Control Panel'!$F$32,'Module 50'!$AB:$AB,'Control Panel'!$F$39)</f>
        <v>0</v>
      </c>
      <c r="G629" s="80">
        <f>COUNTIFS('Module 50'!$C:$C,'Control Panel'!$F$33,'Module 50'!$AB:$AB,'Control Panel'!$F$39)</f>
        <v>0</v>
      </c>
      <c r="H629" s="69">
        <f t="shared" si="104"/>
        <v>0</v>
      </c>
      <c r="I629" s="137">
        <f>COUNTIFS('Module 50'!$G:$G,"&lt;&gt;",'Module 50'!$AB:$AB,'Control Panel'!$F$39)</f>
        <v>0</v>
      </c>
      <c r="J629" s="129"/>
      <c r="L629" s="37" t="str">
        <f>'Control Panel'!$F$39</f>
        <v>M</v>
      </c>
      <c r="M629" s="29">
        <f>E629*'Control Panel'!$G$31*'Control Panel'!$G$39</f>
        <v>0</v>
      </c>
      <c r="N629" s="29">
        <f>F629*'Control Panel'!$G$32*'Control Panel'!$G$39</f>
        <v>0</v>
      </c>
      <c r="O629" s="29">
        <f>G629*'Control Panel'!$G$33*'Control Panel'!$G$39</f>
        <v>0</v>
      </c>
      <c r="P629" s="36"/>
    </row>
    <row r="630" spans="1:16" ht="15.75" hidden="1" customHeight="1" thickBot="1" x14ac:dyDescent="0.4">
      <c r="A630" s="22" t="s">
        <v>216</v>
      </c>
      <c r="B630" s="151"/>
      <c r="D630" s="74" t="str">
        <f>'Control Panel'!$E$40</f>
        <v>Future</v>
      </c>
      <c r="E630" s="81">
        <f>COUNTIFS('Module 50'!$C:$C,'Control Panel'!$F$31,'Module 50'!$AB:$AB,'Control Panel'!$F$40)</f>
        <v>0</v>
      </c>
      <c r="F630" s="82">
        <f>COUNTIFS('Module 50'!$C:$C,'Control Panel'!$F$32,'Module 50'!$AB:$AB,'Control Panel'!$F$40)</f>
        <v>0</v>
      </c>
      <c r="G630" s="83">
        <f>COUNTIFS('Module 50'!$C:$C,'Control Panel'!$F$33,'Module 50'!$AB:$AB,'Control Panel'!$F$40)</f>
        <v>0</v>
      </c>
      <c r="H630" s="71">
        <f t="shared" si="104"/>
        <v>0</v>
      </c>
      <c r="I630" s="136">
        <f>COUNTIFS('Module 50'!$G:$G,"&lt;&gt;",'Module 50'!$AB:$AB,'Control Panel'!$F$40)</f>
        <v>0</v>
      </c>
      <c r="J630" s="129"/>
      <c r="L630" s="37" t="str">
        <f>'Control Panel'!$F$40</f>
        <v>F</v>
      </c>
      <c r="M630" s="29">
        <f>E630*'Control Panel'!$G$31*'Control Panel'!$G$40</f>
        <v>0</v>
      </c>
      <c r="N630" s="29">
        <f>F630*'Control Panel'!$G$32*'Control Panel'!$G$40</f>
        <v>0</v>
      </c>
      <c r="O630" s="29">
        <f>G630*'Control Panel'!$G$33*'Control Panel'!$G$40</f>
        <v>0</v>
      </c>
      <c r="P630" s="36"/>
    </row>
    <row r="631" spans="1:16" ht="15.75" hidden="1" customHeight="1" thickBot="1" x14ac:dyDescent="0.4">
      <c r="A631" s="25" t="str">
        <f>IF('Module 30'!$AC$12&gt;0,"Yes","No")</f>
        <v>No</v>
      </c>
      <c r="B631" s="152">
        <f>IF(A631="Yes",1,0)</f>
        <v>0</v>
      </c>
      <c r="D631" s="87" t="str">
        <f>'Control Panel'!$E$41</f>
        <v>Not Available</v>
      </c>
      <c r="E631" s="78">
        <f>COUNTIFS('Module 50'!$C:$C,'Control Panel'!$F$31,'Module 50'!$AB:$AB,'Control Panel'!$F$41)</f>
        <v>0</v>
      </c>
      <c r="F631" s="79">
        <f>COUNTIFS('Module 50'!$C:$C,'Control Panel'!$F$32,'Module 50'!$AB:$AB,'Control Panel'!$F$41)</f>
        <v>0</v>
      </c>
      <c r="G631" s="80">
        <f>COUNTIFS('Module 50'!$C:$C,'Control Panel'!$F$33,'Module 50'!$AB:$AB,'Control Panel'!$F$41)</f>
        <v>0</v>
      </c>
      <c r="H631" s="69">
        <f t="shared" si="104"/>
        <v>0</v>
      </c>
      <c r="I631" s="137">
        <f>COUNTIFS('Module 50'!$G:$G,"&lt;&gt;",'Module 50'!$AB:$AB,'Control Panel'!$F$41)</f>
        <v>0</v>
      </c>
      <c r="J631" s="129"/>
      <c r="L631" s="37" t="str">
        <f>'Control Panel'!$F$41</f>
        <v>N</v>
      </c>
      <c r="M631" s="29">
        <f>E631*'Control Panel'!$G$31*'Control Panel'!$G$41</f>
        <v>0</v>
      </c>
      <c r="N631" s="29">
        <f>F631*'Control Panel'!$G$32*'Control Panel'!$G$41</f>
        <v>0</v>
      </c>
      <c r="O631" s="29">
        <f>G631*'Control Panel'!$G$33*'Control Panel'!$G$41</f>
        <v>0</v>
      </c>
      <c r="P631" s="36"/>
    </row>
    <row r="632" spans="1:16" ht="15.75" hidden="1" customHeight="1" thickBot="1" x14ac:dyDescent="0.4">
      <c r="B632" s="258"/>
      <c r="D632" s="84" t="str">
        <f>$D$93</f>
        <v>Total:</v>
      </c>
      <c r="E632" s="85">
        <f>SUM(E626:E631)</f>
        <v>0</v>
      </c>
      <c r="F632" s="85">
        <f>SUM(F626:F631)</f>
        <v>0</v>
      </c>
      <c r="G632" s="85">
        <f>SUM(G626:G631)</f>
        <v>0</v>
      </c>
      <c r="H632" s="86">
        <f>SUM(H626:H631)</f>
        <v>0</v>
      </c>
      <c r="I632" s="86">
        <f>SUM(I626:I631)</f>
        <v>0</v>
      </c>
      <c r="J632" s="154"/>
      <c r="L632" s="37" t="str">
        <f>D632</f>
        <v>Total:</v>
      </c>
      <c r="M632" s="29">
        <f>SUM(M626:M631)</f>
        <v>0</v>
      </c>
      <c r="N632" s="29">
        <f>SUM(N626:N631)</f>
        <v>0</v>
      </c>
      <c r="O632" s="29">
        <f>SUM(O626:O631)</f>
        <v>0</v>
      </c>
      <c r="P632" s="36"/>
    </row>
    <row r="633" spans="1:16" ht="15.75" customHeight="1" thickBot="1" x14ac:dyDescent="0.4">
      <c r="B633" s="258"/>
      <c r="L633" s="29" t="s">
        <v>218</v>
      </c>
      <c r="M633" s="38" t="str">
        <f t="shared" ref="M633:O633" si="105">IF(M625=0,"NA",M632/M625)</f>
        <v>NA</v>
      </c>
      <c r="N633" s="38" t="str">
        <f t="shared" si="105"/>
        <v>NA</v>
      </c>
      <c r="O633" s="38" t="str">
        <f t="shared" si="105"/>
        <v>NA</v>
      </c>
      <c r="P633" s="36"/>
    </row>
    <row r="634" spans="1:16" ht="15.75" customHeight="1" thickBot="1" x14ac:dyDescent="0.4">
      <c r="B634" s="258"/>
      <c r="D634" s="354" t="s">
        <v>219</v>
      </c>
      <c r="E634" s="355"/>
      <c r="F634" s="355"/>
      <c r="G634" s="185"/>
      <c r="H634" s="186"/>
      <c r="I634" s="185"/>
      <c r="J634" s="187"/>
      <c r="L634" s="29"/>
      <c r="M634" s="29"/>
      <c r="N634" s="29"/>
      <c r="O634" s="29"/>
      <c r="P634" s="36"/>
    </row>
    <row r="635" spans="1:16" ht="15.75" customHeight="1" thickBot="1" x14ac:dyDescent="0.4">
      <c r="B635" s="258"/>
      <c r="D635" s="356" t="str">
        <f>$D$85</f>
        <v>Availability</v>
      </c>
      <c r="E635" s="357" t="str">
        <f>$E$85</f>
        <v>Priority</v>
      </c>
      <c r="F635" s="357"/>
      <c r="G635" s="357"/>
      <c r="H635" s="351" t="str">
        <f>$H$85</f>
        <v>Total</v>
      </c>
      <c r="I635" s="353" t="str">
        <f>$I$85</f>
        <v>Comments</v>
      </c>
      <c r="J635" s="343" t="str">
        <f>$J$85</f>
        <v>Availability by Type</v>
      </c>
      <c r="L635" s="29"/>
      <c r="M635" s="29"/>
      <c r="N635" s="29"/>
      <c r="O635" s="29"/>
      <c r="P635" s="36"/>
    </row>
    <row r="636" spans="1:16" ht="15.75" customHeight="1" thickBot="1" x14ac:dyDescent="0.4">
      <c r="B636" s="258"/>
      <c r="D636" s="356"/>
      <c r="E636" s="47" t="str">
        <f>'Control Panel'!$E$31</f>
        <v>High</v>
      </c>
      <c r="F636" s="47" t="str">
        <f>'Control Panel'!$E$32</f>
        <v>Medium</v>
      </c>
      <c r="G636" s="47" t="str">
        <f>'Control Panel'!$E$33</f>
        <v>Low</v>
      </c>
      <c r="H636" s="351"/>
      <c r="I636" s="353"/>
      <c r="J636" s="344"/>
      <c r="L636" s="29"/>
      <c r="M636" s="29"/>
      <c r="N636" s="29"/>
      <c r="O636" s="29"/>
      <c r="P636" s="36"/>
    </row>
    <row r="637" spans="1:16" ht="15.75" customHeight="1" thickBot="1" x14ac:dyDescent="0.4">
      <c r="B637" s="258"/>
      <c r="D637" s="173" t="str">
        <f>'Control Panel'!$E$36</f>
        <v>Yes</v>
      </c>
      <c r="E637" s="81">
        <f>E626+E615+E604+E593+E582+E571+E560+E549+E538+E527+E516+E505+E494+E483+E472+E461+E450+E439+E428+E417+E406+E395+E384+E373+E362+E351+E340+E329+E318+E307+E296+E285+E274+E263+E252+E241+E230+E219+E208+E197+E186+E175+E164+E153+E142+E131+E120+E109+E98+E87</f>
        <v>0</v>
      </c>
      <c r="F637" s="82">
        <f t="shared" ref="F637:I642" si="106">F626+F615+F604+F593+F582+F571+F560+F549+F538+F527+F516+F505+F494+F483+F472+F461+F450+F439+F428+F417+F406+F395+F384+F373+F362+F351+F340+F329+F318+F307+F296+F285+F274+F263+F252+F241+F230+F219+F208+F197+F186+F175+F164+F153+F142+F131+F120+F109+F98+F87</f>
        <v>0</v>
      </c>
      <c r="G637" s="83">
        <f t="shared" si="106"/>
        <v>0</v>
      </c>
      <c r="H637" s="71">
        <f t="shared" si="106"/>
        <v>0</v>
      </c>
      <c r="I637" s="136">
        <f t="shared" si="106"/>
        <v>0</v>
      </c>
      <c r="J637" s="174"/>
      <c r="L637" s="29"/>
      <c r="M637" s="29"/>
      <c r="N637" s="29"/>
      <c r="O637" s="29"/>
      <c r="P637" s="36"/>
    </row>
    <row r="638" spans="1:16" ht="15.75" customHeight="1" thickBot="1" x14ac:dyDescent="0.4">
      <c r="B638" s="258"/>
      <c r="D638" s="175" t="str">
        <f>'Control Panel'!$E$37</f>
        <v>Reporting</v>
      </c>
      <c r="E638" s="78">
        <f t="shared" ref="E638:G642" si="107">E627+E616+E605+E594+E583+E572+E561+E550+E539+E528+E517+E506+E495+E484+E473+E462+E451+E440+E429+E418+E407+E396+E385+E374+E363+E352+E341+E330+E319+E308+E297+E286+E275+E264+E253+E242+E231+E220+E209+E198+E187+E176+E165+E154+E143+E132+E121+E110+E99+E88</f>
        <v>0</v>
      </c>
      <c r="F638" s="79">
        <f t="shared" si="107"/>
        <v>0</v>
      </c>
      <c r="G638" s="80">
        <f t="shared" si="107"/>
        <v>0</v>
      </c>
      <c r="H638" s="69">
        <f t="shared" si="106"/>
        <v>0</v>
      </c>
      <c r="I638" s="137">
        <f t="shared" si="106"/>
        <v>0</v>
      </c>
      <c r="J638" s="176"/>
    </row>
    <row r="639" spans="1:16" ht="15.75" customHeight="1" thickBot="1" x14ac:dyDescent="0.4">
      <c r="B639" s="258"/>
      <c r="D639" s="177" t="str">
        <f>'Control Panel'!$E$38</f>
        <v>Third Party</v>
      </c>
      <c r="E639" s="81">
        <f t="shared" si="107"/>
        <v>0</v>
      </c>
      <c r="F639" s="82">
        <f t="shared" si="107"/>
        <v>0</v>
      </c>
      <c r="G639" s="83">
        <f t="shared" si="107"/>
        <v>0</v>
      </c>
      <c r="H639" s="71">
        <f t="shared" si="106"/>
        <v>0</v>
      </c>
      <c r="I639" s="136">
        <f t="shared" si="106"/>
        <v>0</v>
      </c>
      <c r="J639" s="176"/>
    </row>
    <row r="640" spans="1:16" ht="15.75" customHeight="1" thickBot="1" x14ac:dyDescent="0.4">
      <c r="B640" s="258"/>
      <c r="D640" s="178" t="str">
        <f>'Control Panel'!$E$39</f>
        <v>Modification</v>
      </c>
      <c r="E640" s="78">
        <f>E629+E618+E607+E596+E585+E574+E563+E552+E541+E530+E519+E508+E497+E486+E475+E464+E453+E442+E431+E420+E409+E398+E387+E376+E365+E354+E343+E332+E321+E310+E299+E288+E277+E266+E255+E244+E233+E222+E211+E200+E189+E178+E167+E156+E145+E134+E123+E112+E101+E90</f>
        <v>0</v>
      </c>
      <c r="F640" s="79">
        <f t="shared" si="107"/>
        <v>0</v>
      </c>
      <c r="G640" s="80">
        <f t="shared" si="107"/>
        <v>0</v>
      </c>
      <c r="H640" s="69">
        <f t="shared" si="106"/>
        <v>0</v>
      </c>
      <c r="I640" s="137">
        <f t="shared" si="106"/>
        <v>0</v>
      </c>
      <c r="J640" s="176"/>
    </row>
    <row r="641" spans="4:10" ht="15.75" customHeight="1" thickBot="1" x14ac:dyDescent="0.4">
      <c r="D641" s="179" t="str">
        <f>'Control Panel'!$E$40</f>
        <v>Future</v>
      </c>
      <c r="E641" s="81">
        <f t="shared" si="107"/>
        <v>0</v>
      </c>
      <c r="F641" s="82">
        <f t="shared" si="107"/>
        <v>0</v>
      </c>
      <c r="G641" s="83">
        <f t="shared" si="107"/>
        <v>0</v>
      </c>
      <c r="H641" s="71">
        <f t="shared" si="106"/>
        <v>0</v>
      </c>
      <c r="I641" s="136">
        <f t="shared" si="106"/>
        <v>0</v>
      </c>
      <c r="J641" s="176"/>
    </row>
    <row r="642" spans="4:10" ht="15.75" customHeight="1" thickBot="1" x14ac:dyDescent="0.4">
      <c r="D642" s="180" t="str">
        <f>'Control Panel'!$E$41</f>
        <v>Not Available</v>
      </c>
      <c r="E642" s="78">
        <f t="shared" si="107"/>
        <v>964</v>
      </c>
      <c r="F642" s="79">
        <f t="shared" si="107"/>
        <v>128</v>
      </c>
      <c r="G642" s="80">
        <f t="shared" si="107"/>
        <v>96</v>
      </c>
      <c r="H642" s="69">
        <f t="shared" si="106"/>
        <v>1188</v>
      </c>
      <c r="I642" s="137">
        <f t="shared" si="106"/>
        <v>0</v>
      </c>
      <c r="J642" s="176"/>
    </row>
    <row r="643" spans="4:10" ht="15.75" customHeight="1" thickBot="1" x14ac:dyDescent="0.4">
      <c r="D643" s="181" t="str">
        <f>$D$93</f>
        <v>Total:</v>
      </c>
      <c r="E643" s="182">
        <f>SUM(E637:E642)</f>
        <v>964</v>
      </c>
      <c r="F643" s="182">
        <f>SUM(F637:F642)</f>
        <v>128</v>
      </c>
      <c r="G643" s="182">
        <f>SUM(G637:G642)</f>
        <v>96</v>
      </c>
      <c r="H643" s="183">
        <f>SUM(H637:H642)</f>
        <v>1188</v>
      </c>
      <c r="I643" s="183">
        <f>SUM(I637:I642)</f>
        <v>0</v>
      </c>
      <c r="J643" s="184"/>
    </row>
  </sheetData>
  <mergeCells count="381">
    <mergeCell ref="D8:J8"/>
    <mergeCell ref="D9:G9"/>
    <mergeCell ref="H9:J9"/>
    <mergeCell ref="D10:G10"/>
    <mergeCell ref="H10:J10"/>
    <mergeCell ref="D11:J11"/>
    <mergeCell ref="A1:B1"/>
    <mergeCell ref="L1:P1"/>
    <mergeCell ref="A2:B2"/>
    <mergeCell ref="L2:P2"/>
    <mergeCell ref="C1:K1"/>
    <mergeCell ref="C2:K2"/>
    <mergeCell ref="E19:G19"/>
    <mergeCell ref="E20:G20"/>
    <mergeCell ref="E21:G21"/>
    <mergeCell ref="E22:G22"/>
    <mergeCell ref="E23:G23"/>
    <mergeCell ref="E24:G24"/>
    <mergeCell ref="E13:G13"/>
    <mergeCell ref="E14:G14"/>
    <mergeCell ref="E15:G15"/>
    <mergeCell ref="E16:G16"/>
    <mergeCell ref="E17:G17"/>
    <mergeCell ref="E18:G18"/>
    <mergeCell ref="E31:G31"/>
    <mergeCell ref="E32:G32"/>
    <mergeCell ref="E33:G33"/>
    <mergeCell ref="E34:G34"/>
    <mergeCell ref="E35:G35"/>
    <mergeCell ref="E36:G36"/>
    <mergeCell ref="E25:G25"/>
    <mergeCell ref="E26:G26"/>
    <mergeCell ref="E27:G27"/>
    <mergeCell ref="E28:G28"/>
    <mergeCell ref="E29:G29"/>
    <mergeCell ref="E30:G30"/>
    <mergeCell ref="E43:G43"/>
    <mergeCell ref="E44:G44"/>
    <mergeCell ref="E45:G45"/>
    <mergeCell ref="E46:G46"/>
    <mergeCell ref="E47:G47"/>
    <mergeCell ref="E48:G48"/>
    <mergeCell ref="E37:G37"/>
    <mergeCell ref="E38:G38"/>
    <mergeCell ref="E39:G39"/>
    <mergeCell ref="E40:G40"/>
    <mergeCell ref="E41:G41"/>
    <mergeCell ref="E42:G42"/>
    <mergeCell ref="E55:G55"/>
    <mergeCell ref="E56:G56"/>
    <mergeCell ref="E57:G57"/>
    <mergeCell ref="E58:G58"/>
    <mergeCell ref="E59:G59"/>
    <mergeCell ref="E60:G60"/>
    <mergeCell ref="E49:G49"/>
    <mergeCell ref="E50:G50"/>
    <mergeCell ref="E51:G51"/>
    <mergeCell ref="E52:G52"/>
    <mergeCell ref="E53:G53"/>
    <mergeCell ref="E54:G54"/>
    <mergeCell ref="D75:J75"/>
    <mergeCell ref="G76:J76"/>
    <mergeCell ref="E61:G61"/>
    <mergeCell ref="E62:G62"/>
    <mergeCell ref="E63:G63"/>
    <mergeCell ref="D64:G64"/>
    <mergeCell ref="D65:G65"/>
    <mergeCell ref="D67:I67"/>
    <mergeCell ref="I69:J70"/>
    <mergeCell ref="D84:F84"/>
    <mergeCell ref="D85:D86"/>
    <mergeCell ref="E85:G85"/>
    <mergeCell ref="H85:H86"/>
    <mergeCell ref="I85:I86"/>
    <mergeCell ref="D95:F95"/>
    <mergeCell ref="F77:J77"/>
    <mergeCell ref="F78:J78"/>
    <mergeCell ref="F79:J79"/>
    <mergeCell ref="F80:J80"/>
    <mergeCell ref="F81:J81"/>
    <mergeCell ref="F82:J82"/>
    <mergeCell ref="J85:J86"/>
    <mergeCell ref="D117:F117"/>
    <mergeCell ref="D118:D119"/>
    <mergeCell ref="E118:G118"/>
    <mergeCell ref="H118:H119"/>
    <mergeCell ref="I118:I119"/>
    <mergeCell ref="D128:F128"/>
    <mergeCell ref="D96:D97"/>
    <mergeCell ref="E96:G96"/>
    <mergeCell ref="H96:H97"/>
    <mergeCell ref="I96:I97"/>
    <mergeCell ref="D106:F106"/>
    <mergeCell ref="D107:D108"/>
    <mergeCell ref="E107:G107"/>
    <mergeCell ref="H107:H108"/>
    <mergeCell ref="I107:I108"/>
    <mergeCell ref="D150:F150"/>
    <mergeCell ref="D151:D152"/>
    <mergeCell ref="E151:G151"/>
    <mergeCell ref="H151:H152"/>
    <mergeCell ref="I151:I152"/>
    <mergeCell ref="D161:F161"/>
    <mergeCell ref="D129:D130"/>
    <mergeCell ref="E129:G129"/>
    <mergeCell ref="H129:H130"/>
    <mergeCell ref="I129:I130"/>
    <mergeCell ref="D139:F139"/>
    <mergeCell ref="D140:D141"/>
    <mergeCell ref="E140:G140"/>
    <mergeCell ref="H140:H141"/>
    <mergeCell ref="I140:I141"/>
    <mergeCell ref="D183:F183"/>
    <mergeCell ref="D184:D185"/>
    <mergeCell ref="E184:G184"/>
    <mergeCell ref="H184:H185"/>
    <mergeCell ref="I184:I185"/>
    <mergeCell ref="D194:F194"/>
    <mergeCell ref="D162:D163"/>
    <mergeCell ref="E162:G162"/>
    <mergeCell ref="H162:H163"/>
    <mergeCell ref="I162:I163"/>
    <mergeCell ref="D172:F172"/>
    <mergeCell ref="D173:D174"/>
    <mergeCell ref="E173:G173"/>
    <mergeCell ref="H173:H174"/>
    <mergeCell ref="I173:I174"/>
    <mergeCell ref="D216:F216"/>
    <mergeCell ref="D217:D218"/>
    <mergeCell ref="E217:G217"/>
    <mergeCell ref="H217:H218"/>
    <mergeCell ref="I217:I218"/>
    <mergeCell ref="D227:F227"/>
    <mergeCell ref="D195:D196"/>
    <mergeCell ref="E195:G195"/>
    <mergeCell ref="H195:H196"/>
    <mergeCell ref="I195:I196"/>
    <mergeCell ref="D205:F205"/>
    <mergeCell ref="D206:D207"/>
    <mergeCell ref="E206:G206"/>
    <mergeCell ref="H206:H207"/>
    <mergeCell ref="I206:I207"/>
    <mergeCell ref="D249:F249"/>
    <mergeCell ref="D250:D251"/>
    <mergeCell ref="E250:G250"/>
    <mergeCell ref="H250:H251"/>
    <mergeCell ref="I250:I251"/>
    <mergeCell ref="D260:F260"/>
    <mergeCell ref="D228:D229"/>
    <mergeCell ref="E228:G228"/>
    <mergeCell ref="H228:H229"/>
    <mergeCell ref="I228:I229"/>
    <mergeCell ref="D238:F238"/>
    <mergeCell ref="D239:D240"/>
    <mergeCell ref="E239:G239"/>
    <mergeCell ref="H239:H240"/>
    <mergeCell ref="I239:I240"/>
    <mergeCell ref="D282:F282"/>
    <mergeCell ref="D283:D284"/>
    <mergeCell ref="E283:G283"/>
    <mergeCell ref="H283:H284"/>
    <mergeCell ref="I283:I284"/>
    <mergeCell ref="D293:F293"/>
    <mergeCell ref="D261:D262"/>
    <mergeCell ref="E261:G261"/>
    <mergeCell ref="H261:H262"/>
    <mergeCell ref="I261:I262"/>
    <mergeCell ref="D271:F271"/>
    <mergeCell ref="D272:D273"/>
    <mergeCell ref="E272:G272"/>
    <mergeCell ref="H272:H273"/>
    <mergeCell ref="I272:I273"/>
    <mergeCell ref="D315:F315"/>
    <mergeCell ref="D316:D317"/>
    <mergeCell ref="E316:G316"/>
    <mergeCell ref="H316:H317"/>
    <mergeCell ref="I316:I317"/>
    <mergeCell ref="D326:F326"/>
    <mergeCell ref="D294:D295"/>
    <mergeCell ref="E294:G294"/>
    <mergeCell ref="H294:H295"/>
    <mergeCell ref="I294:I295"/>
    <mergeCell ref="D304:F304"/>
    <mergeCell ref="D305:D306"/>
    <mergeCell ref="E305:G305"/>
    <mergeCell ref="H305:H306"/>
    <mergeCell ref="I305:I306"/>
    <mergeCell ref="D348:F348"/>
    <mergeCell ref="D349:D350"/>
    <mergeCell ref="E349:G349"/>
    <mergeCell ref="H349:H350"/>
    <mergeCell ref="I349:I350"/>
    <mergeCell ref="D359:F359"/>
    <mergeCell ref="D327:D328"/>
    <mergeCell ref="E327:G327"/>
    <mergeCell ref="H327:H328"/>
    <mergeCell ref="I327:I328"/>
    <mergeCell ref="D337:F337"/>
    <mergeCell ref="D338:D339"/>
    <mergeCell ref="E338:G338"/>
    <mergeCell ref="H338:H339"/>
    <mergeCell ref="I338:I339"/>
    <mergeCell ref="D381:F381"/>
    <mergeCell ref="D382:D383"/>
    <mergeCell ref="E382:G382"/>
    <mergeCell ref="H382:H383"/>
    <mergeCell ref="I382:I383"/>
    <mergeCell ref="D392:F392"/>
    <mergeCell ref="D360:D361"/>
    <mergeCell ref="E360:G360"/>
    <mergeCell ref="H360:H361"/>
    <mergeCell ref="I360:I361"/>
    <mergeCell ref="D370:F370"/>
    <mergeCell ref="D371:D372"/>
    <mergeCell ref="E371:G371"/>
    <mergeCell ref="H371:H372"/>
    <mergeCell ref="I371:I372"/>
    <mergeCell ref="D414:F414"/>
    <mergeCell ref="D415:D416"/>
    <mergeCell ref="E415:G415"/>
    <mergeCell ref="H415:H416"/>
    <mergeCell ref="I415:I416"/>
    <mergeCell ref="D425:F425"/>
    <mergeCell ref="D393:D394"/>
    <mergeCell ref="E393:G393"/>
    <mergeCell ref="H393:H394"/>
    <mergeCell ref="I393:I394"/>
    <mergeCell ref="D403:F403"/>
    <mergeCell ref="D404:D405"/>
    <mergeCell ref="E404:G404"/>
    <mergeCell ref="H404:H405"/>
    <mergeCell ref="I404:I405"/>
    <mergeCell ref="D447:F447"/>
    <mergeCell ref="D448:D449"/>
    <mergeCell ref="E448:G448"/>
    <mergeCell ref="H448:H449"/>
    <mergeCell ref="I448:I449"/>
    <mergeCell ref="D458:F458"/>
    <mergeCell ref="D426:D427"/>
    <mergeCell ref="E426:G426"/>
    <mergeCell ref="H426:H427"/>
    <mergeCell ref="I426:I427"/>
    <mergeCell ref="D436:F436"/>
    <mergeCell ref="D437:D438"/>
    <mergeCell ref="E437:G437"/>
    <mergeCell ref="H437:H438"/>
    <mergeCell ref="I437:I438"/>
    <mergeCell ref="D480:F480"/>
    <mergeCell ref="D481:D482"/>
    <mergeCell ref="E481:G481"/>
    <mergeCell ref="H481:H482"/>
    <mergeCell ref="I481:I482"/>
    <mergeCell ref="D491:F491"/>
    <mergeCell ref="D459:D460"/>
    <mergeCell ref="E459:G459"/>
    <mergeCell ref="H459:H460"/>
    <mergeCell ref="I459:I460"/>
    <mergeCell ref="D469:F469"/>
    <mergeCell ref="D470:D471"/>
    <mergeCell ref="E470:G470"/>
    <mergeCell ref="H470:H471"/>
    <mergeCell ref="I470:I471"/>
    <mergeCell ref="D513:F513"/>
    <mergeCell ref="D514:D515"/>
    <mergeCell ref="E514:G514"/>
    <mergeCell ref="H514:H515"/>
    <mergeCell ref="I514:I515"/>
    <mergeCell ref="D524:F524"/>
    <mergeCell ref="D492:D493"/>
    <mergeCell ref="E492:G492"/>
    <mergeCell ref="H492:H493"/>
    <mergeCell ref="I492:I493"/>
    <mergeCell ref="D502:F502"/>
    <mergeCell ref="D503:D504"/>
    <mergeCell ref="E503:G503"/>
    <mergeCell ref="H503:H504"/>
    <mergeCell ref="I503:I504"/>
    <mergeCell ref="D546:F546"/>
    <mergeCell ref="D547:D548"/>
    <mergeCell ref="E547:G547"/>
    <mergeCell ref="H547:H548"/>
    <mergeCell ref="I547:I548"/>
    <mergeCell ref="D557:F557"/>
    <mergeCell ref="D525:D526"/>
    <mergeCell ref="E525:G525"/>
    <mergeCell ref="H525:H526"/>
    <mergeCell ref="I525:I526"/>
    <mergeCell ref="D535:F535"/>
    <mergeCell ref="D536:D537"/>
    <mergeCell ref="E536:G536"/>
    <mergeCell ref="H536:H537"/>
    <mergeCell ref="I536:I537"/>
    <mergeCell ref="H602:H603"/>
    <mergeCell ref="I602:I603"/>
    <mergeCell ref="D579:F579"/>
    <mergeCell ref="D580:D581"/>
    <mergeCell ref="E580:G580"/>
    <mergeCell ref="H580:H581"/>
    <mergeCell ref="I580:I581"/>
    <mergeCell ref="D590:F590"/>
    <mergeCell ref="D558:D559"/>
    <mergeCell ref="E558:G558"/>
    <mergeCell ref="H558:H559"/>
    <mergeCell ref="I558:I559"/>
    <mergeCell ref="D568:F568"/>
    <mergeCell ref="D569:D570"/>
    <mergeCell ref="E569:G569"/>
    <mergeCell ref="H569:H570"/>
    <mergeCell ref="I569:I570"/>
    <mergeCell ref="J96:J97"/>
    <mergeCell ref="D624:D625"/>
    <mergeCell ref="E624:G624"/>
    <mergeCell ref="H624:H625"/>
    <mergeCell ref="I624:I625"/>
    <mergeCell ref="D634:F634"/>
    <mergeCell ref="D635:D636"/>
    <mergeCell ref="E635:G635"/>
    <mergeCell ref="H635:H636"/>
    <mergeCell ref="I635:I636"/>
    <mergeCell ref="D612:F612"/>
    <mergeCell ref="D613:D614"/>
    <mergeCell ref="E613:G613"/>
    <mergeCell ref="H613:H614"/>
    <mergeCell ref="I613:I614"/>
    <mergeCell ref="D623:F623"/>
    <mergeCell ref="D591:D592"/>
    <mergeCell ref="E591:G591"/>
    <mergeCell ref="H591:H592"/>
    <mergeCell ref="I591:I592"/>
    <mergeCell ref="D601:F601"/>
    <mergeCell ref="D602:D603"/>
    <mergeCell ref="E602:G602"/>
    <mergeCell ref="J173:J174"/>
    <mergeCell ref="J184:J185"/>
    <mergeCell ref="J195:J196"/>
    <mergeCell ref="J206:J207"/>
    <mergeCell ref="J217:J218"/>
    <mergeCell ref="J228:J229"/>
    <mergeCell ref="J107:J108"/>
    <mergeCell ref="J118:J119"/>
    <mergeCell ref="J129:J130"/>
    <mergeCell ref="J140:J141"/>
    <mergeCell ref="J151:J152"/>
    <mergeCell ref="J162:J163"/>
    <mergeCell ref="J305:J306"/>
    <mergeCell ref="J316:J317"/>
    <mergeCell ref="J327:J328"/>
    <mergeCell ref="J338:J339"/>
    <mergeCell ref="J349:J350"/>
    <mergeCell ref="J360:J361"/>
    <mergeCell ref="J239:J240"/>
    <mergeCell ref="J250:J251"/>
    <mergeCell ref="J261:J262"/>
    <mergeCell ref="J272:J273"/>
    <mergeCell ref="J283:J284"/>
    <mergeCell ref="J294:J295"/>
    <mergeCell ref="J437:J438"/>
    <mergeCell ref="J448:J449"/>
    <mergeCell ref="J459:J460"/>
    <mergeCell ref="J470:J471"/>
    <mergeCell ref="J481:J482"/>
    <mergeCell ref="J492:J493"/>
    <mergeCell ref="J371:J372"/>
    <mergeCell ref="J382:J383"/>
    <mergeCell ref="J393:J394"/>
    <mergeCell ref="J404:J405"/>
    <mergeCell ref="J415:J416"/>
    <mergeCell ref="J426:J427"/>
    <mergeCell ref="J635:J636"/>
    <mergeCell ref="J569:J570"/>
    <mergeCell ref="J580:J581"/>
    <mergeCell ref="J591:J592"/>
    <mergeCell ref="J602:J603"/>
    <mergeCell ref="J613:J614"/>
    <mergeCell ref="J624:J625"/>
    <mergeCell ref="J503:J504"/>
    <mergeCell ref="J514:J515"/>
    <mergeCell ref="J525:J526"/>
    <mergeCell ref="J536:J537"/>
    <mergeCell ref="J547:J548"/>
    <mergeCell ref="J558:J559"/>
  </mergeCells>
  <conditionalFormatting sqref="B92">
    <cfRule type="cellIs" dxfId="469" priority="511" operator="equal">
      <formula>"No"</formula>
    </cfRule>
    <cfRule type="cellIs" dxfId="468" priority="512" operator="equal">
      <formula>"Yes"</formula>
    </cfRule>
  </conditionalFormatting>
  <conditionalFormatting sqref="A92">
    <cfRule type="cellIs" dxfId="467" priority="508" operator="equal">
      <formula>"Yes"</formula>
    </cfRule>
    <cfRule type="cellIs" dxfId="466" priority="510" operator="equal">
      <formula>"No"</formula>
    </cfRule>
  </conditionalFormatting>
  <conditionalFormatting sqref="B92">
    <cfRule type="cellIs" dxfId="465" priority="507" operator="greaterThan">
      <formula>0</formula>
    </cfRule>
    <cfRule type="cellIs" dxfId="464" priority="509" operator="equal">
      <formula>0</formula>
    </cfRule>
  </conditionalFormatting>
  <conditionalFormatting sqref="B103">
    <cfRule type="cellIs" dxfId="463" priority="505" operator="equal">
      <formula>"No"</formula>
    </cfRule>
    <cfRule type="cellIs" dxfId="462" priority="506" operator="equal">
      <formula>"Yes"</formula>
    </cfRule>
  </conditionalFormatting>
  <conditionalFormatting sqref="A103">
    <cfRule type="cellIs" dxfId="461" priority="502" operator="equal">
      <formula>"Yes"</formula>
    </cfRule>
    <cfRule type="cellIs" dxfId="460" priority="504" operator="equal">
      <formula>"No"</formula>
    </cfRule>
  </conditionalFormatting>
  <conditionalFormatting sqref="B103">
    <cfRule type="cellIs" dxfId="459" priority="501" operator="greaterThan">
      <formula>0</formula>
    </cfRule>
    <cfRule type="cellIs" dxfId="458" priority="503" operator="equal">
      <formula>0</formula>
    </cfRule>
  </conditionalFormatting>
  <conditionalFormatting sqref="B147 B136 B125 B114">
    <cfRule type="cellIs" dxfId="457" priority="499" operator="equal">
      <formula>"No"</formula>
    </cfRule>
    <cfRule type="cellIs" dxfId="456" priority="500" operator="equal">
      <formula>"Yes"</formula>
    </cfRule>
  </conditionalFormatting>
  <conditionalFormatting sqref="A147 A136 A125 A114">
    <cfRule type="cellIs" dxfId="455" priority="496" operator="equal">
      <formula>"Yes"</formula>
    </cfRule>
    <cfRule type="cellIs" dxfId="454" priority="498" operator="equal">
      <formula>"No"</formula>
    </cfRule>
  </conditionalFormatting>
  <conditionalFormatting sqref="B147 B136 B125 B114">
    <cfRule type="cellIs" dxfId="453" priority="495" operator="greaterThan">
      <formula>0</formula>
    </cfRule>
    <cfRule type="cellIs" dxfId="452" priority="497" operator="equal">
      <formula>0</formula>
    </cfRule>
  </conditionalFormatting>
  <conditionalFormatting sqref="B257 B246 B235 B224 B213 B202 B191 B180 B169 B158">
    <cfRule type="cellIs" dxfId="451" priority="493" operator="equal">
      <formula>"No"</formula>
    </cfRule>
    <cfRule type="cellIs" dxfId="450" priority="494" operator="equal">
      <formula>"Yes"</formula>
    </cfRule>
  </conditionalFormatting>
  <conditionalFormatting sqref="A257 A246 A235 A224 A213 A202 A191 A180 A169 A158">
    <cfRule type="cellIs" dxfId="449" priority="490" operator="equal">
      <formula>"Yes"</formula>
    </cfRule>
    <cfRule type="cellIs" dxfId="448" priority="492" operator="equal">
      <formula>"No"</formula>
    </cfRule>
  </conditionalFormatting>
  <conditionalFormatting sqref="B257 B246 B235 B224 B213 B202 B191 B180 B169 B158">
    <cfRule type="cellIs" dxfId="447" priority="489" operator="greaterThan">
      <formula>0</formula>
    </cfRule>
    <cfRule type="cellIs" dxfId="446" priority="491" operator="equal">
      <formula>0</formula>
    </cfRule>
  </conditionalFormatting>
  <conditionalFormatting sqref="B290 B279 B268">
    <cfRule type="cellIs" dxfId="445" priority="487" operator="equal">
      <formula>"No"</formula>
    </cfRule>
    <cfRule type="cellIs" dxfId="444" priority="488" operator="equal">
      <formula>"Yes"</formula>
    </cfRule>
  </conditionalFormatting>
  <conditionalFormatting sqref="A290 A279 A268">
    <cfRule type="cellIs" dxfId="443" priority="484" operator="equal">
      <formula>"Yes"</formula>
    </cfRule>
    <cfRule type="cellIs" dxfId="442" priority="486" operator="equal">
      <formula>"No"</formula>
    </cfRule>
  </conditionalFormatting>
  <conditionalFormatting sqref="B290 B279 B268">
    <cfRule type="cellIs" dxfId="441" priority="483" operator="greaterThan">
      <formula>0</formula>
    </cfRule>
    <cfRule type="cellIs" dxfId="440" priority="485" operator="equal">
      <formula>0</formula>
    </cfRule>
  </conditionalFormatting>
  <conditionalFormatting sqref="B345 B334 B323 B312 B301">
    <cfRule type="cellIs" dxfId="439" priority="481" operator="equal">
      <formula>"No"</formula>
    </cfRule>
    <cfRule type="cellIs" dxfId="438" priority="482" operator="equal">
      <formula>"Yes"</formula>
    </cfRule>
  </conditionalFormatting>
  <conditionalFormatting sqref="A345 A334 A323 A312 A301">
    <cfRule type="cellIs" dxfId="437" priority="478" operator="equal">
      <formula>"Yes"</formula>
    </cfRule>
    <cfRule type="cellIs" dxfId="436" priority="480" operator="equal">
      <formula>"No"</formula>
    </cfRule>
  </conditionalFormatting>
  <conditionalFormatting sqref="B345 B334 B323 B312 B301">
    <cfRule type="cellIs" dxfId="435" priority="477" operator="greaterThan">
      <formula>0</formula>
    </cfRule>
    <cfRule type="cellIs" dxfId="434" priority="479" operator="equal">
      <formula>0</formula>
    </cfRule>
  </conditionalFormatting>
  <conditionalFormatting sqref="B389 B356 B367 B378">
    <cfRule type="cellIs" dxfId="433" priority="475" operator="equal">
      <formula>"No"</formula>
    </cfRule>
    <cfRule type="cellIs" dxfId="432" priority="476" operator="equal">
      <formula>"Yes"</formula>
    </cfRule>
  </conditionalFormatting>
  <conditionalFormatting sqref="A389 A356 A367 A378">
    <cfRule type="cellIs" dxfId="431" priority="472" operator="equal">
      <formula>"Yes"</formula>
    </cfRule>
    <cfRule type="cellIs" dxfId="430" priority="474" operator="equal">
      <formula>"No"</formula>
    </cfRule>
  </conditionalFormatting>
  <conditionalFormatting sqref="B389 B356 B367 B378">
    <cfRule type="cellIs" dxfId="429" priority="471" operator="greaterThan">
      <formula>0</formula>
    </cfRule>
    <cfRule type="cellIs" dxfId="428" priority="473" operator="equal">
      <formula>0</formula>
    </cfRule>
  </conditionalFormatting>
  <conditionalFormatting sqref="B455 B444 B433 B422 B411 B400">
    <cfRule type="cellIs" dxfId="427" priority="469" operator="equal">
      <formula>"No"</formula>
    </cfRule>
    <cfRule type="cellIs" dxfId="426" priority="470" operator="equal">
      <formula>"Yes"</formula>
    </cfRule>
  </conditionalFormatting>
  <conditionalFormatting sqref="A455 A444 A433 A422 A411 A400">
    <cfRule type="cellIs" dxfId="425" priority="466" operator="equal">
      <formula>"Yes"</formula>
    </cfRule>
    <cfRule type="cellIs" dxfId="424" priority="468" operator="equal">
      <formula>"No"</formula>
    </cfRule>
  </conditionalFormatting>
  <conditionalFormatting sqref="B455 B444 B433 B422 B411 B400">
    <cfRule type="cellIs" dxfId="423" priority="465" operator="greaterThan">
      <formula>0</formula>
    </cfRule>
    <cfRule type="cellIs" dxfId="422" priority="467" operator="equal">
      <formula>0</formula>
    </cfRule>
  </conditionalFormatting>
  <conditionalFormatting sqref="B554 B543 B532 B521 B510 B499 B488 B477 B466">
    <cfRule type="cellIs" dxfId="421" priority="463" operator="equal">
      <formula>"No"</formula>
    </cfRule>
    <cfRule type="cellIs" dxfId="420" priority="464" operator="equal">
      <formula>"Yes"</formula>
    </cfRule>
  </conditionalFormatting>
  <conditionalFormatting sqref="A554 A543 A532 A521 A510 A499 A488 A477 A466">
    <cfRule type="cellIs" dxfId="419" priority="460" operator="equal">
      <formula>"Yes"</formula>
    </cfRule>
    <cfRule type="cellIs" dxfId="418" priority="462" operator="equal">
      <formula>"No"</formula>
    </cfRule>
  </conditionalFormatting>
  <conditionalFormatting sqref="B554 B543 B532 B521 B510 B499 B488 B477 B466">
    <cfRule type="cellIs" dxfId="417" priority="459" operator="greaterThan">
      <formula>0</formula>
    </cfRule>
    <cfRule type="cellIs" dxfId="416" priority="461" operator="equal">
      <formula>0</formula>
    </cfRule>
  </conditionalFormatting>
  <conditionalFormatting sqref="B631 B620 B609 B598 B587 B576 B565">
    <cfRule type="cellIs" dxfId="415" priority="457" operator="equal">
      <formula>"No"</formula>
    </cfRule>
    <cfRule type="cellIs" dxfId="414" priority="458" operator="equal">
      <formula>"Yes"</formula>
    </cfRule>
  </conditionalFormatting>
  <conditionalFormatting sqref="A631 A620 A609 A598 A587 A576 A565">
    <cfRule type="cellIs" dxfId="413" priority="454" operator="equal">
      <formula>"Yes"</formula>
    </cfRule>
    <cfRule type="cellIs" dxfId="412" priority="456" operator="equal">
      <formula>"No"</formula>
    </cfRule>
  </conditionalFormatting>
  <conditionalFormatting sqref="B631 B620 B609 B598 B587 B576 B565">
    <cfRule type="cellIs" dxfId="411" priority="453" operator="greaterThan">
      <formula>0</formula>
    </cfRule>
    <cfRule type="cellIs" dxfId="410" priority="455" operator="equal">
      <formula>0</formula>
    </cfRule>
  </conditionalFormatting>
  <conditionalFormatting sqref="E89:I89 E91:I91 E87:J87">
    <cfRule type="cellIs" dxfId="409" priority="452" operator="equal">
      <formula>0</formula>
    </cfRule>
  </conditionalFormatting>
  <conditionalFormatting sqref="E88:I88 E90:I90 E92:I92">
    <cfRule type="cellIs" dxfId="408" priority="451" operator="equal">
      <formula>0</formula>
    </cfRule>
  </conditionalFormatting>
  <conditionalFormatting sqref="E100:I100 E102:I102 E98:J98">
    <cfRule type="cellIs" dxfId="407" priority="245" operator="equal">
      <formula>0</formula>
    </cfRule>
  </conditionalFormatting>
  <conditionalFormatting sqref="E99:I99 E101:I101 E103:I103">
    <cfRule type="cellIs" dxfId="406" priority="244" operator="equal">
      <formula>0</formula>
    </cfRule>
  </conditionalFormatting>
  <conditionalFormatting sqref="E111:I111 E113:I113 E109:J109">
    <cfRule type="cellIs" dxfId="405" priority="240" operator="equal">
      <formula>0</formula>
    </cfRule>
  </conditionalFormatting>
  <conditionalFormatting sqref="E110:I110 E112:I112 E114:I114">
    <cfRule type="cellIs" dxfId="404" priority="239" operator="equal">
      <formula>0</formula>
    </cfRule>
  </conditionalFormatting>
  <conditionalFormatting sqref="E122:I122 E124:I124 E120:J120">
    <cfRule type="cellIs" dxfId="403" priority="235" operator="equal">
      <formula>0</formula>
    </cfRule>
  </conditionalFormatting>
  <conditionalFormatting sqref="E121:I121 E123:I123 E125:I125">
    <cfRule type="cellIs" dxfId="402" priority="234" operator="equal">
      <formula>0</formula>
    </cfRule>
  </conditionalFormatting>
  <conditionalFormatting sqref="E133:I133 E135:I135 E131:J131">
    <cfRule type="cellIs" dxfId="401" priority="230" operator="equal">
      <formula>0</formula>
    </cfRule>
  </conditionalFormatting>
  <conditionalFormatting sqref="E132:I132 E134:I134 E136:I136">
    <cfRule type="cellIs" dxfId="400" priority="229" operator="equal">
      <formula>0</formula>
    </cfRule>
  </conditionalFormatting>
  <conditionalFormatting sqref="E144:I144 E146:I146 E142:J142">
    <cfRule type="cellIs" dxfId="399" priority="225" operator="equal">
      <formula>0</formula>
    </cfRule>
  </conditionalFormatting>
  <conditionalFormatting sqref="E143:I143 E145:I145 E147:I147">
    <cfRule type="cellIs" dxfId="398" priority="224" operator="equal">
      <formula>0</formula>
    </cfRule>
  </conditionalFormatting>
  <conditionalFormatting sqref="E155:I155 E157:I157 E153:J153">
    <cfRule type="cellIs" dxfId="397" priority="220" operator="equal">
      <formula>0</formula>
    </cfRule>
  </conditionalFormatting>
  <conditionalFormatting sqref="E154:I154 E156:I156 E158:I158">
    <cfRule type="cellIs" dxfId="396" priority="219" operator="equal">
      <formula>0</formula>
    </cfRule>
  </conditionalFormatting>
  <conditionalFormatting sqref="E166:I166 E168:I168 E164:J164">
    <cfRule type="cellIs" dxfId="395" priority="215" operator="equal">
      <formula>0</formula>
    </cfRule>
  </conditionalFormatting>
  <conditionalFormatting sqref="E165:I165 E167:I167 E169:I169">
    <cfRule type="cellIs" dxfId="394" priority="214" operator="equal">
      <formula>0</formula>
    </cfRule>
  </conditionalFormatting>
  <conditionalFormatting sqref="E177:I177 E179:I179 E175:J175">
    <cfRule type="cellIs" dxfId="393" priority="210" operator="equal">
      <formula>0</formula>
    </cfRule>
  </conditionalFormatting>
  <conditionalFormatting sqref="E176:I176 E178:I178 E180:I180">
    <cfRule type="cellIs" dxfId="392" priority="209" operator="equal">
      <formula>0</formula>
    </cfRule>
  </conditionalFormatting>
  <conditionalFormatting sqref="E188:I188 E190:I190 E186:J186">
    <cfRule type="cellIs" dxfId="391" priority="205" operator="equal">
      <formula>0</formula>
    </cfRule>
  </conditionalFormatting>
  <conditionalFormatting sqref="E187:I187 E189:I189 E191:I191">
    <cfRule type="cellIs" dxfId="390" priority="204" operator="equal">
      <formula>0</formula>
    </cfRule>
  </conditionalFormatting>
  <conditionalFormatting sqref="E199:I199 E201:I201 E197:J197">
    <cfRule type="cellIs" dxfId="389" priority="200" operator="equal">
      <formula>0</formula>
    </cfRule>
  </conditionalFormatting>
  <conditionalFormatting sqref="E198:I198 E200:I200 E202:I202">
    <cfRule type="cellIs" dxfId="388" priority="199" operator="equal">
      <formula>0</formula>
    </cfRule>
  </conditionalFormatting>
  <conditionalFormatting sqref="E210:I210 E212:I212 E208:J208">
    <cfRule type="cellIs" dxfId="387" priority="195" operator="equal">
      <formula>0</formula>
    </cfRule>
  </conditionalFormatting>
  <conditionalFormatting sqref="E209:I209 E211:I211 E213:I213">
    <cfRule type="cellIs" dxfId="386" priority="194" operator="equal">
      <formula>0</formula>
    </cfRule>
  </conditionalFormatting>
  <conditionalFormatting sqref="E221:I221 E223:I223 E219:J219">
    <cfRule type="cellIs" dxfId="385" priority="190" operator="equal">
      <formula>0</formula>
    </cfRule>
  </conditionalFormatting>
  <conditionalFormatting sqref="E220:I220 E222:I222 E224:I224">
    <cfRule type="cellIs" dxfId="384" priority="189" operator="equal">
      <formula>0</formula>
    </cfRule>
  </conditionalFormatting>
  <conditionalFormatting sqref="E232:I232 E234:I234 E230:J230">
    <cfRule type="cellIs" dxfId="383" priority="185" operator="equal">
      <formula>0</formula>
    </cfRule>
  </conditionalFormatting>
  <conditionalFormatting sqref="E231:I231 E233:I233 E235:I235">
    <cfRule type="cellIs" dxfId="382" priority="184" operator="equal">
      <formula>0</formula>
    </cfRule>
  </conditionalFormatting>
  <conditionalFormatting sqref="E243:I243 E245:I245 E241:J241">
    <cfRule type="cellIs" dxfId="381" priority="180" operator="equal">
      <formula>0</formula>
    </cfRule>
  </conditionalFormatting>
  <conditionalFormatting sqref="E242:I242 E244:I244 E246:I246">
    <cfRule type="cellIs" dxfId="380" priority="179" operator="equal">
      <formula>0</formula>
    </cfRule>
  </conditionalFormatting>
  <conditionalFormatting sqref="E254:I254 E256:I256 E252:J252">
    <cfRule type="cellIs" dxfId="379" priority="175" operator="equal">
      <formula>0</formula>
    </cfRule>
  </conditionalFormatting>
  <conditionalFormatting sqref="E253:I253 E255:I255 E257:I257">
    <cfRule type="cellIs" dxfId="378" priority="174" operator="equal">
      <formula>0</formula>
    </cfRule>
  </conditionalFormatting>
  <conditionalFormatting sqref="E265:I265 E267:I267 E263:J263">
    <cfRule type="cellIs" dxfId="377" priority="170" operator="equal">
      <formula>0</formula>
    </cfRule>
  </conditionalFormatting>
  <conditionalFormatting sqref="E264:I264 E266:I266 E268:I268">
    <cfRule type="cellIs" dxfId="376" priority="169" operator="equal">
      <formula>0</formula>
    </cfRule>
  </conditionalFormatting>
  <conditionalFormatting sqref="E276:I276 E278:I278 E274:J274">
    <cfRule type="cellIs" dxfId="375" priority="165" operator="equal">
      <formula>0</formula>
    </cfRule>
  </conditionalFormatting>
  <conditionalFormatting sqref="E275:I275 E277:I277 E279:I279">
    <cfRule type="cellIs" dxfId="374" priority="164" operator="equal">
      <formula>0</formula>
    </cfRule>
  </conditionalFormatting>
  <conditionalFormatting sqref="E287:I287 E289:I289 E285:J285">
    <cfRule type="cellIs" dxfId="373" priority="160" operator="equal">
      <formula>0</formula>
    </cfRule>
  </conditionalFormatting>
  <conditionalFormatting sqref="E286:I286 E288:I288 E290:I290">
    <cfRule type="cellIs" dxfId="372" priority="159" operator="equal">
      <formula>0</formula>
    </cfRule>
  </conditionalFormatting>
  <conditionalFormatting sqref="E298:I298 E300:I300 E296:J296">
    <cfRule type="cellIs" dxfId="371" priority="155" operator="equal">
      <formula>0</formula>
    </cfRule>
  </conditionalFormatting>
  <conditionalFormatting sqref="E297:I297 E299:I299 E301:I301">
    <cfRule type="cellIs" dxfId="370" priority="154" operator="equal">
      <formula>0</formula>
    </cfRule>
  </conditionalFormatting>
  <conditionalFormatting sqref="E309:I309 E311:I311 E307:J307">
    <cfRule type="cellIs" dxfId="369" priority="150" operator="equal">
      <formula>0</formula>
    </cfRule>
  </conditionalFormatting>
  <conditionalFormatting sqref="E308:I308 E310:I310 E312:I312">
    <cfRule type="cellIs" dxfId="368" priority="149" operator="equal">
      <formula>0</formula>
    </cfRule>
  </conditionalFormatting>
  <conditionalFormatting sqref="E320:I320 E322:I322 E318:J318">
    <cfRule type="cellIs" dxfId="367" priority="145" operator="equal">
      <formula>0</formula>
    </cfRule>
  </conditionalFormatting>
  <conditionalFormatting sqref="E319:I319 E321:I321 E323:I323">
    <cfRule type="cellIs" dxfId="366" priority="144" operator="equal">
      <formula>0</formula>
    </cfRule>
  </conditionalFormatting>
  <conditionalFormatting sqref="E331:I331 E333:I333 E329:J329">
    <cfRule type="cellIs" dxfId="365" priority="140" operator="equal">
      <formula>0</formula>
    </cfRule>
  </conditionalFormatting>
  <conditionalFormatting sqref="E330:I330 E332:I332 E334:I334">
    <cfRule type="cellIs" dxfId="364" priority="139" operator="equal">
      <formula>0</formula>
    </cfRule>
  </conditionalFormatting>
  <conditionalFormatting sqref="E342:I342 E344:I344 E340:J340">
    <cfRule type="cellIs" dxfId="363" priority="135" operator="equal">
      <formula>0</formula>
    </cfRule>
  </conditionalFormatting>
  <conditionalFormatting sqref="E341:I341 E343:I343 E345:I345">
    <cfRule type="cellIs" dxfId="362" priority="134" operator="equal">
      <formula>0</formula>
    </cfRule>
  </conditionalFormatting>
  <conditionalFormatting sqref="E353:I353 E355:I355 E351:J351">
    <cfRule type="cellIs" dxfId="361" priority="130" operator="equal">
      <formula>0</formula>
    </cfRule>
  </conditionalFormatting>
  <conditionalFormatting sqref="E352:I352 E354:I354 E356:I356">
    <cfRule type="cellIs" dxfId="360" priority="129" operator="equal">
      <formula>0</formula>
    </cfRule>
  </conditionalFormatting>
  <conditionalFormatting sqref="E364:I364 E366:I366 E362:J362">
    <cfRule type="cellIs" dxfId="359" priority="125" operator="equal">
      <formula>0</formula>
    </cfRule>
  </conditionalFormatting>
  <conditionalFormatting sqref="E363:I363 E365:I365 E367:I367">
    <cfRule type="cellIs" dxfId="358" priority="124" operator="equal">
      <formula>0</formula>
    </cfRule>
  </conditionalFormatting>
  <conditionalFormatting sqref="E375:I375 E377:I377 E373:J373">
    <cfRule type="cellIs" dxfId="357" priority="120" operator="equal">
      <formula>0</formula>
    </cfRule>
  </conditionalFormatting>
  <conditionalFormatting sqref="E374:I374 E376:I376 E378:I378">
    <cfRule type="cellIs" dxfId="356" priority="119" operator="equal">
      <formula>0</formula>
    </cfRule>
  </conditionalFormatting>
  <conditionalFormatting sqref="E386:I386 E388:I388 E384:J384">
    <cfRule type="cellIs" dxfId="355" priority="115" operator="equal">
      <formula>0</formula>
    </cfRule>
  </conditionalFormatting>
  <conditionalFormatting sqref="E385:I385 E387:I387 E389:I389">
    <cfRule type="cellIs" dxfId="354" priority="114" operator="equal">
      <formula>0</formula>
    </cfRule>
  </conditionalFormatting>
  <conditionalFormatting sqref="E397:I397 E399:I399 E395:J395">
    <cfRule type="cellIs" dxfId="353" priority="110" operator="equal">
      <formula>0</formula>
    </cfRule>
  </conditionalFormatting>
  <conditionalFormatting sqref="E396:I396 E398:I398 E400:I400">
    <cfRule type="cellIs" dxfId="352" priority="109" operator="equal">
      <formula>0</formula>
    </cfRule>
  </conditionalFormatting>
  <conditionalFormatting sqref="E408:I408 E410:I410 E406:J406">
    <cfRule type="cellIs" dxfId="351" priority="105" operator="equal">
      <formula>0</formula>
    </cfRule>
  </conditionalFormatting>
  <conditionalFormatting sqref="E407:I407 E409:I409 E411:I411">
    <cfRule type="cellIs" dxfId="350" priority="104" operator="equal">
      <formula>0</formula>
    </cfRule>
  </conditionalFormatting>
  <conditionalFormatting sqref="E419:I419 E421:I421 E417:J417">
    <cfRule type="cellIs" dxfId="349" priority="100" operator="equal">
      <formula>0</formula>
    </cfRule>
  </conditionalFormatting>
  <conditionalFormatting sqref="E418:I418 E420:I420 E422:I422">
    <cfRule type="cellIs" dxfId="348" priority="99" operator="equal">
      <formula>0</formula>
    </cfRule>
  </conditionalFormatting>
  <conditionalFormatting sqref="E430:I430 E432:I432 E428:J428">
    <cfRule type="cellIs" dxfId="347" priority="95" operator="equal">
      <formula>0</formula>
    </cfRule>
  </conditionalFormatting>
  <conditionalFormatting sqref="E429:I429 E431:I431 E433:I433">
    <cfRule type="cellIs" dxfId="346" priority="94" operator="equal">
      <formula>0</formula>
    </cfRule>
  </conditionalFormatting>
  <conditionalFormatting sqref="E441:I441 E443:I443 E439:J439">
    <cfRule type="cellIs" dxfId="345" priority="90" operator="equal">
      <formula>0</formula>
    </cfRule>
  </conditionalFormatting>
  <conditionalFormatting sqref="E440:I440 E442:I442 E444:I444">
    <cfRule type="cellIs" dxfId="344" priority="89" operator="equal">
      <formula>0</formula>
    </cfRule>
  </conditionalFormatting>
  <conditionalFormatting sqref="E452:I452 E454:I454 E450:J450">
    <cfRule type="cellIs" dxfId="343" priority="85" operator="equal">
      <formula>0</formula>
    </cfRule>
  </conditionalFormatting>
  <conditionalFormatting sqref="E451:I451 E453:I453 E455:I455">
    <cfRule type="cellIs" dxfId="342" priority="84" operator="equal">
      <formula>0</formula>
    </cfRule>
  </conditionalFormatting>
  <conditionalFormatting sqref="E463:I463 E465:I465 E461:J461">
    <cfRule type="cellIs" dxfId="341" priority="80" operator="equal">
      <formula>0</formula>
    </cfRule>
  </conditionalFormatting>
  <conditionalFormatting sqref="E462:I462 E464:I464 E466:I466">
    <cfRule type="cellIs" dxfId="340" priority="79" operator="equal">
      <formula>0</formula>
    </cfRule>
  </conditionalFormatting>
  <conditionalFormatting sqref="E474:I474 E476:I476 E472:J472">
    <cfRule type="cellIs" dxfId="339" priority="75" operator="equal">
      <formula>0</formula>
    </cfRule>
  </conditionalFormatting>
  <conditionalFormatting sqref="E473:I473 E475:I475 E477:I477">
    <cfRule type="cellIs" dxfId="338" priority="74" operator="equal">
      <formula>0</formula>
    </cfRule>
  </conditionalFormatting>
  <conditionalFormatting sqref="E485:I485 E487:I487 E483:J483">
    <cfRule type="cellIs" dxfId="337" priority="70" operator="equal">
      <formula>0</formula>
    </cfRule>
  </conditionalFormatting>
  <conditionalFormatting sqref="E484:I484 E486:I486 E488:I488">
    <cfRule type="cellIs" dxfId="336" priority="69" operator="equal">
      <formula>0</formula>
    </cfRule>
  </conditionalFormatting>
  <conditionalFormatting sqref="E496:I496 E498:I498 E494:J494">
    <cfRule type="cellIs" dxfId="335" priority="65" operator="equal">
      <formula>0</formula>
    </cfRule>
  </conditionalFormatting>
  <conditionalFormatting sqref="E495:I495 E497:I497 E499:I499">
    <cfRule type="cellIs" dxfId="334" priority="64" operator="equal">
      <formula>0</formula>
    </cfRule>
  </conditionalFormatting>
  <conditionalFormatting sqref="E507:I507 E509:I509 E505:J505">
    <cfRule type="cellIs" dxfId="333" priority="60" operator="equal">
      <formula>0</formula>
    </cfRule>
  </conditionalFormatting>
  <conditionalFormatting sqref="E506:I506 E508:I508 E510:I510">
    <cfRule type="cellIs" dxfId="332" priority="59" operator="equal">
      <formula>0</formula>
    </cfRule>
  </conditionalFormatting>
  <conditionalFormatting sqref="E518:I518 E520:I520 E516:J516">
    <cfRule type="cellIs" dxfId="331" priority="55" operator="equal">
      <formula>0</formula>
    </cfRule>
  </conditionalFormatting>
  <conditionalFormatting sqref="E517:I517 E519:I519 E521:I521">
    <cfRule type="cellIs" dxfId="330" priority="54" operator="equal">
      <formula>0</formula>
    </cfRule>
  </conditionalFormatting>
  <conditionalFormatting sqref="E529:I529 E531:I531 E527:J527">
    <cfRule type="cellIs" dxfId="329" priority="50" operator="equal">
      <formula>0</formula>
    </cfRule>
  </conditionalFormatting>
  <conditionalFormatting sqref="E528:I528 E530:I530 E532:I532">
    <cfRule type="cellIs" dxfId="328" priority="49" operator="equal">
      <formula>0</formula>
    </cfRule>
  </conditionalFormatting>
  <conditionalFormatting sqref="E540:I540 E542:I542 E538:J538">
    <cfRule type="cellIs" dxfId="327" priority="45" operator="equal">
      <formula>0</formula>
    </cfRule>
  </conditionalFormatting>
  <conditionalFormatting sqref="E539:I539 E541:I541 E543:I543">
    <cfRule type="cellIs" dxfId="326" priority="44" operator="equal">
      <formula>0</formula>
    </cfRule>
  </conditionalFormatting>
  <conditionalFormatting sqref="E551:I551 E553:I553 E549:J549">
    <cfRule type="cellIs" dxfId="325" priority="40" operator="equal">
      <formula>0</formula>
    </cfRule>
  </conditionalFormatting>
  <conditionalFormatting sqref="E550:I550 E552:I552 E554:I554">
    <cfRule type="cellIs" dxfId="324" priority="39" operator="equal">
      <formula>0</formula>
    </cfRule>
  </conditionalFormatting>
  <conditionalFormatting sqref="E562:I562 E564:I564 E560:J560">
    <cfRule type="cellIs" dxfId="323" priority="35" operator="equal">
      <formula>0</formula>
    </cfRule>
  </conditionalFormatting>
  <conditionalFormatting sqref="E561:I561 E563:I563 E565:I565">
    <cfRule type="cellIs" dxfId="322" priority="34" operator="equal">
      <formula>0</formula>
    </cfRule>
  </conditionalFormatting>
  <conditionalFormatting sqref="E573:I573 E575:I575 E571:J571">
    <cfRule type="cellIs" dxfId="321" priority="30" operator="equal">
      <formula>0</formula>
    </cfRule>
  </conditionalFormatting>
  <conditionalFormatting sqref="E572:I572 E574:I574 E576:I576">
    <cfRule type="cellIs" dxfId="320" priority="29" operator="equal">
      <formula>0</formula>
    </cfRule>
  </conditionalFormatting>
  <conditionalFormatting sqref="E584:I584 E586:I586 E582:J582">
    <cfRule type="cellIs" dxfId="319" priority="25" operator="equal">
      <formula>0</formula>
    </cfRule>
  </conditionalFormatting>
  <conditionalFormatting sqref="E583:I583 E585:I585 E587:I587">
    <cfRule type="cellIs" dxfId="318" priority="24" operator="equal">
      <formula>0</formula>
    </cfRule>
  </conditionalFormatting>
  <conditionalFormatting sqref="E595:I595 E597:I597 E593:J593">
    <cfRule type="cellIs" dxfId="317" priority="20" operator="equal">
      <formula>0</formula>
    </cfRule>
  </conditionalFormatting>
  <conditionalFormatting sqref="E594:I594 E596:I596 E598:I598">
    <cfRule type="cellIs" dxfId="316" priority="19" operator="equal">
      <formula>0</formula>
    </cfRule>
  </conditionalFormatting>
  <conditionalFormatting sqref="E606:I606 E608:I608 E604:J604">
    <cfRule type="cellIs" dxfId="315" priority="15" operator="equal">
      <formula>0</formula>
    </cfRule>
  </conditionalFormatting>
  <conditionalFormatting sqref="E605:I605 E607:I607 E609:I609">
    <cfRule type="cellIs" dxfId="314" priority="14" operator="equal">
      <formula>0</formula>
    </cfRule>
  </conditionalFormatting>
  <conditionalFormatting sqref="E617:I617 E619:I619 E615:J615">
    <cfRule type="cellIs" dxfId="313" priority="10" operator="equal">
      <formula>0</formula>
    </cfRule>
  </conditionalFormatting>
  <conditionalFormatting sqref="E616:I616 E618:I618 E620:I620">
    <cfRule type="cellIs" dxfId="312" priority="9" operator="equal">
      <formula>0</formula>
    </cfRule>
  </conditionalFormatting>
  <conditionalFormatting sqref="E628:I628 E630:I630 E626:J626">
    <cfRule type="cellIs" dxfId="311" priority="5" operator="equal">
      <formula>0</formula>
    </cfRule>
  </conditionalFormatting>
  <conditionalFormatting sqref="E627:I627 E629:I629 E631:I631">
    <cfRule type="cellIs" dxfId="310" priority="4" operator="equal">
      <formula>0</formula>
    </cfRule>
  </conditionalFormatting>
  <conditionalFormatting sqref="E639:I639 E641:I641 E637:J637">
    <cfRule type="cellIs" dxfId="309" priority="3" operator="equal">
      <formula>0</formula>
    </cfRule>
  </conditionalFormatting>
  <conditionalFormatting sqref="E638:I638 E640:I640 E642:I642">
    <cfRule type="cellIs" dxfId="308" priority="2" operator="equal">
      <formula>0</formula>
    </cfRule>
  </conditionalFormatting>
  <conditionalFormatting sqref="H14:H63">
    <cfRule type="cellIs" dxfId="307" priority="1" operator="equal">
      <formula>"No Bid"</formula>
    </cfRule>
  </conditionalFormatting>
  <pageMargins left="0.7" right="0.7" top="0.55000000000000004" bottom="0.55000000000000004" header="0.3" footer="0.3"/>
  <pageSetup scale="90" fitToHeight="0" orientation="portrait" r:id="rId1"/>
  <headerFooter>
    <oddFooter>Page &amp;P of &amp;N</oddFooter>
  </headerFooter>
  <rowBreaks count="15" manualBreakCount="15">
    <brk id="60" min="3" max="9" man="1"/>
    <brk id="68" min="3" max="9" man="1"/>
    <brk id="105" min="3" max="9" man="1"/>
    <brk id="149" min="3" max="9" man="1"/>
    <brk id="193" min="3" max="9" man="1"/>
    <brk id="237" min="3" max="9" man="1"/>
    <brk id="281" min="3" max="9" man="1"/>
    <brk id="325" min="3" max="9" man="1"/>
    <brk id="369" min="3" max="9" man="1"/>
    <brk id="413" min="3" max="9" man="1"/>
    <brk id="457" min="3" max="9" man="1"/>
    <brk id="501" min="3" max="9" man="1"/>
    <brk id="545" min="3" max="9" man="1"/>
    <brk id="589" min="3" max="9" man="1"/>
    <brk id="633" min="3" max="9" man="1"/>
  </rowBreaks>
  <drawing r:id="rId2"/>
  <extLst>
    <ext xmlns:x14="http://schemas.microsoft.com/office/spreadsheetml/2009/9/main" uri="{78C0D931-6437-407d-A8EE-F0AAD7539E65}">
      <x14:conditionalFormattings>
        <x14:conditionalFormatting xmlns:xm="http://schemas.microsoft.com/office/excel/2006/main">
          <x14:cfRule type="cellIs" priority="513" operator="notBetween" id="{CFF369D0-A6F9-4717-AEBC-2C597045EA6A}">
            <xm:f>1</xm:f>
            <xm:f>'Control Panel'!$I$32</xm:f>
            <x14:dxf>
              <font>
                <b/>
                <i val="0"/>
                <color theme="0"/>
              </font>
              <fill>
                <patternFill>
                  <bgColor rgb="FFBF311A"/>
                </patternFill>
              </fill>
            </x14:dxf>
          </x14:cfRule>
          <x14:cfRule type="cellIs" priority="514" operator="greaterThan" id="{ACE70A4A-8D30-4CE2-8AB4-9A3F0619A954}">
            <xm:f>'Control Panel'!$I$31</xm:f>
            <x14:dxf>
              <font>
                <b/>
                <i val="0"/>
                <color auto="1"/>
              </font>
              <fill>
                <patternFill>
                  <bgColor rgb="FF949B50"/>
                </patternFill>
              </fill>
            </x14:dxf>
          </x14:cfRule>
          <x14:cfRule type="cellIs" priority="515" operator="greaterThan" id="{BCA7622B-7B5B-4A5D-B4EE-1F356BB78C35}">
            <xm:f>'Control Panel'!$I$32</xm:f>
            <x14:dxf>
              <font>
                <b/>
                <i val="0"/>
                <color auto="1"/>
              </font>
              <fill>
                <patternFill>
                  <bgColor rgb="FFE58E1A"/>
                </patternFill>
              </fill>
            </x14:dxf>
          </x14:cfRule>
          <xm:sqref>J84</xm:sqref>
        </x14:conditionalFormatting>
        <x14:conditionalFormatting xmlns:xm="http://schemas.microsoft.com/office/excel/2006/main">
          <x14:cfRule type="cellIs" priority="516" operator="notBetween" id="{72480E2B-87C5-4BB0-A1F0-E5BA07E9C5ED}">
            <xm:f>1</xm:f>
            <xm:f>'Control Panel'!$I$32</xm:f>
            <x14:dxf>
              <font>
                <color theme="0"/>
              </font>
              <fill>
                <patternFill>
                  <bgColor rgb="FFBF311A"/>
                </patternFill>
              </fill>
            </x14:dxf>
          </x14:cfRule>
          <x14:cfRule type="cellIs" priority="517" operator="greaterThanOrEqual" id="{C3963946-7840-4FD2-801F-25AE2046415E}">
            <xm:f>'Control Panel'!$I$31</xm:f>
            <x14:dxf>
              <font>
                <b val="0"/>
                <i val="0"/>
                <color auto="1"/>
              </font>
              <fill>
                <patternFill>
                  <bgColor rgb="FF949B50"/>
                </patternFill>
              </fill>
            </x14:dxf>
          </x14:cfRule>
          <x14:cfRule type="cellIs" priority="518" operator="greaterThanOrEqual" id="{A6720A42-3EBC-4A0A-8E9C-63254403F529}">
            <xm:f>'Control Panel'!$I$32</xm:f>
            <x14:dxf>
              <font>
                <color auto="1"/>
              </font>
              <fill>
                <patternFill>
                  <bgColor rgb="FFE58E1A"/>
                </patternFill>
              </fill>
            </x14:dxf>
          </x14:cfRule>
          <xm:sqref>H14:H65</xm:sqref>
        </x14:conditionalFormatting>
        <x14:conditionalFormatting xmlns:xm="http://schemas.microsoft.com/office/excel/2006/main">
          <x14:cfRule type="cellIs" priority="246" operator="notBetween" id="{6A691009-6C4E-4EC8-83EF-7FCAEEB691E3}">
            <xm:f>1</xm:f>
            <xm:f>'Control Panel'!$I$32</xm:f>
            <x14:dxf>
              <font>
                <b/>
                <i val="0"/>
                <color theme="0"/>
              </font>
              <fill>
                <patternFill>
                  <bgColor rgb="FFBF311A"/>
                </patternFill>
              </fill>
            </x14:dxf>
          </x14:cfRule>
          <x14:cfRule type="cellIs" priority="247" operator="greaterThan" id="{BA73F39F-807A-4D8A-8FA6-03F8C7ECDFCE}">
            <xm:f>'Control Panel'!$I$31</xm:f>
            <x14:dxf>
              <font>
                <b/>
                <i val="0"/>
                <color auto="1"/>
              </font>
              <fill>
                <patternFill>
                  <bgColor rgb="FF949B50"/>
                </patternFill>
              </fill>
            </x14:dxf>
          </x14:cfRule>
          <x14:cfRule type="cellIs" priority="248" operator="greaterThan" id="{094D436B-45A7-4CD2-92D4-EB4614E95532}">
            <xm:f>'Control Panel'!$I$32</xm:f>
            <x14:dxf>
              <font>
                <b/>
                <i val="0"/>
                <color auto="1"/>
              </font>
              <fill>
                <patternFill>
                  <bgColor rgb="FFE58E1A"/>
                </patternFill>
              </fill>
            </x14:dxf>
          </x14:cfRule>
          <xm:sqref>J95</xm:sqref>
        </x14:conditionalFormatting>
        <x14:conditionalFormatting xmlns:xm="http://schemas.microsoft.com/office/excel/2006/main">
          <x14:cfRule type="cellIs" priority="241" operator="notBetween" id="{F1A9DD4E-8E17-4131-860B-CA4BA50034D4}">
            <xm:f>1</xm:f>
            <xm:f>'Control Panel'!$I$32</xm:f>
            <x14:dxf>
              <font>
                <b/>
                <i val="0"/>
                <color theme="0"/>
              </font>
              <fill>
                <patternFill>
                  <bgColor rgb="FFBF311A"/>
                </patternFill>
              </fill>
            </x14:dxf>
          </x14:cfRule>
          <x14:cfRule type="cellIs" priority="242" operator="greaterThan" id="{06F42721-F90B-48DA-B528-BCAEB95478F4}">
            <xm:f>'Control Panel'!$I$31</xm:f>
            <x14:dxf>
              <font>
                <b/>
                <i val="0"/>
                <color auto="1"/>
              </font>
              <fill>
                <patternFill>
                  <bgColor rgb="FF949B50"/>
                </patternFill>
              </fill>
            </x14:dxf>
          </x14:cfRule>
          <x14:cfRule type="cellIs" priority="243" operator="greaterThan" id="{A7F6935B-FF3E-401F-9BD5-DE03D3D97223}">
            <xm:f>'Control Panel'!$I$32</xm:f>
            <x14:dxf>
              <font>
                <b/>
                <i val="0"/>
                <color auto="1"/>
              </font>
              <fill>
                <patternFill>
                  <bgColor rgb="FFE58E1A"/>
                </patternFill>
              </fill>
            </x14:dxf>
          </x14:cfRule>
          <xm:sqref>J106</xm:sqref>
        </x14:conditionalFormatting>
        <x14:conditionalFormatting xmlns:xm="http://schemas.microsoft.com/office/excel/2006/main">
          <x14:cfRule type="cellIs" priority="236" operator="notBetween" id="{DE114A74-CABC-4639-9E63-768C9013901A}">
            <xm:f>1</xm:f>
            <xm:f>'Control Panel'!$I$32</xm:f>
            <x14:dxf>
              <font>
                <b/>
                <i val="0"/>
                <color theme="0"/>
              </font>
              <fill>
                <patternFill>
                  <bgColor rgb="FFBF311A"/>
                </patternFill>
              </fill>
            </x14:dxf>
          </x14:cfRule>
          <x14:cfRule type="cellIs" priority="237" operator="greaterThan" id="{E2765FB6-B14A-429E-9BDC-19AC4E5AB7A8}">
            <xm:f>'Control Panel'!$I$31</xm:f>
            <x14:dxf>
              <font>
                <b/>
                <i val="0"/>
                <color auto="1"/>
              </font>
              <fill>
                <patternFill>
                  <bgColor rgb="FF949B50"/>
                </patternFill>
              </fill>
            </x14:dxf>
          </x14:cfRule>
          <x14:cfRule type="cellIs" priority="238" operator="greaterThan" id="{84A9775E-CACB-43F7-963C-81F6D93FD117}">
            <xm:f>'Control Panel'!$I$32</xm:f>
            <x14:dxf>
              <font>
                <b/>
                <i val="0"/>
                <color auto="1"/>
              </font>
              <fill>
                <patternFill>
                  <bgColor rgb="FFE58E1A"/>
                </patternFill>
              </fill>
            </x14:dxf>
          </x14:cfRule>
          <xm:sqref>J117</xm:sqref>
        </x14:conditionalFormatting>
        <x14:conditionalFormatting xmlns:xm="http://schemas.microsoft.com/office/excel/2006/main">
          <x14:cfRule type="cellIs" priority="231" operator="notBetween" id="{4BC66E74-9F83-4EF3-BE8A-269523E7B3C9}">
            <xm:f>1</xm:f>
            <xm:f>'Control Panel'!$I$32</xm:f>
            <x14:dxf>
              <font>
                <b/>
                <i val="0"/>
                <color theme="0"/>
              </font>
              <fill>
                <patternFill>
                  <bgColor rgb="FFBF311A"/>
                </patternFill>
              </fill>
            </x14:dxf>
          </x14:cfRule>
          <x14:cfRule type="cellIs" priority="232" operator="greaterThan" id="{A1D5937C-8EE6-4FE3-A2E5-016688CABD84}">
            <xm:f>'Control Panel'!$I$31</xm:f>
            <x14:dxf>
              <font>
                <b/>
                <i val="0"/>
                <color auto="1"/>
              </font>
              <fill>
                <patternFill>
                  <bgColor rgb="FF949B50"/>
                </patternFill>
              </fill>
            </x14:dxf>
          </x14:cfRule>
          <x14:cfRule type="cellIs" priority="233" operator="greaterThan" id="{965A77E5-874A-4F7D-973A-173EF03B96CE}">
            <xm:f>'Control Panel'!$I$32</xm:f>
            <x14:dxf>
              <font>
                <b/>
                <i val="0"/>
                <color auto="1"/>
              </font>
              <fill>
                <patternFill>
                  <bgColor rgb="FFE58E1A"/>
                </patternFill>
              </fill>
            </x14:dxf>
          </x14:cfRule>
          <xm:sqref>J128</xm:sqref>
        </x14:conditionalFormatting>
        <x14:conditionalFormatting xmlns:xm="http://schemas.microsoft.com/office/excel/2006/main">
          <x14:cfRule type="cellIs" priority="226" operator="notBetween" id="{7ADE8CC4-A0F6-4AFF-99B7-8068AF392BAF}">
            <xm:f>1</xm:f>
            <xm:f>'Control Panel'!$I$32</xm:f>
            <x14:dxf>
              <font>
                <b/>
                <i val="0"/>
                <color theme="0"/>
              </font>
              <fill>
                <patternFill>
                  <bgColor rgb="FFBF311A"/>
                </patternFill>
              </fill>
            </x14:dxf>
          </x14:cfRule>
          <x14:cfRule type="cellIs" priority="227" operator="greaterThan" id="{D1CDB0FC-F5E0-4CC4-8DEF-FE2E41222DE8}">
            <xm:f>'Control Panel'!$I$31</xm:f>
            <x14:dxf>
              <font>
                <b/>
                <i val="0"/>
                <color auto="1"/>
              </font>
              <fill>
                <patternFill>
                  <bgColor rgb="FF949B50"/>
                </patternFill>
              </fill>
            </x14:dxf>
          </x14:cfRule>
          <x14:cfRule type="cellIs" priority="228" operator="greaterThan" id="{F0BAF88E-18BB-42A8-B834-AA27896FB9AB}">
            <xm:f>'Control Panel'!$I$32</xm:f>
            <x14:dxf>
              <font>
                <b/>
                <i val="0"/>
                <color auto="1"/>
              </font>
              <fill>
                <patternFill>
                  <bgColor rgb="FFE58E1A"/>
                </patternFill>
              </fill>
            </x14:dxf>
          </x14:cfRule>
          <xm:sqref>J139</xm:sqref>
        </x14:conditionalFormatting>
        <x14:conditionalFormatting xmlns:xm="http://schemas.microsoft.com/office/excel/2006/main">
          <x14:cfRule type="cellIs" priority="221" operator="notBetween" id="{B84F9C63-982C-4A20-B387-00442F7FDF79}">
            <xm:f>1</xm:f>
            <xm:f>'Control Panel'!$I$32</xm:f>
            <x14:dxf>
              <font>
                <b/>
                <i val="0"/>
                <color theme="0"/>
              </font>
              <fill>
                <patternFill>
                  <bgColor rgb="FFBF311A"/>
                </patternFill>
              </fill>
            </x14:dxf>
          </x14:cfRule>
          <x14:cfRule type="cellIs" priority="222" operator="greaterThan" id="{2FB78306-94BA-472A-BF28-3A0AD26FF1E9}">
            <xm:f>'Control Panel'!$I$31</xm:f>
            <x14:dxf>
              <font>
                <b/>
                <i val="0"/>
                <color auto="1"/>
              </font>
              <fill>
                <patternFill>
                  <bgColor rgb="FF949B50"/>
                </patternFill>
              </fill>
            </x14:dxf>
          </x14:cfRule>
          <x14:cfRule type="cellIs" priority="223" operator="greaterThan" id="{C3B0A3EB-D3DF-4D4B-B088-341D7CD0F9FA}">
            <xm:f>'Control Panel'!$I$32</xm:f>
            <x14:dxf>
              <font>
                <b/>
                <i val="0"/>
                <color auto="1"/>
              </font>
              <fill>
                <patternFill>
                  <bgColor rgb="FFE58E1A"/>
                </patternFill>
              </fill>
            </x14:dxf>
          </x14:cfRule>
          <xm:sqref>J150</xm:sqref>
        </x14:conditionalFormatting>
        <x14:conditionalFormatting xmlns:xm="http://schemas.microsoft.com/office/excel/2006/main">
          <x14:cfRule type="cellIs" priority="216" operator="notBetween" id="{A9F72F2E-3BAE-4BDC-B34A-D4AAF97160DC}">
            <xm:f>1</xm:f>
            <xm:f>'Control Panel'!$I$32</xm:f>
            <x14:dxf>
              <font>
                <b/>
                <i val="0"/>
                <color theme="0"/>
              </font>
              <fill>
                <patternFill>
                  <bgColor rgb="FFBF311A"/>
                </patternFill>
              </fill>
            </x14:dxf>
          </x14:cfRule>
          <x14:cfRule type="cellIs" priority="217" operator="greaterThan" id="{11C9C321-6136-4CB7-86F0-ECF1C1EBFDA4}">
            <xm:f>'Control Panel'!$I$31</xm:f>
            <x14:dxf>
              <font>
                <b/>
                <i val="0"/>
                <color auto="1"/>
              </font>
              <fill>
                <patternFill>
                  <bgColor rgb="FF949B50"/>
                </patternFill>
              </fill>
            </x14:dxf>
          </x14:cfRule>
          <x14:cfRule type="cellIs" priority="218" operator="greaterThan" id="{69504378-83B8-4662-9CC3-3377DACE8F05}">
            <xm:f>'Control Panel'!$I$32</xm:f>
            <x14:dxf>
              <font>
                <b/>
                <i val="0"/>
                <color auto="1"/>
              </font>
              <fill>
                <patternFill>
                  <bgColor rgb="FFE58E1A"/>
                </patternFill>
              </fill>
            </x14:dxf>
          </x14:cfRule>
          <xm:sqref>J161</xm:sqref>
        </x14:conditionalFormatting>
        <x14:conditionalFormatting xmlns:xm="http://schemas.microsoft.com/office/excel/2006/main">
          <x14:cfRule type="cellIs" priority="211" operator="notBetween" id="{A13087F4-9B1D-4162-8835-DABE39A0D667}">
            <xm:f>1</xm:f>
            <xm:f>'Control Panel'!$I$32</xm:f>
            <x14:dxf>
              <font>
                <b/>
                <i val="0"/>
                <color theme="0"/>
              </font>
              <fill>
                <patternFill>
                  <bgColor rgb="FFBF311A"/>
                </patternFill>
              </fill>
            </x14:dxf>
          </x14:cfRule>
          <x14:cfRule type="cellIs" priority="212" operator="greaterThan" id="{0D89010A-16EB-45DD-A862-694D4F94AA3A}">
            <xm:f>'Control Panel'!$I$31</xm:f>
            <x14:dxf>
              <font>
                <b/>
                <i val="0"/>
                <color auto="1"/>
              </font>
              <fill>
                <patternFill>
                  <bgColor rgb="FF949B50"/>
                </patternFill>
              </fill>
            </x14:dxf>
          </x14:cfRule>
          <x14:cfRule type="cellIs" priority="213" operator="greaterThan" id="{F2C84C30-AF6E-4C66-9809-FDE858F276F9}">
            <xm:f>'Control Panel'!$I$32</xm:f>
            <x14:dxf>
              <font>
                <b/>
                <i val="0"/>
                <color auto="1"/>
              </font>
              <fill>
                <patternFill>
                  <bgColor rgb="FFE58E1A"/>
                </patternFill>
              </fill>
            </x14:dxf>
          </x14:cfRule>
          <xm:sqref>J172</xm:sqref>
        </x14:conditionalFormatting>
        <x14:conditionalFormatting xmlns:xm="http://schemas.microsoft.com/office/excel/2006/main">
          <x14:cfRule type="cellIs" priority="206" operator="notBetween" id="{E5D41839-20FD-466B-86F2-B92E191F2783}">
            <xm:f>1</xm:f>
            <xm:f>'Control Panel'!$I$32</xm:f>
            <x14:dxf>
              <font>
                <b/>
                <i val="0"/>
                <color theme="0"/>
              </font>
              <fill>
                <patternFill>
                  <bgColor rgb="FFBF311A"/>
                </patternFill>
              </fill>
            </x14:dxf>
          </x14:cfRule>
          <x14:cfRule type="cellIs" priority="207" operator="greaterThan" id="{9CA4F4DE-0733-4FDD-AF74-1E3C583A5BB1}">
            <xm:f>'Control Panel'!$I$31</xm:f>
            <x14:dxf>
              <font>
                <b/>
                <i val="0"/>
                <color auto="1"/>
              </font>
              <fill>
                <patternFill>
                  <bgColor rgb="FF949B50"/>
                </patternFill>
              </fill>
            </x14:dxf>
          </x14:cfRule>
          <x14:cfRule type="cellIs" priority="208" operator="greaterThan" id="{DFDDDB6D-2651-433E-9C31-2D3B3B7E9CEA}">
            <xm:f>'Control Panel'!$I$32</xm:f>
            <x14:dxf>
              <font>
                <b/>
                <i val="0"/>
                <color auto="1"/>
              </font>
              <fill>
                <patternFill>
                  <bgColor rgb="FFE58E1A"/>
                </patternFill>
              </fill>
            </x14:dxf>
          </x14:cfRule>
          <xm:sqref>J183</xm:sqref>
        </x14:conditionalFormatting>
        <x14:conditionalFormatting xmlns:xm="http://schemas.microsoft.com/office/excel/2006/main">
          <x14:cfRule type="cellIs" priority="201" operator="notBetween" id="{7FBDBFA6-0A27-4F8E-9A17-816DC1138A03}">
            <xm:f>1</xm:f>
            <xm:f>'Control Panel'!$I$32</xm:f>
            <x14:dxf>
              <font>
                <b/>
                <i val="0"/>
                <color theme="0"/>
              </font>
              <fill>
                <patternFill>
                  <bgColor rgb="FFBF311A"/>
                </patternFill>
              </fill>
            </x14:dxf>
          </x14:cfRule>
          <x14:cfRule type="cellIs" priority="202" operator="greaterThan" id="{F24A9FDB-F546-462A-B9F3-D7C8C51D5978}">
            <xm:f>'Control Panel'!$I$31</xm:f>
            <x14:dxf>
              <font>
                <b/>
                <i val="0"/>
                <color auto="1"/>
              </font>
              <fill>
                <patternFill>
                  <bgColor rgb="FF949B50"/>
                </patternFill>
              </fill>
            </x14:dxf>
          </x14:cfRule>
          <x14:cfRule type="cellIs" priority="203" operator="greaterThan" id="{BA34F4BE-1D5F-4587-96C2-35C49EE88A86}">
            <xm:f>'Control Panel'!$I$32</xm:f>
            <x14:dxf>
              <font>
                <b/>
                <i val="0"/>
                <color auto="1"/>
              </font>
              <fill>
                <patternFill>
                  <bgColor rgb="FFE58E1A"/>
                </patternFill>
              </fill>
            </x14:dxf>
          </x14:cfRule>
          <xm:sqref>J194</xm:sqref>
        </x14:conditionalFormatting>
        <x14:conditionalFormatting xmlns:xm="http://schemas.microsoft.com/office/excel/2006/main">
          <x14:cfRule type="cellIs" priority="196" operator="notBetween" id="{EF66C5C1-9550-491D-AE8F-BF4D8BB236F7}">
            <xm:f>1</xm:f>
            <xm:f>'Control Panel'!$I$32</xm:f>
            <x14:dxf>
              <font>
                <b/>
                <i val="0"/>
                <color theme="0"/>
              </font>
              <fill>
                <patternFill>
                  <bgColor rgb="FFBF311A"/>
                </patternFill>
              </fill>
            </x14:dxf>
          </x14:cfRule>
          <x14:cfRule type="cellIs" priority="197" operator="greaterThan" id="{CA9563BF-4576-42A9-A3C5-6EA116722BCA}">
            <xm:f>'Control Panel'!$I$31</xm:f>
            <x14:dxf>
              <font>
                <b/>
                <i val="0"/>
                <color auto="1"/>
              </font>
              <fill>
                <patternFill>
                  <bgColor rgb="FF949B50"/>
                </patternFill>
              </fill>
            </x14:dxf>
          </x14:cfRule>
          <x14:cfRule type="cellIs" priority="198" operator="greaterThan" id="{8B2E6433-91D2-46D0-9D48-2C9214EB9E68}">
            <xm:f>'Control Panel'!$I$32</xm:f>
            <x14:dxf>
              <font>
                <b/>
                <i val="0"/>
                <color auto="1"/>
              </font>
              <fill>
                <patternFill>
                  <bgColor rgb="FFE58E1A"/>
                </patternFill>
              </fill>
            </x14:dxf>
          </x14:cfRule>
          <xm:sqref>J205</xm:sqref>
        </x14:conditionalFormatting>
        <x14:conditionalFormatting xmlns:xm="http://schemas.microsoft.com/office/excel/2006/main">
          <x14:cfRule type="cellIs" priority="191" operator="notBetween" id="{25FFC306-E69A-4600-9991-ABF49D46606C}">
            <xm:f>1</xm:f>
            <xm:f>'Control Panel'!$I$32</xm:f>
            <x14:dxf>
              <font>
                <b/>
                <i val="0"/>
                <color theme="0"/>
              </font>
              <fill>
                <patternFill>
                  <bgColor rgb="FFBF311A"/>
                </patternFill>
              </fill>
            </x14:dxf>
          </x14:cfRule>
          <x14:cfRule type="cellIs" priority="192" operator="greaterThan" id="{FD81F22E-2CD5-4435-BB41-8A8F95967E58}">
            <xm:f>'Control Panel'!$I$31</xm:f>
            <x14:dxf>
              <font>
                <b/>
                <i val="0"/>
                <color auto="1"/>
              </font>
              <fill>
                <patternFill>
                  <bgColor rgb="FF949B50"/>
                </patternFill>
              </fill>
            </x14:dxf>
          </x14:cfRule>
          <x14:cfRule type="cellIs" priority="193" operator="greaterThan" id="{D9EB76A6-8B05-40E6-8628-7C68134893D3}">
            <xm:f>'Control Panel'!$I$32</xm:f>
            <x14:dxf>
              <font>
                <b/>
                <i val="0"/>
                <color auto="1"/>
              </font>
              <fill>
                <patternFill>
                  <bgColor rgb="FFE58E1A"/>
                </patternFill>
              </fill>
            </x14:dxf>
          </x14:cfRule>
          <xm:sqref>J216</xm:sqref>
        </x14:conditionalFormatting>
        <x14:conditionalFormatting xmlns:xm="http://schemas.microsoft.com/office/excel/2006/main">
          <x14:cfRule type="cellIs" priority="186" operator="notBetween" id="{F5F42CCE-F3E3-4E12-8D2A-BDB2D0CADB72}">
            <xm:f>1</xm:f>
            <xm:f>'Control Panel'!$I$32</xm:f>
            <x14:dxf>
              <font>
                <b/>
                <i val="0"/>
                <color theme="0"/>
              </font>
              <fill>
                <patternFill>
                  <bgColor rgb="FFBF311A"/>
                </patternFill>
              </fill>
            </x14:dxf>
          </x14:cfRule>
          <x14:cfRule type="cellIs" priority="187" operator="greaterThan" id="{4C510090-8FCF-4CEB-B7B0-1FFF39CFB957}">
            <xm:f>'Control Panel'!$I$31</xm:f>
            <x14:dxf>
              <font>
                <b/>
                <i val="0"/>
                <color auto="1"/>
              </font>
              <fill>
                <patternFill>
                  <bgColor rgb="FF949B50"/>
                </patternFill>
              </fill>
            </x14:dxf>
          </x14:cfRule>
          <x14:cfRule type="cellIs" priority="188" operator="greaterThan" id="{C7CE54FA-1A62-48BC-BD95-86827034C576}">
            <xm:f>'Control Panel'!$I$32</xm:f>
            <x14:dxf>
              <font>
                <b/>
                <i val="0"/>
                <color auto="1"/>
              </font>
              <fill>
                <patternFill>
                  <bgColor rgb="FFE58E1A"/>
                </patternFill>
              </fill>
            </x14:dxf>
          </x14:cfRule>
          <xm:sqref>J227</xm:sqref>
        </x14:conditionalFormatting>
        <x14:conditionalFormatting xmlns:xm="http://schemas.microsoft.com/office/excel/2006/main">
          <x14:cfRule type="cellIs" priority="181" operator="notBetween" id="{0C4F6E87-9DAA-49A2-811C-B33B6AD4BA98}">
            <xm:f>1</xm:f>
            <xm:f>'Control Panel'!$I$32</xm:f>
            <x14:dxf>
              <font>
                <b/>
                <i val="0"/>
                <color theme="0"/>
              </font>
              <fill>
                <patternFill>
                  <bgColor rgb="FFBF311A"/>
                </patternFill>
              </fill>
            </x14:dxf>
          </x14:cfRule>
          <x14:cfRule type="cellIs" priority="182" operator="greaterThan" id="{BC9CC1DC-AB45-4CC6-BA28-FA6AEF2B87BC}">
            <xm:f>'Control Panel'!$I$31</xm:f>
            <x14:dxf>
              <font>
                <b/>
                <i val="0"/>
                <color auto="1"/>
              </font>
              <fill>
                <patternFill>
                  <bgColor rgb="FF949B50"/>
                </patternFill>
              </fill>
            </x14:dxf>
          </x14:cfRule>
          <x14:cfRule type="cellIs" priority="183" operator="greaterThan" id="{8A4295F0-D0C7-4F9C-850F-495BA3C513D5}">
            <xm:f>'Control Panel'!$I$32</xm:f>
            <x14:dxf>
              <font>
                <b/>
                <i val="0"/>
                <color auto="1"/>
              </font>
              <fill>
                <patternFill>
                  <bgColor rgb="FFE58E1A"/>
                </patternFill>
              </fill>
            </x14:dxf>
          </x14:cfRule>
          <xm:sqref>J238</xm:sqref>
        </x14:conditionalFormatting>
        <x14:conditionalFormatting xmlns:xm="http://schemas.microsoft.com/office/excel/2006/main">
          <x14:cfRule type="cellIs" priority="176" operator="notBetween" id="{A7270951-EDA3-4E0A-A784-F2DC39D4C742}">
            <xm:f>1</xm:f>
            <xm:f>'Control Panel'!$I$32</xm:f>
            <x14:dxf>
              <font>
                <b/>
                <i val="0"/>
                <color theme="0"/>
              </font>
              <fill>
                <patternFill>
                  <bgColor rgb="FFBF311A"/>
                </patternFill>
              </fill>
            </x14:dxf>
          </x14:cfRule>
          <x14:cfRule type="cellIs" priority="177" operator="greaterThan" id="{338B0FE8-491B-4168-AD9C-95A091784D2E}">
            <xm:f>'Control Panel'!$I$31</xm:f>
            <x14:dxf>
              <font>
                <b/>
                <i val="0"/>
                <color auto="1"/>
              </font>
              <fill>
                <patternFill>
                  <bgColor rgb="FF949B50"/>
                </patternFill>
              </fill>
            </x14:dxf>
          </x14:cfRule>
          <x14:cfRule type="cellIs" priority="178" operator="greaterThan" id="{6555421E-439C-437A-8FDF-0A56157D98D1}">
            <xm:f>'Control Panel'!$I$32</xm:f>
            <x14:dxf>
              <font>
                <b/>
                <i val="0"/>
                <color auto="1"/>
              </font>
              <fill>
                <patternFill>
                  <bgColor rgb="FFE58E1A"/>
                </patternFill>
              </fill>
            </x14:dxf>
          </x14:cfRule>
          <xm:sqref>J249</xm:sqref>
        </x14:conditionalFormatting>
        <x14:conditionalFormatting xmlns:xm="http://schemas.microsoft.com/office/excel/2006/main">
          <x14:cfRule type="cellIs" priority="171" operator="notBetween" id="{B73491D5-0735-4F2B-9467-F146E6C6B2B1}">
            <xm:f>1</xm:f>
            <xm:f>'Control Panel'!$I$32</xm:f>
            <x14:dxf>
              <font>
                <b/>
                <i val="0"/>
                <color theme="0"/>
              </font>
              <fill>
                <patternFill>
                  <bgColor rgb="FFBF311A"/>
                </patternFill>
              </fill>
            </x14:dxf>
          </x14:cfRule>
          <x14:cfRule type="cellIs" priority="172" operator="greaterThan" id="{F4713813-23D4-4E85-890E-36954A1C7798}">
            <xm:f>'Control Panel'!$I$31</xm:f>
            <x14:dxf>
              <font>
                <b/>
                <i val="0"/>
                <color auto="1"/>
              </font>
              <fill>
                <patternFill>
                  <bgColor rgb="FF949B50"/>
                </patternFill>
              </fill>
            </x14:dxf>
          </x14:cfRule>
          <x14:cfRule type="cellIs" priority="173" operator="greaterThan" id="{14E4ADF9-7904-4E37-8B26-AEE75581F0AE}">
            <xm:f>'Control Panel'!$I$32</xm:f>
            <x14:dxf>
              <font>
                <b/>
                <i val="0"/>
                <color auto="1"/>
              </font>
              <fill>
                <patternFill>
                  <bgColor rgb="FFE58E1A"/>
                </patternFill>
              </fill>
            </x14:dxf>
          </x14:cfRule>
          <xm:sqref>J260</xm:sqref>
        </x14:conditionalFormatting>
        <x14:conditionalFormatting xmlns:xm="http://schemas.microsoft.com/office/excel/2006/main">
          <x14:cfRule type="cellIs" priority="166" operator="notBetween" id="{EAC0018C-8DC5-41E1-B688-9BC49B70A4D7}">
            <xm:f>1</xm:f>
            <xm:f>'Control Panel'!$I$32</xm:f>
            <x14:dxf>
              <font>
                <b/>
                <i val="0"/>
                <color theme="0"/>
              </font>
              <fill>
                <patternFill>
                  <bgColor rgb="FFBF311A"/>
                </patternFill>
              </fill>
            </x14:dxf>
          </x14:cfRule>
          <x14:cfRule type="cellIs" priority="167" operator="greaterThan" id="{C38B7C9A-6304-4381-828A-9AFD0832C6D8}">
            <xm:f>'Control Panel'!$I$31</xm:f>
            <x14:dxf>
              <font>
                <b/>
                <i val="0"/>
                <color auto="1"/>
              </font>
              <fill>
                <patternFill>
                  <bgColor rgb="FF949B50"/>
                </patternFill>
              </fill>
            </x14:dxf>
          </x14:cfRule>
          <x14:cfRule type="cellIs" priority="168" operator="greaterThan" id="{226D2FD3-7F31-4C46-A751-0913ADB835FC}">
            <xm:f>'Control Panel'!$I$32</xm:f>
            <x14:dxf>
              <font>
                <b/>
                <i val="0"/>
                <color auto="1"/>
              </font>
              <fill>
                <patternFill>
                  <bgColor rgb="FFE58E1A"/>
                </patternFill>
              </fill>
            </x14:dxf>
          </x14:cfRule>
          <xm:sqref>J271</xm:sqref>
        </x14:conditionalFormatting>
        <x14:conditionalFormatting xmlns:xm="http://schemas.microsoft.com/office/excel/2006/main">
          <x14:cfRule type="cellIs" priority="161" operator="notBetween" id="{C274A0B3-828D-4D82-BB6E-55763F46ACAB}">
            <xm:f>1</xm:f>
            <xm:f>'Control Panel'!$I$32</xm:f>
            <x14:dxf>
              <font>
                <b/>
                <i val="0"/>
                <color theme="0"/>
              </font>
              <fill>
                <patternFill>
                  <bgColor rgb="FFBF311A"/>
                </patternFill>
              </fill>
            </x14:dxf>
          </x14:cfRule>
          <x14:cfRule type="cellIs" priority="162" operator="greaterThan" id="{7BE57F57-1978-4CAF-A0C3-1A422B2D0A81}">
            <xm:f>'Control Panel'!$I$31</xm:f>
            <x14:dxf>
              <font>
                <b/>
                <i val="0"/>
                <color auto="1"/>
              </font>
              <fill>
                <patternFill>
                  <bgColor rgb="FF949B50"/>
                </patternFill>
              </fill>
            </x14:dxf>
          </x14:cfRule>
          <x14:cfRule type="cellIs" priority="163" operator="greaterThan" id="{B4376C94-95EE-4C15-8C31-139D5657D3A7}">
            <xm:f>'Control Panel'!$I$32</xm:f>
            <x14:dxf>
              <font>
                <b/>
                <i val="0"/>
                <color auto="1"/>
              </font>
              <fill>
                <patternFill>
                  <bgColor rgb="FFE58E1A"/>
                </patternFill>
              </fill>
            </x14:dxf>
          </x14:cfRule>
          <xm:sqref>J282</xm:sqref>
        </x14:conditionalFormatting>
        <x14:conditionalFormatting xmlns:xm="http://schemas.microsoft.com/office/excel/2006/main">
          <x14:cfRule type="cellIs" priority="156" operator="notBetween" id="{F33FADB0-5274-462C-BB3E-DD4FE3CBB65D}">
            <xm:f>1</xm:f>
            <xm:f>'Control Panel'!$I$32</xm:f>
            <x14:dxf>
              <font>
                <b/>
                <i val="0"/>
                <color theme="0"/>
              </font>
              <fill>
                <patternFill>
                  <bgColor rgb="FFBF311A"/>
                </patternFill>
              </fill>
            </x14:dxf>
          </x14:cfRule>
          <x14:cfRule type="cellIs" priority="157" operator="greaterThan" id="{53BC6DF0-C0B9-47D5-94B6-E4F2EF32D6F9}">
            <xm:f>'Control Panel'!$I$31</xm:f>
            <x14:dxf>
              <font>
                <b/>
                <i val="0"/>
                <color auto="1"/>
              </font>
              <fill>
                <patternFill>
                  <bgColor rgb="FF949B50"/>
                </patternFill>
              </fill>
            </x14:dxf>
          </x14:cfRule>
          <x14:cfRule type="cellIs" priority="158" operator="greaterThan" id="{A59554C5-FBE3-4245-A9FD-57408DB7A4EF}">
            <xm:f>'Control Panel'!$I$32</xm:f>
            <x14:dxf>
              <font>
                <b/>
                <i val="0"/>
                <color auto="1"/>
              </font>
              <fill>
                <patternFill>
                  <bgColor rgb="FFE58E1A"/>
                </patternFill>
              </fill>
            </x14:dxf>
          </x14:cfRule>
          <xm:sqref>J293</xm:sqref>
        </x14:conditionalFormatting>
        <x14:conditionalFormatting xmlns:xm="http://schemas.microsoft.com/office/excel/2006/main">
          <x14:cfRule type="cellIs" priority="151" operator="notBetween" id="{184A64C1-6A21-4ED8-9716-52B68A910924}">
            <xm:f>1</xm:f>
            <xm:f>'Control Panel'!$I$32</xm:f>
            <x14:dxf>
              <font>
                <b/>
                <i val="0"/>
                <color theme="0"/>
              </font>
              <fill>
                <patternFill>
                  <bgColor rgb="FFBF311A"/>
                </patternFill>
              </fill>
            </x14:dxf>
          </x14:cfRule>
          <x14:cfRule type="cellIs" priority="152" operator="greaterThan" id="{ADE75022-AC22-4980-B8B9-8982A69EB2A6}">
            <xm:f>'Control Panel'!$I$31</xm:f>
            <x14:dxf>
              <font>
                <b/>
                <i val="0"/>
                <color auto="1"/>
              </font>
              <fill>
                <patternFill>
                  <bgColor rgb="FF949B50"/>
                </patternFill>
              </fill>
            </x14:dxf>
          </x14:cfRule>
          <x14:cfRule type="cellIs" priority="153" operator="greaterThan" id="{60103A64-3D36-4CBE-A44A-F911030FE70E}">
            <xm:f>'Control Panel'!$I$32</xm:f>
            <x14:dxf>
              <font>
                <b/>
                <i val="0"/>
                <color auto="1"/>
              </font>
              <fill>
                <patternFill>
                  <bgColor rgb="FFE58E1A"/>
                </patternFill>
              </fill>
            </x14:dxf>
          </x14:cfRule>
          <xm:sqref>J304</xm:sqref>
        </x14:conditionalFormatting>
        <x14:conditionalFormatting xmlns:xm="http://schemas.microsoft.com/office/excel/2006/main">
          <x14:cfRule type="cellIs" priority="146" operator="notBetween" id="{6414DEF4-3868-478D-B2C2-C834F09508BA}">
            <xm:f>1</xm:f>
            <xm:f>'Control Panel'!$I$32</xm:f>
            <x14:dxf>
              <font>
                <b/>
                <i val="0"/>
                <color theme="0"/>
              </font>
              <fill>
                <patternFill>
                  <bgColor rgb="FFBF311A"/>
                </patternFill>
              </fill>
            </x14:dxf>
          </x14:cfRule>
          <x14:cfRule type="cellIs" priority="147" operator="greaterThan" id="{D0E0313D-61A2-4ED5-A4B6-0D20632D956E}">
            <xm:f>'Control Panel'!$I$31</xm:f>
            <x14:dxf>
              <font>
                <b/>
                <i val="0"/>
                <color auto="1"/>
              </font>
              <fill>
                <patternFill>
                  <bgColor rgb="FF949B50"/>
                </patternFill>
              </fill>
            </x14:dxf>
          </x14:cfRule>
          <x14:cfRule type="cellIs" priority="148" operator="greaterThan" id="{F83096FB-8304-4405-83FB-7C0C0F947411}">
            <xm:f>'Control Panel'!$I$32</xm:f>
            <x14:dxf>
              <font>
                <b/>
                <i val="0"/>
                <color auto="1"/>
              </font>
              <fill>
                <patternFill>
                  <bgColor rgb="FFE58E1A"/>
                </patternFill>
              </fill>
            </x14:dxf>
          </x14:cfRule>
          <xm:sqref>J315</xm:sqref>
        </x14:conditionalFormatting>
        <x14:conditionalFormatting xmlns:xm="http://schemas.microsoft.com/office/excel/2006/main">
          <x14:cfRule type="cellIs" priority="141" operator="notBetween" id="{97633828-8A05-496A-A423-8655489FB233}">
            <xm:f>1</xm:f>
            <xm:f>'Control Panel'!$I$32</xm:f>
            <x14:dxf>
              <font>
                <b/>
                <i val="0"/>
                <color theme="0"/>
              </font>
              <fill>
                <patternFill>
                  <bgColor rgb="FFBF311A"/>
                </patternFill>
              </fill>
            </x14:dxf>
          </x14:cfRule>
          <x14:cfRule type="cellIs" priority="142" operator="greaterThan" id="{1C6812D6-10BA-4329-8BD0-6EF6B4310439}">
            <xm:f>'Control Panel'!$I$31</xm:f>
            <x14:dxf>
              <font>
                <b/>
                <i val="0"/>
                <color auto="1"/>
              </font>
              <fill>
                <patternFill>
                  <bgColor rgb="FF949B50"/>
                </patternFill>
              </fill>
            </x14:dxf>
          </x14:cfRule>
          <x14:cfRule type="cellIs" priority="143" operator="greaterThan" id="{16F778B1-6E95-49DB-9540-E315AC23828B}">
            <xm:f>'Control Panel'!$I$32</xm:f>
            <x14:dxf>
              <font>
                <b/>
                <i val="0"/>
                <color auto="1"/>
              </font>
              <fill>
                <patternFill>
                  <bgColor rgb="FFE58E1A"/>
                </patternFill>
              </fill>
            </x14:dxf>
          </x14:cfRule>
          <xm:sqref>J326</xm:sqref>
        </x14:conditionalFormatting>
        <x14:conditionalFormatting xmlns:xm="http://schemas.microsoft.com/office/excel/2006/main">
          <x14:cfRule type="cellIs" priority="136" operator="notBetween" id="{4A986764-7C11-4274-8231-B6EA552487C4}">
            <xm:f>1</xm:f>
            <xm:f>'Control Panel'!$I$32</xm:f>
            <x14:dxf>
              <font>
                <b/>
                <i val="0"/>
                <color theme="0"/>
              </font>
              <fill>
                <patternFill>
                  <bgColor rgb="FFBF311A"/>
                </patternFill>
              </fill>
            </x14:dxf>
          </x14:cfRule>
          <x14:cfRule type="cellIs" priority="137" operator="greaterThan" id="{0A276F09-5A8A-4746-A276-765A0045F32B}">
            <xm:f>'Control Panel'!$I$31</xm:f>
            <x14:dxf>
              <font>
                <b/>
                <i val="0"/>
                <color auto="1"/>
              </font>
              <fill>
                <patternFill>
                  <bgColor rgb="FF949B50"/>
                </patternFill>
              </fill>
            </x14:dxf>
          </x14:cfRule>
          <x14:cfRule type="cellIs" priority="138" operator="greaterThan" id="{C812FE92-9732-4F10-9D4A-9C3482199C15}">
            <xm:f>'Control Panel'!$I$32</xm:f>
            <x14:dxf>
              <font>
                <b/>
                <i val="0"/>
                <color auto="1"/>
              </font>
              <fill>
                <patternFill>
                  <bgColor rgb="FFE58E1A"/>
                </patternFill>
              </fill>
            </x14:dxf>
          </x14:cfRule>
          <xm:sqref>J337</xm:sqref>
        </x14:conditionalFormatting>
        <x14:conditionalFormatting xmlns:xm="http://schemas.microsoft.com/office/excel/2006/main">
          <x14:cfRule type="cellIs" priority="131" operator="notBetween" id="{0C22522E-3CD6-41EE-B9AF-E533FAF778EB}">
            <xm:f>1</xm:f>
            <xm:f>'Control Panel'!$I$32</xm:f>
            <x14:dxf>
              <font>
                <b/>
                <i val="0"/>
                <color theme="0"/>
              </font>
              <fill>
                <patternFill>
                  <bgColor rgb="FFBF311A"/>
                </patternFill>
              </fill>
            </x14:dxf>
          </x14:cfRule>
          <x14:cfRule type="cellIs" priority="132" operator="greaterThan" id="{8DC6CBC8-CA0F-415B-BA80-2C34C0469A7C}">
            <xm:f>'Control Panel'!$I$31</xm:f>
            <x14:dxf>
              <font>
                <b/>
                <i val="0"/>
                <color auto="1"/>
              </font>
              <fill>
                <patternFill>
                  <bgColor rgb="FF949B50"/>
                </patternFill>
              </fill>
            </x14:dxf>
          </x14:cfRule>
          <x14:cfRule type="cellIs" priority="133" operator="greaterThan" id="{3EEB718F-825C-44F3-AFCF-C3818F7B9F35}">
            <xm:f>'Control Panel'!$I$32</xm:f>
            <x14:dxf>
              <font>
                <b/>
                <i val="0"/>
                <color auto="1"/>
              </font>
              <fill>
                <patternFill>
                  <bgColor rgb="FFE58E1A"/>
                </patternFill>
              </fill>
            </x14:dxf>
          </x14:cfRule>
          <xm:sqref>J348</xm:sqref>
        </x14:conditionalFormatting>
        <x14:conditionalFormatting xmlns:xm="http://schemas.microsoft.com/office/excel/2006/main">
          <x14:cfRule type="cellIs" priority="126" operator="notBetween" id="{EE2E9D80-5A87-47BD-A5A1-2355EBA97384}">
            <xm:f>1</xm:f>
            <xm:f>'Control Panel'!$I$32</xm:f>
            <x14:dxf>
              <font>
                <b/>
                <i val="0"/>
                <color theme="0"/>
              </font>
              <fill>
                <patternFill>
                  <bgColor rgb="FFBF311A"/>
                </patternFill>
              </fill>
            </x14:dxf>
          </x14:cfRule>
          <x14:cfRule type="cellIs" priority="127" operator="greaterThan" id="{9E4D2FE5-F65C-4CA5-BFCF-71C5E7B5E69C}">
            <xm:f>'Control Panel'!$I$31</xm:f>
            <x14:dxf>
              <font>
                <b/>
                <i val="0"/>
                <color auto="1"/>
              </font>
              <fill>
                <patternFill>
                  <bgColor rgb="FF949B50"/>
                </patternFill>
              </fill>
            </x14:dxf>
          </x14:cfRule>
          <x14:cfRule type="cellIs" priority="128" operator="greaterThan" id="{EA606F38-846E-4423-BFCF-A0A3F8A6E6C5}">
            <xm:f>'Control Panel'!$I$32</xm:f>
            <x14:dxf>
              <font>
                <b/>
                <i val="0"/>
                <color auto="1"/>
              </font>
              <fill>
                <patternFill>
                  <bgColor rgb="FFE58E1A"/>
                </patternFill>
              </fill>
            </x14:dxf>
          </x14:cfRule>
          <xm:sqref>J359</xm:sqref>
        </x14:conditionalFormatting>
        <x14:conditionalFormatting xmlns:xm="http://schemas.microsoft.com/office/excel/2006/main">
          <x14:cfRule type="cellIs" priority="121" operator="notBetween" id="{7ED27328-9CA3-478C-9B11-C97F537935F4}">
            <xm:f>1</xm:f>
            <xm:f>'Control Panel'!$I$32</xm:f>
            <x14:dxf>
              <font>
                <b/>
                <i val="0"/>
                <color theme="0"/>
              </font>
              <fill>
                <patternFill>
                  <bgColor rgb="FFBF311A"/>
                </patternFill>
              </fill>
            </x14:dxf>
          </x14:cfRule>
          <x14:cfRule type="cellIs" priority="122" operator="greaterThan" id="{335A4783-7F60-464C-BB71-B209BD23950F}">
            <xm:f>'Control Panel'!$I$31</xm:f>
            <x14:dxf>
              <font>
                <b/>
                <i val="0"/>
                <color auto="1"/>
              </font>
              <fill>
                <patternFill>
                  <bgColor rgb="FF949B50"/>
                </patternFill>
              </fill>
            </x14:dxf>
          </x14:cfRule>
          <x14:cfRule type="cellIs" priority="123" operator="greaterThan" id="{D8CE8C16-D24E-4097-8776-29F2618AE6ED}">
            <xm:f>'Control Panel'!$I$32</xm:f>
            <x14:dxf>
              <font>
                <b/>
                <i val="0"/>
                <color auto="1"/>
              </font>
              <fill>
                <patternFill>
                  <bgColor rgb="FFE58E1A"/>
                </patternFill>
              </fill>
            </x14:dxf>
          </x14:cfRule>
          <xm:sqref>J370</xm:sqref>
        </x14:conditionalFormatting>
        <x14:conditionalFormatting xmlns:xm="http://schemas.microsoft.com/office/excel/2006/main">
          <x14:cfRule type="cellIs" priority="116" operator="notBetween" id="{24EEC879-C6B6-424E-A567-D7CC5B582E7B}">
            <xm:f>1</xm:f>
            <xm:f>'Control Panel'!$I$32</xm:f>
            <x14:dxf>
              <font>
                <b/>
                <i val="0"/>
                <color theme="0"/>
              </font>
              <fill>
                <patternFill>
                  <bgColor rgb="FFBF311A"/>
                </patternFill>
              </fill>
            </x14:dxf>
          </x14:cfRule>
          <x14:cfRule type="cellIs" priority="117" operator="greaterThan" id="{B433011D-A5E8-4537-A5F4-F686B34BC0EA}">
            <xm:f>'Control Panel'!$I$31</xm:f>
            <x14:dxf>
              <font>
                <b/>
                <i val="0"/>
                <color auto="1"/>
              </font>
              <fill>
                <patternFill>
                  <bgColor rgb="FF949B50"/>
                </patternFill>
              </fill>
            </x14:dxf>
          </x14:cfRule>
          <x14:cfRule type="cellIs" priority="118" operator="greaterThan" id="{4CC4FE14-CFEA-45A3-AE24-79EA5EED779E}">
            <xm:f>'Control Panel'!$I$32</xm:f>
            <x14:dxf>
              <font>
                <b/>
                <i val="0"/>
                <color auto="1"/>
              </font>
              <fill>
                <patternFill>
                  <bgColor rgb="FFE58E1A"/>
                </patternFill>
              </fill>
            </x14:dxf>
          </x14:cfRule>
          <xm:sqref>J381</xm:sqref>
        </x14:conditionalFormatting>
        <x14:conditionalFormatting xmlns:xm="http://schemas.microsoft.com/office/excel/2006/main">
          <x14:cfRule type="cellIs" priority="111" operator="notBetween" id="{2BE94C8A-5722-4C9D-B75B-83973EF38885}">
            <xm:f>1</xm:f>
            <xm:f>'Control Panel'!$I$32</xm:f>
            <x14:dxf>
              <font>
                <b/>
                <i val="0"/>
                <color theme="0"/>
              </font>
              <fill>
                <patternFill>
                  <bgColor rgb="FFBF311A"/>
                </patternFill>
              </fill>
            </x14:dxf>
          </x14:cfRule>
          <x14:cfRule type="cellIs" priority="112" operator="greaterThan" id="{F7DEE360-6655-4F92-B877-5E953E9B9943}">
            <xm:f>'Control Panel'!$I$31</xm:f>
            <x14:dxf>
              <font>
                <b/>
                <i val="0"/>
                <color auto="1"/>
              </font>
              <fill>
                <patternFill>
                  <bgColor rgb="FF949B50"/>
                </patternFill>
              </fill>
            </x14:dxf>
          </x14:cfRule>
          <x14:cfRule type="cellIs" priority="113" operator="greaterThan" id="{C4B93442-E3C1-40AC-AFCB-0A8FE65A97C0}">
            <xm:f>'Control Panel'!$I$32</xm:f>
            <x14:dxf>
              <font>
                <b/>
                <i val="0"/>
                <color auto="1"/>
              </font>
              <fill>
                <patternFill>
                  <bgColor rgb="FFE58E1A"/>
                </patternFill>
              </fill>
            </x14:dxf>
          </x14:cfRule>
          <xm:sqref>J392</xm:sqref>
        </x14:conditionalFormatting>
        <x14:conditionalFormatting xmlns:xm="http://schemas.microsoft.com/office/excel/2006/main">
          <x14:cfRule type="cellIs" priority="106" operator="notBetween" id="{A5E75E42-F88E-48BC-AAA3-8E4936C6A49F}">
            <xm:f>1</xm:f>
            <xm:f>'Control Panel'!$I$32</xm:f>
            <x14:dxf>
              <font>
                <b/>
                <i val="0"/>
                <color theme="0"/>
              </font>
              <fill>
                <patternFill>
                  <bgColor rgb="FFBF311A"/>
                </patternFill>
              </fill>
            </x14:dxf>
          </x14:cfRule>
          <x14:cfRule type="cellIs" priority="107" operator="greaterThan" id="{B38454B6-7141-4EBD-88AB-930B8615E587}">
            <xm:f>'Control Panel'!$I$31</xm:f>
            <x14:dxf>
              <font>
                <b/>
                <i val="0"/>
                <color auto="1"/>
              </font>
              <fill>
                <patternFill>
                  <bgColor rgb="FF949B50"/>
                </patternFill>
              </fill>
            </x14:dxf>
          </x14:cfRule>
          <x14:cfRule type="cellIs" priority="108" operator="greaterThan" id="{441B90FA-BC66-4FA2-90F0-2F598B150AD9}">
            <xm:f>'Control Panel'!$I$32</xm:f>
            <x14:dxf>
              <font>
                <b/>
                <i val="0"/>
                <color auto="1"/>
              </font>
              <fill>
                <patternFill>
                  <bgColor rgb="FFE58E1A"/>
                </patternFill>
              </fill>
            </x14:dxf>
          </x14:cfRule>
          <xm:sqref>J403</xm:sqref>
        </x14:conditionalFormatting>
        <x14:conditionalFormatting xmlns:xm="http://schemas.microsoft.com/office/excel/2006/main">
          <x14:cfRule type="cellIs" priority="101" operator="notBetween" id="{5E92B61A-2037-4C2B-9DE4-E0AB2ADDB7B4}">
            <xm:f>1</xm:f>
            <xm:f>'Control Panel'!$I$32</xm:f>
            <x14:dxf>
              <font>
                <b/>
                <i val="0"/>
                <color theme="0"/>
              </font>
              <fill>
                <patternFill>
                  <bgColor rgb="FFBF311A"/>
                </patternFill>
              </fill>
            </x14:dxf>
          </x14:cfRule>
          <x14:cfRule type="cellIs" priority="102" operator="greaterThan" id="{0695B7EB-B4D0-4EBF-837A-B3154FD42F75}">
            <xm:f>'Control Panel'!$I$31</xm:f>
            <x14:dxf>
              <font>
                <b/>
                <i val="0"/>
                <color auto="1"/>
              </font>
              <fill>
                <patternFill>
                  <bgColor rgb="FF949B50"/>
                </patternFill>
              </fill>
            </x14:dxf>
          </x14:cfRule>
          <x14:cfRule type="cellIs" priority="103" operator="greaterThan" id="{9C073AAF-98EA-429C-9ED0-168E3E75335C}">
            <xm:f>'Control Panel'!$I$32</xm:f>
            <x14:dxf>
              <font>
                <b/>
                <i val="0"/>
                <color auto="1"/>
              </font>
              <fill>
                <patternFill>
                  <bgColor rgb="FFE58E1A"/>
                </patternFill>
              </fill>
            </x14:dxf>
          </x14:cfRule>
          <xm:sqref>J414</xm:sqref>
        </x14:conditionalFormatting>
        <x14:conditionalFormatting xmlns:xm="http://schemas.microsoft.com/office/excel/2006/main">
          <x14:cfRule type="cellIs" priority="96" operator="notBetween" id="{28EE7A24-ED32-40A0-8DA2-65E062EE8583}">
            <xm:f>1</xm:f>
            <xm:f>'Control Panel'!$I$32</xm:f>
            <x14:dxf>
              <font>
                <b/>
                <i val="0"/>
                <color theme="0"/>
              </font>
              <fill>
                <patternFill>
                  <bgColor rgb="FFBF311A"/>
                </patternFill>
              </fill>
            </x14:dxf>
          </x14:cfRule>
          <x14:cfRule type="cellIs" priority="97" operator="greaterThan" id="{90BBDE0F-0585-4523-8015-6359F623C64F}">
            <xm:f>'Control Panel'!$I$31</xm:f>
            <x14:dxf>
              <font>
                <b/>
                <i val="0"/>
                <color auto="1"/>
              </font>
              <fill>
                <patternFill>
                  <bgColor rgb="FF949B50"/>
                </patternFill>
              </fill>
            </x14:dxf>
          </x14:cfRule>
          <x14:cfRule type="cellIs" priority="98" operator="greaterThan" id="{962BE1C1-D68F-4076-AAD6-D361FA84CD14}">
            <xm:f>'Control Panel'!$I$32</xm:f>
            <x14:dxf>
              <font>
                <b/>
                <i val="0"/>
                <color auto="1"/>
              </font>
              <fill>
                <patternFill>
                  <bgColor rgb="FFE58E1A"/>
                </patternFill>
              </fill>
            </x14:dxf>
          </x14:cfRule>
          <xm:sqref>J425</xm:sqref>
        </x14:conditionalFormatting>
        <x14:conditionalFormatting xmlns:xm="http://schemas.microsoft.com/office/excel/2006/main">
          <x14:cfRule type="cellIs" priority="91" operator="notBetween" id="{C62E21F3-27E5-4294-BEDE-4C37A93F97DE}">
            <xm:f>1</xm:f>
            <xm:f>'Control Panel'!$I$32</xm:f>
            <x14:dxf>
              <font>
                <b/>
                <i val="0"/>
                <color theme="0"/>
              </font>
              <fill>
                <patternFill>
                  <bgColor rgb="FFBF311A"/>
                </patternFill>
              </fill>
            </x14:dxf>
          </x14:cfRule>
          <x14:cfRule type="cellIs" priority="92" operator="greaterThan" id="{93D7C2E7-EE6E-41D1-B91C-6E3BFB70599E}">
            <xm:f>'Control Panel'!$I$31</xm:f>
            <x14:dxf>
              <font>
                <b/>
                <i val="0"/>
                <color auto="1"/>
              </font>
              <fill>
                <patternFill>
                  <bgColor rgb="FF949B50"/>
                </patternFill>
              </fill>
            </x14:dxf>
          </x14:cfRule>
          <x14:cfRule type="cellIs" priority="93" operator="greaterThan" id="{F297D5EA-5E04-4498-9001-78BCE97BEF95}">
            <xm:f>'Control Panel'!$I$32</xm:f>
            <x14:dxf>
              <font>
                <b/>
                <i val="0"/>
                <color auto="1"/>
              </font>
              <fill>
                <patternFill>
                  <bgColor rgb="FFE58E1A"/>
                </patternFill>
              </fill>
            </x14:dxf>
          </x14:cfRule>
          <xm:sqref>J436</xm:sqref>
        </x14:conditionalFormatting>
        <x14:conditionalFormatting xmlns:xm="http://schemas.microsoft.com/office/excel/2006/main">
          <x14:cfRule type="cellIs" priority="86" operator="notBetween" id="{2EE78F99-1A5D-442C-834D-73A27E3D7380}">
            <xm:f>1</xm:f>
            <xm:f>'Control Panel'!$I$32</xm:f>
            <x14:dxf>
              <font>
                <b/>
                <i val="0"/>
                <color theme="0"/>
              </font>
              <fill>
                <patternFill>
                  <bgColor rgb="FFBF311A"/>
                </patternFill>
              </fill>
            </x14:dxf>
          </x14:cfRule>
          <x14:cfRule type="cellIs" priority="87" operator="greaterThan" id="{6A38EEEE-BABE-42EB-ABCC-813D6A6FBB49}">
            <xm:f>'Control Panel'!$I$31</xm:f>
            <x14:dxf>
              <font>
                <b/>
                <i val="0"/>
                <color auto="1"/>
              </font>
              <fill>
                <patternFill>
                  <bgColor rgb="FF949B50"/>
                </patternFill>
              </fill>
            </x14:dxf>
          </x14:cfRule>
          <x14:cfRule type="cellIs" priority="88" operator="greaterThan" id="{42C1E8FE-AACB-47C2-BA7D-B195B8345E91}">
            <xm:f>'Control Panel'!$I$32</xm:f>
            <x14:dxf>
              <font>
                <b/>
                <i val="0"/>
                <color auto="1"/>
              </font>
              <fill>
                <patternFill>
                  <bgColor rgb="FFE58E1A"/>
                </patternFill>
              </fill>
            </x14:dxf>
          </x14:cfRule>
          <xm:sqref>J447</xm:sqref>
        </x14:conditionalFormatting>
        <x14:conditionalFormatting xmlns:xm="http://schemas.microsoft.com/office/excel/2006/main">
          <x14:cfRule type="cellIs" priority="81" operator="notBetween" id="{526F269D-42BD-471E-BFB6-8BBB93D13E1B}">
            <xm:f>1</xm:f>
            <xm:f>'Control Panel'!$I$32</xm:f>
            <x14:dxf>
              <font>
                <b/>
                <i val="0"/>
                <color theme="0"/>
              </font>
              <fill>
                <patternFill>
                  <bgColor rgb="FFBF311A"/>
                </patternFill>
              </fill>
            </x14:dxf>
          </x14:cfRule>
          <x14:cfRule type="cellIs" priority="82" operator="greaterThan" id="{7F8BD3AB-DCBD-43D7-903E-E8AE49248A7C}">
            <xm:f>'Control Panel'!$I$31</xm:f>
            <x14:dxf>
              <font>
                <b/>
                <i val="0"/>
                <color auto="1"/>
              </font>
              <fill>
                <patternFill>
                  <bgColor rgb="FF949B50"/>
                </patternFill>
              </fill>
            </x14:dxf>
          </x14:cfRule>
          <x14:cfRule type="cellIs" priority="83" operator="greaterThan" id="{2F32086F-7E0F-40B0-9E6E-C7CB68358338}">
            <xm:f>'Control Panel'!$I$32</xm:f>
            <x14:dxf>
              <font>
                <b/>
                <i val="0"/>
                <color auto="1"/>
              </font>
              <fill>
                <patternFill>
                  <bgColor rgb="FFE58E1A"/>
                </patternFill>
              </fill>
            </x14:dxf>
          </x14:cfRule>
          <xm:sqref>J458</xm:sqref>
        </x14:conditionalFormatting>
        <x14:conditionalFormatting xmlns:xm="http://schemas.microsoft.com/office/excel/2006/main">
          <x14:cfRule type="cellIs" priority="76" operator="notBetween" id="{522E517F-5852-4B29-B9A2-A86D77747C1A}">
            <xm:f>1</xm:f>
            <xm:f>'Control Panel'!$I$32</xm:f>
            <x14:dxf>
              <font>
                <b/>
                <i val="0"/>
                <color theme="0"/>
              </font>
              <fill>
                <patternFill>
                  <bgColor rgb="FFBF311A"/>
                </patternFill>
              </fill>
            </x14:dxf>
          </x14:cfRule>
          <x14:cfRule type="cellIs" priority="77" operator="greaterThan" id="{32CF13E5-A053-465B-932B-B387E4FBA48A}">
            <xm:f>'Control Panel'!$I$31</xm:f>
            <x14:dxf>
              <font>
                <b/>
                <i val="0"/>
                <color auto="1"/>
              </font>
              <fill>
                <patternFill>
                  <bgColor rgb="FF949B50"/>
                </patternFill>
              </fill>
            </x14:dxf>
          </x14:cfRule>
          <x14:cfRule type="cellIs" priority="78" operator="greaterThan" id="{9E256481-B594-492D-94E2-9D99EE1585A6}">
            <xm:f>'Control Panel'!$I$32</xm:f>
            <x14:dxf>
              <font>
                <b/>
                <i val="0"/>
                <color auto="1"/>
              </font>
              <fill>
                <patternFill>
                  <bgColor rgb="FFE58E1A"/>
                </patternFill>
              </fill>
            </x14:dxf>
          </x14:cfRule>
          <xm:sqref>J469</xm:sqref>
        </x14:conditionalFormatting>
        <x14:conditionalFormatting xmlns:xm="http://schemas.microsoft.com/office/excel/2006/main">
          <x14:cfRule type="cellIs" priority="71" operator="notBetween" id="{11EBB781-16FA-4B4E-908C-44EEDCB49007}">
            <xm:f>1</xm:f>
            <xm:f>'Control Panel'!$I$32</xm:f>
            <x14:dxf>
              <font>
                <b/>
                <i val="0"/>
                <color theme="0"/>
              </font>
              <fill>
                <patternFill>
                  <bgColor rgb="FFBF311A"/>
                </patternFill>
              </fill>
            </x14:dxf>
          </x14:cfRule>
          <x14:cfRule type="cellIs" priority="72" operator="greaterThan" id="{B450EF52-F131-40EC-8251-69E3CFC076CB}">
            <xm:f>'Control Panel'!$I$31</xm:f>
            <x14:dxf>
              <font>
                <b/>
                <i val="0"/>
                <color auto="1"/>
              </font>
              <fill>
                <patternFill>
                  <bgColor rgb="FF949B50"/>
                </patternFill>
              </fill>
            </x14:dxf>
          </x14:cfRule>
          <x14:cfRule type="cellIs" priority="73" operator="greaterThan" id="{B9522F65-C54B-4BB7-92E9-B405EBDC13F6}">
            <xm:f>'Control Panel'!$I$32</xm:f>
            <x14:dxf>
              <font>
                <b/>
                <i val="0"/>
                <color auto="1"/>
              </font>
              <fill>
                <patternFill>
                  <bgColor rgb="FFE58E1A"/>
                </patternFill>
              </fill>
            </x14:dxf>
          </x14:cfRule>
          <xm:sqref>J480</xm:sqref>
        </x14:conditionalFormatting>
        <x14:conditionalFormatting xmlns:xm="http://schemas.microsoft.com/office/excel/2006/main">
          <x14:cfRule type="cellIs" priority="66" operator="notBetween" id="{5E4EC987-3F42-4C7B-AD20-580A4731BAA8}">
            <xm:f>1</xm:f>
            <xm:f>'Control Panel'!$I$32</xm:f>
            <x14:dxf>
              <font>
                <b/>
                <i val="0"/>
                <color theme="0"/>
              </font>
              <fill>
                <patternFill>
                  <bgColor rgb="FFBF311A"/>
                </patternFill>
              </fill>
            </x14:dxf>
          </x14:cfRule>
          <x14:cfRule type="cellIs" priority="67" operator="greaterThan" id="{F9FB0C84-7C42-4251-8EE1-FAB65B32EB9E}">
            <xm:f>'Control Panel'!$I$31</xm:f>
            <x14:dxf>
              <font>
                <b/>
                <i val="0"/>
                <color auto="1"/>
              </font>
              <fill>
                <patternFill>
                  <bgColor rgb="FF949B50"/>
                </patternFill>
              </fill>
            </x14:dxf>
          </x14:cfRule>
          <x14:cfRule type="cellIs" priority="68" operator="greaterThan" id="{8636E086-6A01-4A27-A3F3-E5EC10AEF25C}">
            <xm:f>'Control Panel'!$I$32</xm:f>
            <x14:dxf>
              <font>
                <b/>
                <i val="0"/>
                <color auto="1"/>
              </font>
              <fill>
                <patternFill>
                  <bgColor rgb="FFE58E1A"/>
                </patternFill>
              </fill>
            </x14:dxf>
          </x14:cfRule>
          <xm:sqref>J491</xm:sqref>
        </x14:conditionalFormatting>
        <x14:conditionalFormatting xmlns:xm="http://schemas.microsoft.com/office/excel/2006/main">
          <x14:cfRule type="cellIs" priority="61" operator="notBetween" id="{9B5631C8-EA8D-421B-8209-6403BE3737DB}">
            <xm:f>1</xm:f>
            <xm:f>'Control Panel'!$I$32</xm:f>
            <x14:dxf>
              <font>
                <b/>
                <i val="0"/>
                <color theme="0"/>
              </font>
              <fill>
                <patternFill>
                  <bgColor rgb="FFBF311A"/>
                </patternFill>
              </fill>
            </x14:dxf>
          </x14:cfRule>
          <x14:cfRule type="cellIs" priority="62" operator="greaterThan" id="{C68588F8-31E3-4A59-8A8C-9F47930835D5}">
            <xm:f>'Control Panel'!$I$31</xm:f>
            <x14:dxf>
              <font>
                <b/>
                <i val="0"/>
                <color auto="1"/>
              </font>
              <fill>
                <patternFill>
                  <bgColor rgb="FF949B50"/>
                </patternFill>
              </fill>
            </x14:dxf>
          </x14:cfRule>
          <x14:cfRule type="cellIs" priority="63" operator="greaterThan" id="{29403F53-F05F-4818-BC79-C81C7A6E8B9B}">
            <xm:f>'Control Panel'!$I$32</xm:f>
            <x14:dxf>
              <font>
                <b/>
                <i val="0"/>
                <color auto="1"/>
              </font>
              <fill>
                <patternFill>
                  <bgColor rgb="FFE58E1A"/>
                </patternFill>
              </fill>
            </x14:dxf>
          </x14:cfRule>
          <xm:sqref>J502</xm:sqref>
        </x14:conditionalFormatting>
        <x14:conditionalFormatting xmlns:xm="http://schemas.microsoft.com/office/excel/2006/main">
          <x14:cfRule type="cellIs" priority="56" operator="notBetween" id="{4FF84EEB-2230-4D59-ABD2-A14AE9940207}">
            <xm:f>1</xm:f>
            <xm:f>'Control Panel'!$I$32</xm:f>
            <x14:dxf>
              <font>
                <b/>
                <i val="0"/>
                <color theme="0"/>
              </font>
              <fill>
                <patternFill>
                  <bgColor rgb="FFBF311A"/>
                </patternFill>
              </fill>
            </x14:dxf>
          </x14:cfRule>
          <x14:cfRule type="cellIs" priority="57" operator="greaterThan" id="{CDE8F7FB-D3C4-4D1E-98F7-A9EDB4D3D39A}">
            <xm:f>'Control Panel'!$I$31</xm:f>
            <x14:dxf>
              <font>
                <b/>
                <i val="0"/>
                <color auto="1"/>
              </font>
              <fill>
                <patternFill>
                  <bgColor rgb="FF949B50"/>
                </patternFill>
              </fill>
            </x14:dxf>
          </x14:cfRule>
          <x14:cfRule type="cellIs" priority="58" operator="greaterThan" id="{B29D085C-679D-45F4-9202-35765C3129AA}">
            <xm:f>'Control Panel'!$I$32</xm:f>
            <x14:dxf>
              <font>
                <b/>
                <i val="0"/>
                <color auto="1"/>
              </font>
              <fill>
                <patternFill>
                  <bgColor rgb="FFE58E1A"/>
                </patternFill>
              </fill>
            </x14:dxf>
          </x14:cfRule>
          <xm:sqref>J513</xm:sqref>
        </x14:conditionalFormatting>
        <x14:conditionalFormatting xmlns:xm="http://schemas.microsoft.com/office/excel/2006/main">
          <x14:cfRule type="cellIs" priority="51" operator="notBetween" id="{80B2AFE6-B423-4E29-A2FD-A7422BCC1DE9}">
            <xm:f>1</xm:f>
            <xm:f>'Control Panel'!$I$32</xm:f>
            <x14:dxf>
              <font>
                <b/>
                <i val="0"/>
                <color theme="0"/>
              </font>
              <fill>
                <patternFill>
                  <bgColor rgb="FFBF311A"/>
                </patternFill>
              </fill>
            </x14:dxf>
          </x14:cfRule>
          <x14:cfRule type="cellIs" priority="52" operator="greaterThan" id="{E505B0D6-5883-4A8C-B3A5-088719955D19}">
            <xm:f>'Control Panel'!$I$31</xm:f>
            <x14:dxf>
              <font>
                <b/>
                <i val="0"/>
                <color auto="1"/>
              </font>
              <fill>
                <patternFill>
                  <bgColor rgb="FF949B50"/>
                </patternFill>
              </fill>
            </x14:dxf>
          </x14:cfRule>
          <x14:cfRule type="cellIs" priority="53" operator="greaterThan" id="{288B5D53-F4DF-4B1C-B45D-71E10FDE75E0}">
            <xm:f>'Control Panel'!$I$32</xm:f>
            <x14:dxf>
              <font>
                <b/>
                <i val="0"/>
                <color auto="1"/>
              </font>
              <fill>
                <patternFill>
                  <bgColor rgb="FFE58E1A"/>
                </patternFill>
              </fill>
            </x14:dxf>
          </x14:cfRule>
          <xm:sqref>J524</xm:sqref>
        </x14:conditionalFormatting>
        <x14:conditionalFormatting xmlns:xm="http://schemas.microsoft.com/office/excel/2006/main">
          <x14:cfRule type="cellIs" priority="46" operator="notBetween" id="{7389FA97-B773-404E-9ED2-D3EC9C40D2F2}">
            <xm:f>1</xm:f>
            <xm:f>'Control Panel'!$I$32</xm:f>
            <x14:dxf>
              <font>
                <b/>
                <i val="0"/>
                <color theme="0"/>
              </font>
              <fill>
                <patternFill>
                  <bgColor rgb="FFBF311A"/>
                </patternFill>
              </fill>
            </x14:dxf>
          </x14:cfRule>
          <x14:cfRule type="cellIs" priority="47" operator="greaterThan" id="{2517A225-1F03-4A1E-A980-BBB444A99254}">
            <xm:f>'Control Panel'!$I$31</xm:f>
            <x14:dxf>
              <font>
                <b/>
                <i val="0"/>
                <color auto="1"/>
              </font>
              <fill>
                <patternFill>
                  <bgColor rgb="FF949B50"/>
                </patternFill>
              </fill>
            </x14:dxf>
          </x14:cfRule>
          <x14:cfRule type="cellIs" priority="48" operator="greaterThan" id="{FF6C3565-E7AA-46E1-BC88-D484380B543D}">
            <xm:f>'Control Panel'!$I$32</xm:f>
            <x14:dxf>
              <font>
                <b/>
                <i val="0"/>
                <color auto="1"/>
              </font>
              <fill>
                <patternFill>
                  <bgColor rgb="FFE58E1A"/>
                </patternFill>
              </fill>
            </x14:dxf>
          </x14:cfRule>
          <xm:sqref>J535</xm:sqref>
        </x14:conditionalFormatting>
        <x14:conditionalFormatting xmlns:xm="http://schemas.microsoft.com/office/excel/2006/main">
          <x14:cfRule type="cellIs" priority="41" operator="notBetween" id="{45E00246-C6F3-44A0-B0DD-E546ABE5B315}">
            <xm:f>1</xm:f>
            <xm:f>'Control Panel'!$I$32</xm:f>
            <x14:dxf>
              <font>
                <b/>
                <i val="0"/>
                <color theme="0"/>
              </font>
              <fill>
                <patternFill>
                  <bgColor rgb="FFBF311A"/>
                </patternFill>
              </fill>
            </x14:dxf>
          </x14:cfRule>
          <x14:cfRule type="cellIs" priority="42" operator="greaterThan" id="{604FA404-782B-4631-AA5A-283FD28E46AE}">
            <xm:f>'Control Panel'!$I$31</xm:f>
            <x14:dxf>
              <font>
                <b/>
                <i val="0"/>
                <color auto="1"/>
              </font>
              <fill>
                <patternFill>
                  <bgColor rgb="FF949B50"/>
                </patternFill>
              </fill>
            </x14:dxf>
          </x14:cfRule>
          <x14:cfRule type="cellIs" priority="43" operator="greaterThan" id="{DFE404B7-49BE-49A1-910E-C33128C96E06}">
            <xm:f>'Control Panel'!$I$32</xm:f>
            <x14:dxf>
              <font>
                <b/>
                <i val="0"/>
                <color auto="1"/>
              </font>
              <fill>
                <patternFill>
                  <bgColor rgb="FFE58E1A"/>
                </patternFill>
              </fill>
            </x14:dxf>
          </x14:cfRule>
          <xm:sqref>J546</xm:sqref>
        </x14:conditionalFormatting>
        <x14:conditionalFormatting xmlns:xm="http://schemas.microsoft.com/office/excel/2006/main">
          <x14:cfRule type="cellIs" priority="36" operator="notBetween" id="{464DE158-2D2D-4F89-B683-A20812E533FA}">
            <xm:f>1</xm:f>
            <xm:f>'Control Panel'!$I$32</xm:f>
            <x14:dxf>
              <font>
                <b/>
                <i val="0"/>
                <color theme="0"/>
              </font>
              <fill>
                <patternFill>
                  <bgColor rgb="FFBF311A"/>
                </patternFill>
              </fill>
            </x14:dxf>
          </x14:cfRule>
          <x14:cfRule type="cellIs" priority="37" operator="greaterThan" id="{36A9445E-A683-4C4E-ACD1-C6C3FE70EB0B}">
            <xm:f>'Control Panel'!$I$31</xm:f>
            <x14:dxf>
              <font>
                <b/>
                <i val="0"/>
                <color auto="1"/>
              </font>
              <fill>
                <patternFill>
                  <bgColor rgb="FF949B50"/>
                </patternFill>
              </fill>
            </x14:dxf>
          </x14:cfRule>
          <x14:cfRule type="cellIs" priority="38" operator="greaterThan" id="{B4573E7A-874C-4C21-8F52-ABEE20402A86}">
            <xm:f>'Control Panel'!$I$32</xm:f>
            <x14:dxf>
              <font>
                <b/>
                <i val="0"/>
                <color auto="1"/>
              </font>
              <fill>
                <patternFill>
                  <bgColor rgb="FFE58E1A"/>
                </patternFill>
              </fill>
            </x14:dxf>
          </x14:cfRule>
          <xm:sqref>J557</xm:sqref>
        </x14:conditionalFormatting>
        <x14:conditionalFormatting xmlns:xm="http://schemas.microsoft.com/office/excel/2006/main">
          <x14:cfRule type="cellIs" priority="31" operator="notBetween" id="{7AA71DD4-AD64-419C-BDF6-4061A070A8CC}">
            <xm:f>1</xm:f>
            <xm:f>'Control Panel'!$I$32</xm:f>
            <x14:dxf>
              <font>
                <b/>
                <i val="0"/>
                <color theme="0"/>
              </font>
              <fill>
                <patternFill>
                  <bgColor rgb="FFBF311A"/>
                </patternFill>
              </fill>
            </x14:dxf>
          </x14:cfRule>
          <x14:cfRule type="cellIs" priority="32" operator="greaterThan" id="{AA5C92A7-7922-4A87-98E7-023E3B8FB237}">
            <xm:f>'Control Panel'!$I$31</xm:f>
            <x14:dxf>
              <font>
                <b/>
                <i val="0"/>
                <color auto="1"/>
              </font>
              <fill>
                <patternFill>
                  <bgColor rgb="FF949B50"/>
                </patternFill>
              </fill>
            </x14:dxf>
          </x14:cfRule>
          <x14:cfRule type="cellIs" priority="33" operator="greaterThan" id="{75374A94-810F-466A-83AA-1498B7F998EA}">
            <xm:f>'Control Panel'!$I$32</xm:f>
            <x14:dxf>
              <font>
                <b/>
                <i val="0"/>
                <color auto="1"/>
              </font>
              <fill>
                <patternFill>
                  <bgColor rgb="FFE58E1A"/>
                </patternFill>
              </fill>
            </x14:dxf>
          </x14:cfRule>
          <xm:sqref>J568</xm:sqref>
        </x14:conditionalFormatting>
        <x14:conditionalFormatting xmlns:xm="http://schemas.microsoft.com/office/excel/2006/main">
          <x14:cfRule type="cellIs" priority="26" operator="notBetween" id="{2A1C55E8-010E-4369-901D-B5C04659231C}">
            <xm:f>1</xm:f>
            <xm:f>'Control Panel'!$I$32</xm:f>
            <x14:dxf>
              <font>
                <b/>
                <i val="0"/>
                <color theme="0"/>
              </font>
              <fill>
                <patternFill>
                  <bgColor rgb="FFBF311A"/>
                </patternFill>
              </fill>
            </x14:dxf>
          </x14:cfRule>
          <x14:cfRule type="cellIs" priority="27" operator="greaterThan" id="{2A77AB62-68CF-46B1-9E56-341DD89DD68E}">
            <xm:f>'Control Panel'!$I$31</xm:f>
            <x14:dxf>
              <font>
                <b/>
                <i val="0"/>
                <color auto="1"/>
              </font>
              <fill>
                <patternFill>
                  <bgColor rgb="FF949B50"/>
                </patternFill>
              </fill>
            </x14:dxf>
          </x14:cfRule>
          <x14:cfRule type="cellIs" priority="28" operator="greaterThan" id="{5692B325-C31D-4AFB-B220-1A8485584432}">
            <xm:f>'Control Panel'!$I$32</xm:f>
            <x14:dxf>
              <font>
                <b/>
                <i val="0"/>
                <color auto="1"/>
              </font>
              <fill>
                <patternFill>
                  <bgColor rgb="FFE58E1A"/>
                </patternFill>
              </fill>
            </x14:dxf>
          </x14:cfRule>
          <xm:sqref>J579</xm:sqref>
        </x14:conditionalFormatting>
        <x14:conditionalFormatting xmlns:xm="http://schemas.microsoft.com/office/excel/2006/main">
          <x14:cfRule type="cellIs" priority="21" operator="notBetween" id="{D311F935-90EE-4471-AB73-C4B65E22BD8B}">
            <xm:f>1</xm:f>
            <xm:f>'Control Panel'!$I$32</xm:f>
            <x14:dxf>
              <font>
                <b/>
                <i val="0"/>
                <color theme="0"/>
              </font>
              <fill>
                <patternFill>
                  <bgColor rgb="FFBF311A"/>
                </patternFill>
              </fill>
            </x14:dxf>
          </x14:cfRule>
          <x14:cfRule type="cellIs" priority="22" operator="greaterThan" id="{A4EFEFED-DBBB-4A13-B824-BF7C48E65251}">
            <xm:f>'Control Panel'!$I$31</xm:f>
            <x14:dxf>
              <font>
                <b/>
                <i val="0"/>
                <color auto="1"/>
              </font>
              <fill>
                <patternFill>
                  <bgColor rgb="FF949B50"/>
                </patternFill>
              </fill>
            </x14:dxf>
          </x14:cfRule>
          <x14:cfRule type="cellIs" priority="23" operator="greaterThan" id="{6305083C-A86D-4179-B6B3-054FCD005CBD}">
            <xm:f>'Control Panel'!$I$32</xm:f>
            <x14:dxf>
              <font>
                <b/>
                <i val="0"/>
                <color auto="1"/>
              </font>
              <fill>
                <patternFill>
                  <bgColor rgb="FFE58E1A"/>
                </patternFill>
              </fill>
            </x14:dxf>
          </x14:cfRule>
          <xm:sqref>J590</xm:sqref>
        </x14:conditionalFormatting>
        <x14:conditionalFormatting xmlns:xm="http://schemas.microsoft.com/office/excel/2006/main">
          <x14:cfRule type="cellIs" priority="16" operator="notBetween" id="{E370BC32-8BCB-4917-8B74-49091AE56D57}">
            <xm:f>1</xm:f>
            <xm:f>'Control Panel'!$I$32</xm:f>
            <x14:dxf>
              <font>
                <b/>
                <i val="0"/>
                <color theme="0"/>
              </font>
              <fill>
                <patternFill>
                  <bgColor rgb="FFBF311A"/>
                </patternFill>
              </fill>
            </x14:dxf>
          </x14:cfRule>
          <x14:cfRule type="cellIs" priority="17" operator="greaterThan" id="{A6BBADED-E35C-4E24-B18C-7E03E998B03F}">
            <xm:f>'Control Panel'!$I$31</xm:f>
            <x14:dxf>
              <font>
                <b/>
                <i val="0"/>
                <color auto="1"/>
              </font>
              <fill>
                <patternFill>
                  <bgColor rgb="FF949B50"/>
                </patternFill>
              </fill>
            </x14:dxf>
          </x14:cfRule>
          <x14:cfRule type="cellIs" priority="18" operator="greaterThan" id="{1125B9B5-9EFD-4097-B187-66427F5BC705}">
            <xm:f>'Control Panel'!$I$32</xm:f>
            <x14:dxf>
              <font>
                <b/>
                <i val="0"/>
                <color auto="1"/>
              </font>
              <fill>
                <patternFill>
                  <bgColor rgb="FFE58E1A"/>
                </patternFill>
              </fill>
            </x14:dxf>
          </x14:cfRule>
          <xm:sqref>J601</xm:sqref>
        </x14:conditionalFormatting>
        <x14:conditionalFormatting xmlns:xm="http://schemas.microsoft.com/office/excel/2006/main">
          <x14:cfRule type="cellIs" priority="11" operator="notBetween" id="{EA45B449-9E9E-46E9-9697-AA3448DA10ED}">
            <xm:f>1</xm:f>
            <xm:f>'Control Panel'!$I$32</xm:f>
            <x14:dxf>
              <font>
                <b/>
                <i val="0"/>
                <color theme="0"/>
              </font>
              <fill>
                <patternFill>
                  <bgColor rgb="FFBF311A"/>
                </patternFill>
              </fill>
            </x14:dxf>
          </x14:cfRule>
          <x14:cfRule type="cellIs" priority="12" operator="greaterThan" id="{BB27B34B-04C8-4F90-BC36-24C1C1355993}">
            <xm:f>'Control Panel'!$I$31</xm:f>
            <x14:dxf>
              <font>
                <b/>
                <i val="0"/>
                <color auto="1"/>
              </font>
              <fill>
                <patternFill>
                  <bgColor rgb="FF949B50"/>
                </patternFill>
              </fill>
            </x14:dxf>
          </x14:cfRule>
          <x14:cfRule type="cellIs" priority="13" operator="greaterThan" id="{1EF72B82-31CE-4F83-A9DE-B82FF0796A67}">
            <xm:f>'Control Panel'!$I$32</xm:f>
            <x14:dxf>
              <font>
                <b/>
                <i val="0"/>
                <color auto="1"/>
              </font>
              <fill>
                <patternFill>
                  <bgColor rgb="FFE58E1A"/>
                </patternFill>
              </fill>
            </x14:dxf>
          </x14:cfRule>
          <xm:sqref>J612</xm:sqref>
        </x14:conditionalFormatting>
        <x14:conditionalFormatting xmlns:xm="http://schemas.microsoft.com/office/excel/2006/main">
          <x14:cfRule type="cellIs" priority="6" operator="notBetween" id="{D540B720-E03D-4491-97CD-0BFC67C30312}">
            <xm:f>1</xm:f>
            <xm:f>'Control Panel'!$I$32</xm:f>
            <x14:dxf>
              <font>
                <b/>
                <i val="0"/>
                <color theme="0"/>
              </font>
              <fill>
                <patternFill>
                  <bgColor rgb="FFBF311A"/>
                </patternFill>
              </fill>
            </x14:dxf>
          </x14:cfRule>
          <x14:cfRule type="cellIs" priority="7" operator="greaterThan" id="{D6799DFC-BCE8-4E74-A275-E895D72F688B}">
            <xm:f>'Control Panel'!$I$31</xm:f>
            <x14:dxf>
              <font>
                <b/>
                <i val="0"/>
                <color auto="1"/>
              </font>
              <fill>
                <patternFill>
                  <bgColor rgb="FF949B50"/>
                </patternFill>
              </fill>
            </x14:dxf>
          </x14:cfRule>
          <x14:cfRule type="cellIs" priority="8" operator="greaterThan" id="{7D14A221-8F69-4B0E-AD28-92D771B72404}">
            <xm:f>'Control Panel'!$I$32</xm:f>
            <x14:dxf>
              <font>
                <b/>
                <i val="0"/>
                <color auto="1"/>
              </font>
              <fill>
                <patternFill>
                  <bgColor rgb="FFE58E1A"/>
                </patternFill>
              </fill>
            </x14:dxf>
          </x14:cfRule>
          <xm:sqref>J623</xm:sqref>
        </x14:conditionalFormatting>
      </x14:conditionalFormatting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AI72"/>
  <sheetViews>
    <sheetView workbookViewId="0">
      <pane ySplit="12" topLeftCell="A64" activePane="bottomLeft" state="frozen"/>
      <selection activeCell="B14" sqref="B14"/>
      <selection pane="bottomLeft" activeCell="B14" sqref="B14"/>
    </sheetView>
  </sheetViews>
  <sheetFormatPr defaultColWidth="9.1796875" defaultRowHeight="14.5" x14ac:dyDescent="0.35"/>
  <cols>
    <col min="1" max="1" width="8.7265625" style="207" customWidth="1"/>
    <col min="2" max="2" width="65.7265625" style="208" customWidth="1"/>
    <col min="3" max="3" width="12.7265625" style="209" customWidth="1"/>
    <col min="4" max="4" width="12.7265625" style="210" customWidth="1"/>
    <col min="5" max="5" width="12.7265625" style="209" customWidth="1"/>
    <col min="6" max="6" width="27.7265625" style="211" customWidth="1"/>
    <col min="7" max="7" width="35.7265625" style="208" customWidth="1"/>
    <col min="8" max="8" width="3.7265625" style="2" customWidth="1"/>
    <col min="9" max="33" width="9.1796875" style="2"/>
    <col min="34" max="34" width="9.1796875" style="2" customWidth="1"/>
    <col min="35" max="35" width="4.1796875" style="2" customWidth="1"/>
    <col min="36" max="16384" width="9.1796875" style="2"/>
  </cols>
  <sheetData>
    <row r="1" spans="1:35" ht="15" customHeight="1" x14ac:dyDescent="0.35">
      <c r="A1" s="422" t="str">
        <f>'General Technical'!A1</f>
        <v>Replace this text with vendor name in the first module.</v>
      </c>
      <c r="B1" s="422"/>
      <c r="C1" s="422"/>
      <c r="D1" s="422"/>
      <c r="E1" s="422"/>
      <c r="F1" s="422"/>
      <c r="G1" s="422"/>
    </row>
    <row r="2" spans="1:35" x14ac:dyDescent="0.35">
      <c r="A2" s="200" t="s">
        <v>33</v>
      </c>
      <c r="B2" s="421" t="s">
        <v>221</v>
      </c>
      <c r="C2" s="421"/>
      <c r="D2" s="421"/>
      <c r="E2" s="421"/>
      <c r="F2" s="421"/>
      <c r="G2" s="421"/>
      <c r="AB2" s="2" t="s">
        <v>222</v>
      </c>
      <c r="AC2" s="2">
        <f>SUBTOTAL(3,A13:A72)</f>
        <v>60</v>
      </c>
    </row>
    <row r="3" spans="1:35" ht="45" customHeight="1" x14ac:dyDescent="0.35">
      <c r="A3" s="221" t="str">
        <f>'Control Panel'!F36</f>
        <v>Y</v>
      </c>
      <c r="B3" s="426"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26"/>
      <c r="D3" s="426"/>
      <c r="E3" s="426"/>
      <c r="F3" s="426"/>
      <c r="G3" s="426"/>
    </row>
    <row r="4" spans="1:35" x14ac:dyDescent="0.35">
      <c r="A4" s="222" t="str">
        <f>'Control Panel'!F37</f>
        <v>R</v>
      </c>
      <c r="B4" s="427" t="str">
        <f>'Control Panel'!H37</f>
        <v>Functionality is provided through reports generated using proposed Reporting Tools.</v>
      </c>
      <c r="C4" s="427"/>
      <c r="D4" s="427"/>
      <c r="E4" s="427"/>
      <c r="F4" s="427"/>
      <c r="G4" s="427"/>
    </row>
    <row r="5" spans="1:35" ht="30" customHeight="1" x14ac:dyDescent="0.35">
      <c r="A5" s="221" t="str">
        <f>'Control Panel'!F38</f>
        <v>T</v>
      </c>
      <c r="B5" s="426"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26"/>
      <c r="D5" s="426"/>
      <c r="E5" s="426"/>
      <c r="F5" s="426"/>
      <c r="G5" s="426"/>
    </row>
    <row r="6" spans="1:35" x14ac:dyDescent="0.35">
      <c r="A6" s="222" t="str">
        <f>'Control Panel'!F39</f>
        <v>M</v>
      </c>
      <c r="B6" s="427" t="str">
        <f>'Control Panel'!H39</f>
        <v>Functionality is provided through customization to the application, including creation of a new workflow or development of a custom interface, that may have an impact on future upgradability.</v>
      </c>
      <c r="C6" s="427"/>
      <c r="D6" s="427"/>
      <c r="E6" s="427"/>
      <c r="F6" s="427"/>
      <c r="G6" s="427"/>
    </row>
    <row r="7" spans="1:35" ht="16.5" customHeight="1" x14ac:dyDescent="0.35">
      <c r="A7" s="221" t="str">
        <f>'Control Panel'!F40</f>
        <v>F</v>
      </c>
      <c r="B7" s="426" t="str">
        <f>'Control Panel'!H40</f>
        <v>Functionality is provided through a future general availability (GA) release that is scheduled to occur within 1 year of the proposal response.</v>
      </c>
      <c r="C7" s="426"/>
      <c r="D7" s="426"/>
      <c r="E7" s="426"/>
      <c r="F7" s="426"/>
      <c r="G7" s="426"/>
    </row>
    <row r="8" spans="1:35" x14ac:dyDescent="0.35">
      <c r="A8" s="222" t="str">
        <f>'Control Panel'!F41</f>
        <v>N</v>
      </c>
      <c r="B8" s="427" t="str">
        <f>'Control Panel'!H41</f>
        <v>Functionality is not provided.</v>
      </c>
      <c r="C8" s="427"/>
      <c r="D8" s="427"/>
      <c r="E8" s="427"/>
      <c r="F8" s="427"/>
      <c r="G8" s="427"/>
    </row>
    <row r="9" spans="1:35" x14ac:dyDescent="0.35">
      <c r="A9" s="428" t="str">
        <f>'Control Panel'!I25</f>
        <v>Replace this text with the primary product name(s) which satisfy requirements.</v>
      </c>
      <c r="B9" s="429"/>
      <c r="C9" s="429"/>
      <c r="D9" s="429"/>
      <c r="E9" s="429"/>
      <c r="F9" s="429"/>
      <c r="G9" s="430"/>
    </row>
    <row r="10" spans="1:35" ht="15" customHeight="1" x14ac:dyDescent="0.35">
      <c r="A10" s="424" t="str">
        <f>'Control Panel'!F64&amp;" - "&amp;'Control Panel'!E64</f>
        <v>4.19 - Time &amp; Attendance</v>
      </c>
      <c r="B10" s="424"/>
      <c r="C10" s="424"/>
      <c r="D10" s="425" t="str">
        <f>A9</f>
        <v>Replace this text with the primary product name(s) which satisfy requirements.</v>
      </c>
      <c r="E10" s="425"/>
      <c r="F10" s="425"/>
      <c r="G10" s="425"/>
    </row>
    <row r="11" spans="1:35" x14ac:dyDescent="0.35">
      <c r="A11" s="423" t="s">
        <v>223</v>
      </c>
      <c r="B11" s="423"/>
      <c r="C11" s="423"/>
      <c r="D11" s="423"/>
      <c r="E11" s="423"/>
      <c r="F11" s="423"/>
      <c r="G11" s="423"/>
      <c r="AA11" s="2" t="s">
        <v>224</v>
      </c>
      <c r="AI11" s="3"/>
    </row>
    <row r="12" spans="1:35" ht="15" customHeight="1" x14ac:dyDescent="0.35">
      <c r="A12" s="262" t="str">
        <f>'General Technical'!A12</f>
        <v>Number</v>
      </c>
      <c r="B12" s="263" t="str">
        <f>'General Technical'!B12</f>
        <v>Application Requirements</v>
      </c>
      <c r="C12" s="264" t="str">
        <f>'General Technical'!C12</f>
        <v>Priority</v>
      </c>
      <c r="D12" s="262" t="str">
        <f>'General Technical'!D12</f>
        <v>Availability</v>
      </c>
      <c r="E12" s="264" t="str">
        <f>'General Technical'!E12</f>
        <v>Cost</v>
      </c>
      <c r="F12" s="263" t="str">
        <f>'General Technical'!F12</f>
        <v>Required Product(s)</v>
      </c>
      <c r="G12" s="263" t="str">
        <f>'General Technical'!G12</f>
        <v>Comments</v>
      </c>
      <c r="AA12" s="4" t="s">
        <v>229</v>
      </c>
      <c r="AC12" s="5">
        <f>COUNTIF(AB:AB,"Error -- Availability entered in an incorrect format")</f>
        <v>0</v>
      </c>
    </row>
    <row r="13" spans="1:35" s="14" customFormat="1" x14ac:dyDescent="0.35">
      <c r="A13" s="7">
        <v>1</v>
      </c>
      <c r="B13" s="265" t="s">
        <v>1973</v>
      </c>
      <c r="C13" s="13"/>
      <c r="D13" s="7"/>
      <c r="E13" s="260"/>
      <c r="F13" s="204" t="str">
        <f>IF($D$10=$A$9,"N/A",$D$10)</f>
        <v>N/A</v>
      </c>
      <c r="G13" s="9"/>
      <c r="AA13" s="14" t="str">
        <f>TRIM($D13)</f>
        <v/>
      </c>
      <c r="AB13" s="14" t="str">
        <f>IF(LEN($AA13)=0,"N",IF(LEN($AA13)&gt;1,"Error -- Availability entered in an incorrect format",IF($AA13='Control Panel'!$F$36,$AA13,IF($AA13='Control Panel'!$F$37,$AA13,IF($AA13='Control Panel'!$F$38,$AA13,IF($AA13='Control Panel'!$F$39,$AA13,IF($AA13='Control Panel'!$F$40,$AA13,IF($AA13='Control Panel'!$F$41,$AA13,"Error -- Availability entered in an incorrect format"))))))))</f>
        <v>N</v>
      </c>
    </row>
    <row r="14" spans="1:35" s="14" customFormat="1" x14ac:dyDescent="0.35">
      <c r="A14" s="7">
        <v>2</v>
      </c>
      <c r="B14" s="204" t="s">
        <v>1974</v>
      </c>
      <c r="C14" s="13" t="s">
        <v>37</v>
      </c>
      <c r="D14" s="7"/>
      <c r="E14" s="260"/>
      <c r="F14" s="204" t="str">
        <f t="shared" ref="F14:F72" si="0">IF($D$10=$A$9,"N/A",$D$10)</f>
        <v>N/A</v>
      </c>
      <c r="G14" s="9"/>
      <c r="AA14" s="14" t="str">
        <f t="shared" ref="AA14:AA72" si="1">TRIM($D14)</f>
        <v/>
      </c>
      <c r="AB14" s="14" t="str">
        <f>IF(LEN($AA14)=0,"N",IF(LEN($AA14)&gt;1,"Error -- Availability entered in an incorrect format",IF($AA14='Control Panel'!$F$36,$AA14,IF($AA14='Control Panel'!$F$37,$AA14,IF($AA14='Control Panel'!$F$38,$AA14,IF($AA14='Control Panel'!$F$39,$AA14,IF($AA14='Control Panel'!$F$40,$AA14,IF($AA14='Control Panel'!$F$41,$AA14,"Error -- Availability entered in an incorrect format"))))))))</f>
        <v>N</v>
      </c>
    </row>
    <row r="15" spans="1:35" s="12" customFormat="1" x14ac:dyDescent="0.35">
      <c r="A15" s="7">
        <v>3</v>
      </c>
      <c r="B15" s="204" t="s">
        <v>1975</v>
      </c>
      <c r="C15" s="13" t="s">
        <v>37</v>
      </c>
      <c r="D15" s="7"/>
      <c r="E15" s="260"/>
      <c r="F15" s="204" t="str">
        <f t="shared" si="0"/>
        <v>N/A</v>
      </c>
      <c r="G15" s="9"/>
      <c r="AA15" s="12" t="str">
        <f t="shared" si="1"/>
        <v/>
      </c>
      <c r="AB15" s="12" t="str">
        <f>IF(LEN($AA15)=0,"N",IF(LEN($AA15)&gt;1,"Error -- Availability entered in an incorrect format",IF($AA15='Control Panel'!$F$36,$AA15,IF($AA15='Control Panel'!$F$37,$AA15,IF($AA15='Control Panel'!$F$38,$AA15,IF($AA15='Control Panel'!$F$39,$AA15,IF($AA15='Control Panel'!$F$40,$AA15,IF($AA15='Control Panel'!$F$41,$AA15,"Error -- Availability entered in an incorrect format"))))))))</f>
        <v>N</v>
      </c>
    </row>
    <row r="16" spans="1:35" s="12" customFormat="1" ht="43.5" x14ac:dyDescent="0.35">
      <c r="A16" s="7">
        <v>4</v>
      </c>
      <c r="B16" s="204" t="s">
        <v>1976</v>
      </c>
      <c r="C16" s="13" t="s">
        <v>37</v>
      </c>
      <c r="D16" s="7"/>
      <c r="E16" s="260"/>
      <c r="F16" s="204" t="str">
        <f t="shared" si="0"/>
        <v>N/A</v>
      </c>
      <c r="G16" s="9"/>
      <c r="AA16" s="12" t="str">
        <f t="shared" si="1"/>
        <v/>
      </c>
      <c r="AB16" s="12" t="str">
        <f>IF(LEN($AA16)=0,"N",IF(LEN($AA16)&gt;1,"Error -- Availability entered in an incorrect format",IF($AA16='Control Panel'!$F$36,$AA16,IF($AA16='Control Panel'!$F$37,$AA16,IF($AA16='Control Panel'!$F$38,$AA16,IF($AA16='Control Panel'!$F$39,$AA16,IF($AA16='Control Panel'!$F$40,$AA16,IF($AA16='Control Panel'!$F$41,$AA16,"Error -- Availability entered in an incorrect format"))))))))</f>
        <v>N</v>
      </c>
    </row>
    <row r="17" spans="1:28" s="12" customFormat="1" ht="29" x14ac:dyDescent="0.35">
      <c r="A17" s="7">
        <v>5</v>
      </c>
      <c r="B17" s="204" t="s">
        <v>1977</v>
      </c>
      <c r="C17" s="13" t="s">
        <v>37</v>
      </c>
      <c r="D17" s="7"/>
      <c r="E17" s="260"/>
      <c r="F17" s="204" t="str">
        <f t="shared" si="0"/>
        <v>N/A</v>
      </c>
      <c r="G17" s="9"/>
      <c r="AA17" s="12" t="str">
        <f t="shared" si="1"/>
        <v/>
      </c>
      <c r="AB17" s="12" t="str">
        <f>IF(LEN($AA17)=0,"N",IF(LEN($AA17)&gt;1,"Error -- Availability entered in an incorrect format",IF($AA17='Control Panel'!$F$36,$AA17,IF($AA17='Control Panel'!$F$37,$AA17,IF($AA17='Control Panel'!$F$38,$AA17,IF($AA17='Control Panel'!$F$39,$AA17,IF($AA17='Control Panel'!$F$40,$AA17,IF($AA17='Control Panel'!$F$41,$AA17,"Error -- Availability entered in an incorrect format"))))))))</f>
        <v>N</v>
      </c>
    </row>
    <row r="18" spans="1:28" s="12" customFormat="1" ht="29" x14ac:dyDescent="0.35">
      <c r="A18" s="7">
        <v>6</v>
      </c>
      <c r="B18" s="204" t="s">
        <v>1978</v>
      </c>
      <c r="C18" s="13" t="s">
        <v>37</v>
      </c>
      <c r="D18" s="7"/>
      <c r="E18" s="260"/>
      <c r="F18" s="204" t="str">
        <f t="shared" si="0"/>
        <v>N/A</v>
      </c>
      <c r="G18" s="9"/>
      <c r="AA18" s="12" t="str">
        <f t="shared" si="1"/>
        <v/>
      </c>
      <c r="AB18" s="12" t="str">
        <f>IF(LEN($AA18)=0,"N",IF(LEN($AA18)&gt;1,"Error -- Availability entered in an incorrect format",IF($AA18='Control Panel'!$F$36,$AA18,IF($AA18='Control Panel'!$F$37,$AA18,IF($AA18='Control Panel'!$F$38,$AA18,IF($AA18='Control Panel'!$F$39,$AA18,IF($AA18='Control Panel'!$F$40,$AA18,IF($AA18='Control Panel'!$F$41,$AA18,"Error -- Availability entered in an incorrect format"))))))))</f>
        <v>N</v>
      </c>
    </row>
    <row r="19" spans="1:28" s="12" customFormat="1" ht="29" x14ac:dyDescent="0.35">
      <c r="A19" s="7">
        <v>7</v>
      </c>
      <c r="B19" s="204" t="s">
        <v>1979</v>
      </c>
      <c r="C19" s="13" t="s">
        <v>37</v>
      </c>
      <c r="D19" s="7"/>
      <c r="E19" s="260"/>
      <c r="F19" s="204" t="str">
        <f t="shared" si="0"/>
        <v>N/A</v>
      </c>
      <c r="G19" s="9"/>
      <c r="AA19" s="12" t="str">
        <f t="shared" si="1"/>
        <v/>
      </c>
      <c r="AB19" s="12" t="str">
        <f>IF(LEN($AA19)=0,"N",IF(LEN($AA19)&gt;1,"Error -- Availability entered in an incorrect format",IF($AA19='Control Panel'!$F$36,$AA19,IF($AA19='Control Panel'!$F$37,$AA19,IF($AA19='Control Panel'!$F$38,$AA19,IF($AA19='Control Panel'!$F$39,$AA19,IF($AA19='Control Panel'!$F$40,$AA19,IF($AA19='Control Panel'!$F$41,$AA19,"Error -- Availability entered in an incorrect format"))))))))</f>
        <v>N</v>
      </c>
    </row>
    <row r="20" spans="1:28" s="12" customFormat="1" ht="29" x14ac:dyDescent="0.35">
      <c r="A20" s="7">
        <v>8</v>
      </c>
      <c r="B20" s="204" t="s">
        <v>1980</v>
      </c>
      <c r="C20" s="13" t="s">
        <v>37</v>
      </c>
      <c r="D20" s="7"/>
      <c r="E20" s="260"/>
      <c r="F20" s="204" t="str">
        <f t="shared" si="0"/>
        <v>N/A</v>
      </c>
      <c r="G20" s="9"/>
      <c r="AA20" s="12" t="str">
        <f t="shared" si="1"/>
        <v/>
      </c>
      <c r="AB20" s="12" t="str">
        <f>IF(LEN($AA20)=0,"N",IF(LEN($AA20)&gt;1,"Error -- Availability entered in an incorrect format",IF($AA20='Control Panel'!$F$36,$AA20,IF($AA20='Control Panel'!$F$37,$AA20,IF($AA20='Control Panel'!$F$38,$AA20,IF($AA20='Control Panel'!$F$39,$AA20,IF($AA20='Control Panel'!$F$40,$AA20,IF($AA20='Control Panel'!$F$41,$AA20,"Error -- Availability entered in an incorrect format"))))))))</f>
        <v>N</v>
      </c>
    </row>
    <row r="21" spans="1:28" s="12" customFormat="1" x14ac:dyDescent="0.35">
      <c r="A21" s="7">
        <v>9</v>
      </c>
      <c r="B21" s="204" t="s">
        <v>1981</v>
      </c>
      <c r="C21" s="13" t="s">
        <v>37</v>
      </c>
      <c r="D21" s="7"/>
      <c r="E21" s="260"/>
      <c r="F21" s="204" t="str">
        <f t="shared" si="0"/>
        <v>N/A</v>
      </c>
      <c r="G21" s="9"/>
      <c r="AA21" s="12" t="str">
        <f t="shared" si="1"/>
        <v/>
      </c>
      <c r="AB21" s="12" t="str">
        <f>IF(LEN($AA21)=0,"N",IF(LEN($AA21)&gt;1,"Error -- Availability entered in an incorrect format",IF($AA21='Control Panel'!$F$36,$AA21,IF($AA21='Control Panel'!$F$37,$AA21,IF($AA21='Control Panel'!$F$38,$AA21,IF($AA21='Control Panel'!$F$39,$AA21,IF($AA21='Control Panel'!$F$40,$AA21,IF($AA21='Control Panel'!$F$41,$AA21,"Error -- Availability entered in an incorrect format"))))))))</f>
        <v>N</v>
      </c>
    </row>
    <row r="22" spans="1:28" s="12" customFormat="1" ht="29" x14ac:dyDescent="0.35">
      <c r="A22" s="7">
        <v>10</v>
      </c>
      <c r="B22" s="204" t="s">
        <v>1982</v>
      </c>
      <c r="C22" s="13" t="s">
        <v>37</v>
      </c>
      <c r="D22" s="7"/>
      <c r="E22" s="260"/>
      <c r="F22" s="204" t="str">
        <f t="shared" si="0"/>
        <v>N/A</v>
      </c>
      <c r="G22" s="9"/>
      <c r="AA22" s="12" t="str">
        <f t="shared" si="1"/>
        <v/>
      </c>
      <c r="AB22" s="12" t="str">
        <f>IF(LEN($AA22)=0,"N",IF(LEN($AA22)&gt;1,"Error -- Availability entered in an incorrect format",IF($AA22='Control Panel'!$F$36,$AA22,IF($AA22='Control Panel'!$F$37,$AA22,IF($AA22='Control Panel'!$F$38,$AA22,IF($AA22='Control Panel'!$F$39,$AA22,IF($AA22='Control Panel'!$F$40,$AA22,IF($AA22='Control Panel'!$F$41,$AA22,"Error -- Availability entered in an incorrect format"))))))))</f>
        <v>N</v>
      </c>
    </row>
    <row r="23" spans="1:28" s="12" customFormat="1" ht="29" x14ac:dyDescent="0.35">
      <c r="A23" s="7">
        <v>11</v>
      </c>
      <c r="B23" s="204" t="s">
        <v>1983</v>
      </c>
      <c r="C23" s="13" t="s">
        <v>37</v>
      </c>
      <c r="D23" s="7"/>
      <c r="E23" s="260"/>
      <c r="F23" s="204" t="str">
        <f t="shared" si="0"/>
        <v>N/A</v>
      </c>
      <c r="G23" s="9"/>
      <c r="AA23" s="12" t="str">
        <f t="shared" si="1"/>
        <v/>
      </c>
      <c r="AB23" s="12" t="str">
        <f>IF(LEN($AA23)=0,"N",IF(LEN($AA23)&gt;1,"Error -- Availability entered in an incorrect format",IF($AA23='Control Panel'!$F$36,$AA23,IF($AA23='Control Panel'!$F$37,$AA23,IF($AA23='Control Panel'!$F$38,$AA23,IF($AA23='Control Panel'!$F$39,$AA23,IF($AA23='Control Panel'!$F$40,$AA23,IF($AA23='Control Panel'!$F$41,$AA23,"Error -- Availability entered in an incorrect format"))))))))</f>
        <v>N</v>
      </c>
    </row>
    <row r="24" spans="1:28" s="12" customFormat="1" ht="29" x14ac:dyDescent="0.35">
      <c r="A24" s="7">
        <v>12</v>
      </c>
      <c r="B24" s="204" t="s">
        <v>1984</v>
      </c>
      <c r="C24" s="13" t="s">
        <v>37</v>
      </c>
      <c r="D24" s="7"/>
      <c r="E24" s="260"/>
      <c r="F24" s="204" t="str">
        <f t="shared" si="0"/>
        <v>N/A</v>
      </c>
      <c r="G24" s="9"/>
      <c r="AA24" s="12" t="str">
        <f t="shared" si="1"/>
        <v/>
      </c>
      <c r="AB24" s="12" t="str">
        <f>IF(LEN($AA24)=0,"N",IF(LEN($AA24)&gt;1,"Error -- Availability entered in an incorrect format",IF($AA24='Control Panel'!$F$36,$AA24,IF($AA24='Control Panel'!$F$37,$AA24,IF($AA24='Control Panel'!$F$38,$AA24,IF($AA24='Control Panel'!$F$39,$AA24,IF($AA24='Control Panel'!$F$40,$AA24,IF($AA24='Control Panel'!$F$41,$AA24,"Error -- Availability entered in an incorrect format"))))))))</f>
        <v>N</v>
      </c>
    </row>
    <row r="25" spans="1:28" s="14" customFormat="1" x14ac:dyDescent="0.35">
      <c r="A25" s="7">
        <v>13</v>
      </c>
      <c r="B25" s="204" t="s">
        <v>1985</v>
      </c>
      <c r="C25" s="13" t="s">
        <v>37</v>
      </c>
      <c r="D25" s="11"/>
      <c r="E25" s="261"/>
      <c r="F25" s="204" t="str">
        <f t="shared" si="0"/>
        <v>N/A</v>
      </c>
      <c r="G25" s="6"/>
      <c r="AA25" s="14" t="str">
        <f t="shared" si="1"/>
        <v/>
      </c>
      <c r="AB25" s="14" t="str">
        <f>IF(LEN($AA25)=0,"N",IF(LEN($AA25)&gt;1,"Error -- Availability entered in an incorrect format",IF($AA25='Control Panel'!$F$36,$AA25,IF($AA25='Control Panel'!$F$37,$AA25,IF($AA25='Control Panel'!$F$38,$AA25,IF($AA25='Control Panel'!$F$39,$AA25,IF($AA25='Control Panel'!$F$40,$AA25,IF($AA25='Control Panel'!$F$41,$AA25,"Error -- Availability entered in an incorrect format"))))))))</f>
        <v>N</v>
      </c>
    </row>
    <row r="26" spans="1:28" s="14" customFormat="1" x14ac:dyDescent="0.35">
      <c r="A26" s="7">
        <v>14</v>
      </c>
      <c r="B26" s="204" t="s">
        <v>1986</v>
      </c>
      <c r="C26" s="13" t="s">
        <v>37</v>
      </c>
      <c r="D26" s="11"/>
      <c r="E26" s="261"/>
      <c r="F26" s="204" t="str">
        <f t="shared" si="0"/>
        <v>N/A</v>
      </c>
      <c r="G26" s="6"/>
      <c r="AA26" s="14" t="str">
        <f t="shared" si="1"/>
        <v/>
      </c>
      <c r="AB26" s="14" t="str">
        <f>IF(LEN($AA26)=0,"N",IF(LEN($AA26)&gt;1,"Error -- Availability entered in an incorrect format",IF($AA26='Control Panel'!$F$36,$AA26,IF($AA26='Control Panel'!$F$37,$AA26,IF($AA26='Control Panel'!$F$38,$AA26,IF($AA26='Control Panel'!$F$39,$AA26,IF($AA26='Control Panel'!$F$40,$AA26,IF($AA26='Control Panel'!$F$41,$AA26,"Error -- Availability entered in an incorrect format"))))))))</f>
        <v>N</v>
      </c>
    </row>
    <row r="27" spans="1:28" s="14" customFormat="1" ht="29" x14ac:dyDescent="0.35">
      <c r="A27" s="7">
        <v>15</v>
      </c>
      <c r="B27" s="204" t="s">
        <v>1987</v>
      </c>
      <c r="C27" s="13" t="s">
        <v>37</v>
      </c>
      <c r="D27" s="11"/>
      <c r="E27" s="261"/>
      <c r="F27" s="204" t="str">
        <f t="shared" si="0"/>
        <v>N/A</v>
      </c>
      <c r="G27" s="6"/>
      <c r="AA27" s="14" t="str">
        <f t="shared" si="1"/>
        <v/>
      </c>
      <c r="AB27" s="14" t="str">
        <f>IF(LEN($AA27)=0,"N",IF(LEN($AA27)&gt;1,"Error -- Availability entered in an incorrect format",IF($AA27='Control Panel'!$F$36,$AA27,IF($AA27='Control Panel'!$F$37,$AA27,IF($AA27='Control Panel'!$F$38,$AA27,IF($AA27='Control Panel'!$F$39,$AA27,IF($AA27='Control Panel'!$F$40,$AA27,IF($AA27='Control Panel'!$F$41,$AA27,"Error -- Availability entered in an incorrect format"))))))))</f>
        <v>N</v>
      </c>
    </row>
    <row r="28" spans="1:28" s="14" customFormat="1" ht="43.5" x14ac:dyDescent="0.35">
      <c r="A28" s="7">
        <v>16</v>
      </c>
      <c r="B28" s="204" t="s">
        <v>1988</v>
      </c>
      <c r="C28" s="13" t="s">
        <v>37</v>
      </c>
      <c r="D28" s="11"/>
      <c r="E28" s="261"/>
      <c r="F28" s="204" t="str">
        <f t="shared" si="0"/>
        <v>N/A</v>
      </c>
      <c r="G28" s="6"/>
      <c r="AA28" s="14" t="str">
        <f t="shared" si="1"/>
        <v/>
      </c>
      <c r="AB28" s="14" t="str">
        <f>IF(LEN($AA28)=0,"N",IF(LEN($AA28)&gt;1,"Error -- Availability entered in an incorrect format",IF($AA28='Control Panel'!$F$36,$AA28,IF($AA28='Control Panel'!$F$37,$AA28,IF($AA28='Control Panel'!$F$38,$AA28,IF($AA28='Control Panel'!$F$39,$AA28,IF($AA28='Control Panel'!$F$40,$AA28,IF($AA28='Control Panel'!$F$41,$AA28,"Error -- Availability entered in an incorrect format"))))))))</f>
        <v>N</v>
      </c>
    </row>
    <row r="29" spans="1:28" s="14" customFormat="1" x14ac:dyDescent="0.35">
      <c r="A29" s="7">
        <v>17</v>
      </c>
      <c r="B29" s="204" t="s">
        <v>1989</v>
      </c>
      <c r="C29" s="13" t="s">
        <v>37</v>
      </c>
      <c r="D29" s="11"/>
      <c r="E29" s="261"/>
      <c r="F29" s="204" t="str">
        <f t="shared" si="0"/>
        <v>N/A</v>
      </c>
      <c r="G29" s="6"/>
      <c r="AA29" s="14" t="str">
        <f t="shared" si="1"/>
        <v/>
      </c>
      <c r="AB29" s="14" t="str">
        <f>IF(LEN($AA29)=0,"N",IF(LEN($AA29)&gt;1,"Error -- Availability entered in an incorrect format",IF($AA29='Control Panel'!$F$36,$AA29,IF($AA29='Control Panel'!$F$37,$AA29,IF($AA29='Control Panel'!$F$38,$AA29,IF($AA29='Control Panel'!$F$39,$AA29,IF($AA29='Control Panel'!$F$40,$AA29,IF($AA29='Control Panel'!$F$41,$AA29,"Error -- Availability entered in an incorrect format"))))))))</f>
        <v>N</v>
      </c>
    </row>
    <row r="30" spans="1:28" s="14" customFormat="1" x14ac:dyDescent="0.35">
      <c r="A30" s="7">
        <v>18</v>
      </c>
      <c r="B30" s="204" t="s">
        <v>1990</v>
      </c>
      <c r="C30" s="13" t="s">
        <v>37</v>
      </c>
      <c r="D30" s="11"/>
      <c r="E30" s="261"/>
      <c r="F30" s="204" t="str">
        <f t="shared" si="0"/>
        <v>N/A</v>
      </c>
      <c r="G30" s="6"/>
      <c r="AA30" s="14" t="str">
        <f t="shared" si="1"/>
        <v/>
      </c>
      <c r="AB30" s="14" t="str">
        <f>IF(LEN($AA30)=0,"N",IF(LEN($AA30)&gt;1,"Error -- Availability entered in an incorrect format",IF($AA30='Control Panel'!$F$36,$AA30,IF($AA30='Control Panel'!$F$37,$AA30,IF($AA30='Control Panel'!$F$38,$AA30,IF($AA30='Control Panel'!$F$39,$AA30,IF($AA30='Control Panel'!$F$40,$AA30,IF($AA30='Control Panel'!$F$41,$AA30,"Error -- Availability entered in an incorrect format"))))))))</f>
        <v>N</v>
      </c>
    </row>
    <row r="31" spans="1:28" s="14" customFormat="1" ht="29" x14ac:dyDescent="0.35">
      <c r="A31" s="7">
        <v>19</v>
      </c>
      <c r="B31" s="204" t="s">
        <v>1991</v>
      </c>
      <c r="C31" s="13" t="s">
        <v>37</v>
      </c>
      <c r="D31" s="220"/>
      <c r="E31" s="261"/>
      <c r="F31" s="204" t="str">
        <f t="shared" si="0"/>
        <v>N/A</v>
      </c>
      <c r="G31" s="6"/>
      <c r="AA31" s="14" t="str">
        <f t="shared" si="1"/>
        <v/>
      </c>
      <c r="AB31" s="14" t="str">
        <f>IF(LEN($AA31)=0,"N",IF(LEN($AA31)&gt;1,"Error -- Availability entered in an incorrect format",IF($AA31='Control Panel'!$F$36,$AA31,IF($AA31='Control Panel'!$F$37,$AA31,IF($AA31='Control Panel'!$F$38,$AA31,IF($AA31='Control Panel'!$F$39,$AA31,IF($AA31='Control Panel'!$F$40,$AA31,IF($AA31='Control Panel'!$F$41,$AA31,"Error -- Availability entered in an incorrect format"))))))))</f>
        <v>N</v>
      </c>
    </row>
    <row r="32" spans="1:28" s="14" customFormat="1" ht="43.5" x14ac:dyDescent="0.35">
      <c r="A32" s="7">
        <v>20</v>
      </c>
      <c r="B32" s="204" t="s">
        <v>1992</v>
      </c>
      <c r="C32" s="13" t="s">
        <v>40</v>
      </c>
      <c r="D32" s="220"/>
      <c r="E32" s="261"/>
      <c r="F32" s="204" t="str">
        <f t="shared" si="0"/>
        <v>N/A</v>
      </c>
      <c r="G32" s="6"/>
      <c r="AA32" s="14" t="str">
        <f t="shared" si="1"/>
        <v/>
      </c>
      <c r="AB32" s="14" t="str">
        <f>IF(LEN($AA32)=0,"N",IF(LEN($AA32)&gt;1,"Error -- Availability entered in an incorrect format",IF($AA32='Control Panel'!$F$36,$AA32,IF($AA32='Control Panel'!$F$37,$AA32,IF($AA32='Control Panel'!$F$38,$AA32,IF($AA32='Control Panel'!$F$39,$AA32,IF($AA32='Control Panel'!$F$40,$AA32,IF($AA32='Control Panel'!$F$41,$AA32,"Error -- Availability entered in an incorrect format"))))))))</f>
        <v>N</v>
      </c>
    </row>
    <row r="33" spans="1:28" s="14" customFormat="1" x14ac:dyDescent="0.35">
      <c r="A33" s="7">
        <v>21</v>
      </c>
      <c r="B33" s="204" t="s">
        <v>1993</v>
      </c>
      <c r="C33" s="13" t="s">
        <v>37</v>
      </c>
      <c r="D33" s="220"/>
      <c r="E33" s="261"/>
      <c r="F33" s="204" t="str">
        <f t="shared" si="0"/>
        <v>N/A</v>
      </c>
      <c r="G33" s="6"/>
      <c r="AA33" s="14" t="str">
        <f t="shared" si="1"/>
        <v/>
      </c>
      <c r="AB33" s="14" t="str">
        <f>IF(LEN($AA33)=0,"N",IF(LEN($AA33)&gt;1,"Error -- Availability entered in an incorrect format",IF($AA33='Control Panel'!$F$36,$AA33,IF($AA33='Control Panel'!$F$37,$AA33,IF($AA33='Control Panel'!$F$38,$AA33,IF($AA33='Control Panel'!$F$39,$AA33,IF($AA33='Control Panel'!$F$40,$AA33,IF($AA33='Control Panel'!$F$41,$AA33,"Error -- Availability entered in an incorrect format"))))))))</f>
        <v>N</v>
      </c>
    </row>
    <row r="34" spans="1:28" s="14" customFormat="1" ht="29" x14ac:dyDescent="0.35">
      <c r="A34" s="7">
        <v>22</v>
      </c>
      <c r="B34" s="204" t="s">
        <v>1994</v>
      </c>
      <c r="C34" s="13" t="s">
        <v>40</v>
      </c>
      <c r="D34" s="220"/>
      <c r="E34" s="261"/>
      <c r="F34" s="204" t="str">
        <f t="shared" si="0"/>
        <v>N/A</v>
      </c>
      <c r="G34" s="6"/>
      <c r="AA34" s="14" t="str">
        <f t="shared" si="1"/>
        <v/>
      </c>
      <c r="AB34" s="14" t="str">
        <f>IF(LEN($AA34)=0,"N",IF(LEN($AA34)&gt;1,"Error -- Availability entered in an incorrect format",IF($AA34='Control Panel'!$F$36,$AA34,IF($AA34='Control Panel'!$F$37,$AA34,IF($AA34='Control Panel'!$F$38,$AA34,IF($AA34='Control Panel'!$F$39,$AA34,IF($AA34='Control Panel'!$F$40,$AA34,IF($AA34='Control Panel'!$F$41,$AA34,"Error -- Availability entered in an incorrect format"))))))))</f>
        <v>N</v>
      </c>
    </row>
    <row r="35" spans="1:28" s="14" customFormat="1" x14ac:dyDescent="0.35">
      <c r="A35" s="7">
        <v>23</v>
      </c>
      <c r="B35" s="204" t="s">
        <v>1995</v>
      </c>
      <c r="C35" s="13" t="s">
        <v>40</v>
      </c>
      <c r="D35" s="220"/>
      <c r="E35" s="261"/>
      <c r="F35" s="204" t="str">
        <f t="shared" si="0"/>
        <v>N/A</v>
      </c>
      <c r="G35" s="6"/>
      <c r="AA35" s="14" t="str">
        <f t="shared" si="1"/>
        <v/>
      </c>
      <c r="AB35" s="14" t="str">
        <f>IF(LEN($AA35)=0,"N",IF(LEN($AA35)&gt;1,"Error -- Availability entered in an incorrect format",IF($AA35='Control Panel'!$F$36,$AA35,IF($AA35='Control Panel'!$F$37,$AA35,IF($AA35='Control Panel'!$F$38,$AA35,IF($AA35='Control Panel'!$F$39,$AA35,IF($AA35='Control Panel'!$F$40,$AA35,IF($AA35='Control Panel'!$F$41,$AA35,"Error -- Availability entered in an incorrect format"))))))))</f>
        <v>N</v>
      </c>
    </row>
    <row r="36" spans="1:28" s="14" customFormat="1" x14ac:dyDescent="0.35">
      <c r="A36" s="7">
        <v>24</v>
      </c>
      <c r="B36" s="204" t="s">
        <v>1996</v>
      </c>
      <c r="C36" s="13" t="s">
        <v>37</v>
      </c>
      <c r="D36" s="220"/>
      <c r="E36" s="261"/>
      <c r="F36" s="204" t="str">
        <f t="shared" si="0"/>
        <v>N/A</v>
      </c>
      <c r="G36" s="6"/>
      <c r="AA36" s="14" t="str">
        <f t="shared" si="1"/>
        <v/>
      </c>
      <c r="AB36" s="14" t="str">
        <f>IF(LEN($AA36)=0,"N",IF(LEN($AA36)&gt;1,"Error -- Availability entered in an incorrect format",IF($AA36='Control Panel'!$F$36,$AA36,IF($AA36='Control Panel'!$F$37,$AA36,IF($AA36='Control Panel'!$F$38,$AA36,IF($AA36='Control Panel'!$F$39,$AA36,IF($AA36='Control Panel'!$F$40,$AA36,IF($AA36='Control Panel'!$F$41,$AA36,"Error -- Availability entered in an incorrect format"))))))))</f>
        <v>N</v>
      </c>
    </row>
    <row r="37" spans="1:28" s="14" customFormat="1" ht="29" x14ac:dyDescent="0.35">
      <c r="A37" s="7">
        <v>25</v>
      </c>
      <c r="B37" s="204" t="s">
        <v>1997</v>
      </c>
      <c r="C37" s="13" t="s">
        <v>37</v>
      </c>
      <c r="D37" s="220"/>
      <c r="E37" s="261"/>
      <c r="F37" s="204" t="str">
        <f t="shared" si="0"/>
        <v>N/A</v>
      </c>
      <c r="G37" s="6"/>
      <c r="AA37" s="14" t="str">
        <f t="shared" si="1"/>
        <v/>
      </c>
      <c r="AB37" s="14" t="str">
        <f>IF(LEN($AA37)=0,"N",IF(LEN($AA37)&gt;1,"Error -- Availability entered in an incorrect format",IF($AA37='Control Panel'!$F$36,$AA37,IF($AA37='Control Panel'!$F$37,$AA37,IF($AA37='Control Panel'!$F$38,$AA37,IF($AA37='Control Panel'!$F$39,$AA37,IF($AA37='Control Panel'!$F$40,$AA37,IF($AA37='Control Panel'!$F$41,$AA37,"Error -- Availability entered in an incorrect format"))))))))</f>
        <v>N</v>
      </c>
    </row>
    <row r="38" spans="1:28" s="14" customFormat="1" ht="29" x14ac:dyDescent="0.35">
      <c r="A38" s="7">
        <v>26</v>
      </c>
      <c r="B38" s="204" t="s">
        <v>1998</v>
      </c>
      <c r="C38" s="13" t="s">
        <v>37</v>
      </c>
      <c r="D38" s="220"/>
      <c r="E38" s="261"/>
      <c r="F38" s="204" t="str">
        <f t="shared" si="0"/>
        <v>N/A</v>
      </c>
      <c r="G38" s="6"/>
      <c r="AA38" s="14" t="str">
        <f t="shared" si="1"/>
        <v/>
      </c>
      <c r="AB38" s="14" t="str">
        <f>IF(LEN($AA38)=0,"N",IF(LEN($AA38)&gt;1,"Error -- Availability entered in an incorrect format",IF($AA38='Control Panel'!$F$36,$AA38,IF($AA38='Control Panel'!$F$37,$AA38,IF($AA38='Control Panel'!$F$38,$AA38,IF($AA38='Control Panel'!$F$39,$AA38,IF($AA38='Control Panel'!$F$40,$AA38,IF($AA38='Control Panel'!$F$41,$AA38,"Error -- Availability entered in an incorrect format"))))))))</f>
        <v>N</v>
      </c>
    </row>
    <row r="39" spans="1:28" s="14" customFormat="1" ht="29" x14ac:dyDescent="0.35">
      <c r="A39" s="7">
        <v>27</v>
      </c>
      <c r="B39" s="204" t="s">
        <v>1999</v>
      </c>
      <c r="C39" s="13" t="s">
        <v>37</v>
      </c>
      <c r="D39" s="220"/>
      <c r="E39" s="261"/>
      <c r="F39" s="204" t="str">
        <f t="shared" si="0"/>
        <v>N/A</v>
      </c>
      <c r="G39" s="6"/>
      <c r="AA39" s="14" t="str">
        <f t="shared" si="1"/>
        <v/>
      </c>
      <c r="AB39" s="14" t="str">
        <f>IF(LEN($AA39)=0,"N",IF(LEN($AA39)&gt;1,"Error -- Availability entered in an incorrect format",IF($AA39='Control Panel'!$F$36,$AA39,IF($AA39='Control Panel'!$F$37,$AA39,IF($AA39='Control Panel'!$F$38,$AA39,IF($AA39='Control Panel'!$F$39,$AA39,IF($AA39='Control Panel'!$F$40,$AA39,IF($AA39='Control Panel'!$F$41,$AA39,"Error -- Availability entered in an incorrect format"))))))))</f>
        <v>N</v>
      </c>
    </row>
    <row r="40" spans="1:28" s="14" customFormat="1" x14ac:dyDescent="0.35">
      <c r="A40" s="7">
        <v>28</v>
      </c>
      <c r="B40" s="204" t="s">
        <v>2000</v>
      </c>
      <c r="C40" s="13" t="s">
        <v>37</v>
      </c>
      <c r="D40" s="220"/>
      <c r="E40" s="261"/>
      <c r="F40" s="204" t="str">
        <f t="shared" si="0"/>
        <v>N/A</v>
      </c>
      <c r="G40" s="6"/>
      <c r="AA40" s="14" t="str">
        <f t="shared" si="1"/>
        <v/>
      </c>
      <c r="AB40" s="14" t="str">
        <f>IF(LEN($AA40)=0,"N",IF(LEN($AA40)&gt;1,"Error -- Availability entered in an incorrect format",IF($AA40='Control Panel'!$F$36,$AA40,IF($AA40='Control Panel'!$F$37,$AA40,IF($AA40='Control Panel'!$F$38,$AA40,IF($AA40='Control Panel'!$F$39,$AA40,IF($AA40='Control Panel'!$F$40,$AA40,IF($AA40='Control Panel'!$F$41,$AA40,"Error -- Availability entered in an incorrect format"))))))))</f>
        <v>N</v>
      </c>
    </row>
    <row r="41" spans="1:28" s="14" customFormat="1" ht="29" x14ac:dyDescent="0.35">
      <c r="A41" s="7">
        <v>29</v>
      </c>
      <c r="B41" s="204" t="s">
        <v>2001</v>
      </c>
      <c r="C41" s="13" t="s">
        <v>37</v>
      </c>
      <c r="D41" s="220"/>
      <c r="E41" s="261"/>
      <c r="F41" s="204" t="str">
        <f t="shared" si="0"/>
        <v>N/A</v>
      </c>
      <c r="G41" s="6"/>
      <c r="AA41" s="14" t="str">
        <f t="shared" si="1"/>
        <v/>
      </c>
      <c r="AB41" s="14" t="str">
        <f>IF(LEN($AA41)=0,"N",IF(LEN($AA41)&gt;1,"Error -- Availability entered in an incorrect format",IF($AA41='Control Panel'!$F$36,$AA41,IF($AA41='Control Panel'!$F$37,$AA41,IF($AA41='Control Panel'!$F$38,$AA41,IF($AA41='Control Panel'!$F$39,$AA41,IF($AA41='Control Panel'!$F$40,$AA41,IF($AA41='Control Panel'!$F$41,$AA41,"Error -- Availability entered in an incorrect format"))))))))</f>
        <v>N</v>
      </c>
    </row>
    <row r="42" spans="1:28" s="14" customFormat="1" x14ac:dyDescent="0.35">
      <c r="A42" s="7">
        <v>30</v>
      </c>
      <c r="B42" s="204" t="s">
        <v>2002</v>
      </c>
      <c r="C42" s="13"/>
      <c r="D42" s="220"/>
      <c r="E42" s="261"/>
      <c r="F42" s="204" t="str">
        <f t="shared" si="0"/>
        <v>N/A</v>
      </c>
      <c r="G42" s="6"/>
      <c r="AA42" s="14" t="str">
        <f t="shared" si="1"/>
        <v/>
      </c>
      <c r="AB42" s="14" t="str">
        <f>IF(LEN($AA42)=0,"N",IF(LEN($AA42)&gt;1,"Error -- Availability entered in an incorrect format",IF($AA42='Control Panel'!$F$36,$AA42,IF($AA42='Control Panel'!$F$37,$AA42,IF($AA42='Control Panel'!$F$38,$AA42,IF($AA42='Control Panel'!$F$39,$AA42,IF($AA42='Control Panel'!$F$40,$AA42,IF($AA42='Control Panel'!$F$41,$AA42,"Error -- Availability entered in an incorrect format"))))))))</f>
        <v>N</v>
      </c>
    </row>
    <row r="43" spans="1:28" s="14" customFormat="1" x14ac:dyDescent="0.35">
      <c r="A43" s="7">
        <v>31</v>
      </c>
      <c r="B43" s="204" t="s">
        <v>2003</v>
      </c>
      <c r="C43" s="13" t="s">
        <v>37</v>
      </c>
      <c r="D43" s="220"/>
      <c r="E43" s="261"/>
      <c r="F43" s="204" t="str">
        <f t="shared" si="0"/>
        <v>N/A</v>
      </c>
      <c r="G43" s="6"/>
      <c r="AA43" s="14" t="str">
        <f t="shared" si="1"/>
        <v/>
      </c>
      <c r="AB43" s="14" t="str">
        <f>IF(LEN($AA43)=0,"N",IF(LEN($AA43)&gt;1,"Error -- Availability entered in an incorrect format",IF($AA43='Control Panel'!$F$36,$AA43,IF($AA43='Control Panel'!$F$37,$AA43,IF($AA43='Control Panel'!$F$38,$AA43,IF($AA43='Control Panel'!$F$39,$AA43,IF($AA43='Control Panel'!$F$40,$AA43,IF($AA43='Control Panel'!$F$41,$AA43,"Error -- Availability entered in an incorrect format"))))))))</f>
        <v>N</v>
      </c>
    </row>
    <row r="44" spans="1:28" s="14" customFormat="1" ht="29" x14ac:dyDescent="0.35">
      <c r="A44" s="7">
        <v>32</v>
      </c>
      <c r="B44" s="204" t="s">
        <v>2004</v>
      </c>
      <c r="C44" s="13" t="s">
        <v>37</v>
      </c>
      <c r="D44" s="220"/>
      <c r="E44" s="261"/>
      <c r="F44" s="204" t="str">
        <f t="shared" si="0"/>
        <v>N/A</v>
      </c>
      <c r="G44" s="6"/>
      <c r="AA44" s="14" t="str">
        <f t="shared" si="1"/>
        <v/>
      </c>
      <c r="AB44" s="14" t="str">
        <f>IF(LEN($AA44)=0,"N",IF(LEN($AA44)&gt;1,"Error -- Availability entered in an incorrect format",IF($AA44='Control Panel'!$F$36,$AA44,IF($AA44='Control Panel'!$F$37,$AA44,IF($AA44='Control Panel'!$F$38,$AA44,IF($AA44='Control Panel'!$F$39,$AA44,IF($AA44='Control Panel'!$F$40,$AA44,IF($AA44='Control Panel'!$F$41,$AA44,"Error -- Availability entered in an incorrect format"))))))))</f>
        <v>N</v>
      </c>
    </row>
    <row r="45" spans="1:28" s="14" customFormat="1" ht="29" x14ac:dyDescent="0.35">
      <c r="A45" s="7">
        <v>33</v>
      </c>
      <c r="B45" s="204" t="s">
        <v>2005</v>
      </c>
      <c r="C45" s="13" t="s">
        <v>37</v>
      </c>
      <c r="D45" s="220"/>
      <c r="E45" s="261"/>
      <c r="F45" s="204" t="str">
        <f t="shared" si="0"/>
        <v>N/A</v>
      </c>
      <c r="G45" s="6"/>
      <c r="AA45" s="14" t="str">
        <f t="shared" si="1"/>
        <v/>
      </c>
      <c r="AB45" s="14" t="str">
        <f>IF(LEN($AA45)=0,"N",IF(LEN($AA45)&gt;1,"Error -- Availability entered in an incorrect format",IF($AA45='Control Panel'!$F$36,$AA45,IF($AA45='Control Panel'!$F$37,$AA45,IF($AA45='Control Panel'!$F$38,$AA45,IF($AA45='Control Panel'!$F$39,$AA45,IF($AA45='Control Panel'!$F$40,$AA45,IF($AA45='Control Panel'!$F$41,$AA45,"Error -- Availability entered in an incorrect format"))))))))</f>
        <v>N</v>
      </c>
    </row>
    <row r="46" spans="1:28" s="14" customFormat="1" ht="43.5" x14ac:dyDescent="0.35">
      <c r="A46" s="7">
        <v>34</v>
      </c>
      <c r="B46" s="204" t="s">
        <v>2006</v>
      </c>
      <c r="C46" s="13" t="s">
        <v>40</v>
      </c>
      <c r="D46" s="220"/>
      <c r="E46" s="261"/>
      <c r="F46" s="204" t="str">
        <f t="shared" si="0"/>
        <v>N/A</v>
      </c>
      <c r="G46" s="6"/>
      <c r="AA46" s="14" t="str">
        <f t="shared" si="1"/>
        <v/>
      </c>
      <c r="AB46" s="14" t="str">
        <f>IF(LEN($AA46)=0,"N",IF(LEN($AA46)&gt;1,"Error -- Availability entered in an incorrect format",IF($AA46='Control Panel'!$F$36,$AA46,IF($AA46='Control Panel'!$F$37,$AA46,IF($AA46='Control Panel'!$F$38,$AA46,IF($AA46='Control Panel'!$F$39,$AA46,IF($AA46='Control Panel'!$F$40,$AA46,IF($AA46='Control Panel'!$F$41,$AA46,"Error -- Availability entered in an incorrect format"))))))))</f>
        <v>N</v>
      </c>
    </row>
    <row r="47" spans="1:28" s="14" customFormat="1" ht="58" x14ac:dyDescent="0.35">
      <c r="A47" s="7">
        <v>35</v>
      </c>
      <c r="B47" s="204" t="s">
        <v>2007</v>
      </c>
      <c r="C47" s="13" t="s">
        <v>37</v>
      </c>
      <c r="D47" s="220"/>
      <c r="E47" s="261"/>
      <c r="F47" s="204" t="str">
        <f t="shared" si="0"/>
        <v>N/A</v>
      </c>
      <c r="G47" s="6"/>
      <c r="AA47" s="14" t="str">
        <f t="shared" si="1"/>
        <v/>
      </c>
      <c r="AB47" s="14" t="str">
        <f>IF(LEN($AA47)=0,"N",IF(LEN($AA47)&gt;1,"Error -- Availability entered in an incorrect format",IF($AA47='Control Panel'!$F$36,$AA47,IF($AA47='Control Panel'!$F$37,$AA47,IF($AA47='Control Panel'!$F$38,$AA47,IF($AA47='Control Panel'!$F$39,$AA47,IF($AA47='Control Panel'!$F$40,$AA47,IF($AA47='Control Panel'!$F$41,$AA47,"Error -- Availability entered in an incorrect format"))))))))</f>
        <v>N</v>
      </c>
    </row>
    <row r="48" spans="1:28" s="14" customFormat="1" ht="29" x14ac:dyDescent="0.35">
      <c r="A48" s="7">
        <v>36</v>
      </c>
      <c r="B48" s="204" t="s">
        <v>2008</v>
      </c>
      <c r="C48" s="13" t="s">
        <v>37</v>
      </c>
      <c r="D48" s="220"/>
      <c r="E48" s="261"/>
      <c r="F48" s="204" t="str">
        <f t="shared" si="0"/>
        <v>N/A</v>
      </c>
      <c r="G48" s="6"/>
      <c r="AA48" s="14" t="str">
        <f t="shared" si="1"/>
        <v/>
      </c>
      <c r="AB48" s="14" t="str">
        <f>IF(LEN($AA48)=0,"N",IF(LEN($AA48)&gt;1,"Error -- Availability entered in an incorrect format",IF($AA48='Control Panel'!$F$36,$AA48,IF($AA48='Control Panel'!$F$37,$AA48,IF($AA48='Control Panel'!$F$38,$AA48,IF($AA48='Control Panel'!$F$39,$AA48,IF($AA48='Control Panel'!$F$40,$AA48,IF($AA48='Control Panel'!$F$41,$AA48,"Error -- Availability entered in an incorrect format"))))))))</f>
        <v>N</v>
      </c>
    </row>
    <row r="49" spans="1:28" s="14" customFormat="1" ht="29" x14ac:dyDescent="0.35">
      <c r="A49" s="7">
        <v>37</v>
      </c>
      <c r="B49" s="204" t="s">
        <v>2009</v>
      </c>
      <c r="C49" s="13" t="s">
        <v>37</v>
      </c>
      <c r="D49" s="220"/>
      <c r="E49" s="261"/>
      <c r="F49" s="204" t="str">
        <f t="shared" si="0"/>
        <v>N/A</v>
      </c>
      <c r="G49" s="6"/>
      <c r="AA49" s="14" t="str">
        <f t="shared" si="1"/>
        <v/>
      </c>
      <c r="AB49" s="14" t="str">
        <f>IF(LEN($AA49)=0,"N",IF(LEN($AA49)&gt;1,"Error -- Availability entered in an incorrect format",IF($AA49='Control Panel'!$F$36,$AA49,IF($AA49='Control Panel'!$F$37,$AA49,IF($AA49='Control Panel'!$F$38,$AA49,IF($AA49='Control Panel'!$F$39,$AA49,IF($AA49='Control Panel'!$F$40,$AA49,IF($AA49='Control Panel'!$F$41,$AA49,"Error -- Availability entered in an incorrect format"))))))))</f>
        <v>N</v>
      </c>
    </row>
    <row r="50" spans="1:28" s="14" customFormat="1" x14ac:dyDescent="0.35">
      <c r="A50" s="7">
        <v>38</v>
      </c>
      <c r="B50" s="204" t="s">
        <v>2010</v>
      </c>
      <c r="C50" s="13" t="s">
        <v>37</v>
      </c>
      <c r="D50" s="220"/>
      <c r="E50" s="261"/>
      <c r="F50" s="204" t="str">
        <f t="shared" si="0"/>
        <v>N/A</v>
      </c>
      <c r="G50" s="6"/>
      <c r="AA50" s="14" t="str">
        <f t="shared" si="1"/>
        <v/>
      </c>
      <c r="AB50" s="14" t="str">
        <f>IF(LEN($AA50)=0,"N",IF(LEN($AA50)&gt;1,"Error -- Availability entered in an incorrect format",IF($AA50='Control Panel'!$F$36,$AA50,IF($AA50='Control Panel'!$F$37,$AA50,IF($AA50='Control Panel'!$F$38,$AA50,IF($AA50='Control Panel'!$F$39,$AA50,IF($AA50='Control Panel'!$F$40,$AA50,IF($AA50='Control Panel'!$F$41,$AA50,"Error -- Availability entered in an incorrect format"))))))))</f>
        <v>N</v>
      </c>
    </row>
    <row r="51" spans="1:28" s="14" customFormat="1" x14ac:dyDescent="0.35">
      <c r="A51" s="7">
        <v>39</v>
      </c>
      <c r="B51" s="204" t="s">
        <v>2011</v>
      </c>
      <c r="C51" s="13" t="s">
        <v>37</v>
      </c>
      <c r="D51" s="220"/>
      <c r="E51" s="261"/>
      <c r="F51" s="204" t="str">
        <f t="shared" si="0"/>
        <v>N/A</v>
      </c>
      <c r="G51" s="6"/>
      <c r="AA51" s="14" t="str">
        <f t="shared" si="1"/>
        <v/>
      </c>
      <c r="AB51" s="14" t="str">
        <f>IF(LEN($AA51)=0,"N",IF(LEN($AA51)&gt;1,"Error -- Availability entered in an incorrect format",IF($AA51='Control Panel'!$F$36,$AA51,IF($AA51='Control Panel'!$F$37,$AA51,IF($AA51='Control Panel'!$F$38,$AA51,IF($AA51='Control Panel'!$F$39,$AA51,IF($AA51='Control Panel'!$F$40,$AA51,IF($AA51='Control Panel'!$F$41,$AA51,"Error -- Availability entered in an incorrect format"))))))))</f>
        <v>N</v>
      </c>
    </row>
    <row r="52" spans="1:28" s="14" customFormat="1" ht="29" x14ac:dyDescent="0.35">
      <c r="A52" s="7">
        <v>40</v>
      </c>
      <c r="B52" s="204" t="s">
        <v>2012</v>
      </c>
      <c r="C52" s="13" t="s">
        <v>42</v>
      </c>
      <c r="D52" s="220"/>
      <c r="E52" s="261"/>
      <c r="F52" s="204" t="str">
        <f t="shared" si="0"/>
        <v>N/A</v>
      </c>
      <c r="G52" s="6"/>
      <c r="AA52" s="14" t="str">
        <f t="shared" si="1"/>
        <v/>
      </c>
      <c r="AB52" s="14" t="str">
        <f>IF(LEN($AA52)=0,"N",IF(LEN($AA52)&gt;1,"Error -- Availability entered in an incorrect format",IF($AA52='Control Panel'!$F$36,$AA52,IF($AA52='Control Panel'!$F$37,$AA52,IF($AA52='Control Panel'!$F$38,$AA52,IF($AA52='Control Panel'!$F$39,$AA52,IF($AA52='Control Panel'!$F$40,$AA52,IF($AA52='Control Panel'!$F$41,$AA52,"Error -- Availability entered in an incorrect format"))))))))</f>
        <v>N</v>
      </c>
    </row>
    <row r="53" spans="1:28" s="14" customFormat="1" ht="43.5" x14ac:dyDescent="0.35">
      <c r="A53" s="7">
        <v>41</v>
      </c>
      <c r="B53" s="204" t="s">
        <v>2013</v>
      </c>
      <c r="C53" s="13" t="s">
        <v>37</v>
      </c>
      <c r="D53" s="220"/>
      <c r="E53" s="261"/>
      <c r="F53" s="204" t="str">
        <f t="shared" si="0"/>
        <v>N/A</v>
      </c>
      <c r="G53" s="6"/>
      <c r="AA53" s="14" t="str">
        <f t="shared" si="1"/>
        <v/>
      </c>
      <c r="AB53" s="14" t="str">
        <f>IF(LEN($AA53)=0,"N",IF(LEN($AA53)&gt;1,"Error -- Availability entered in an incorrect format",IF($AA53='Control Panel'!$F$36,$AA53,IF($AA53='Control Panel'!$F$37,$AA53,IF($AA53='Control Panel'!$F$38,$AA53,IF($AA53='Control Panel'!$F$39,$AA53,IF($AA53='Control Panel'!$F$40,$AA53,IF($AA53='Control Panel'!$F$41,$AA53,"Error -- Availability entered in an incorrect format"))))))))</f>
        <v>N</v>
      </c>
    </row>
    <row r="54" spans="1:28" s="14" customFormat="1" x14ac:dyDescent="0.35">
      <c r="A54" s="7">
        <v>42</v>
      </c>
      <c r="B54" s="204" t="s">
        <v>2014</v>
      </c>
      <c r="C54" s="13" t="s">
        <v>37</v>
      </c>
      <c r="D54" s="220"/>
      <c r="E54" s="261"/>
      <c r="F54" s="204" t="str">
        <f t="shared" si="0"/>
        <v>N/A</v>
      </c>
      <c r="G54" s="6"/>
      <c r="AA54" s="14" t="str">
        <f t="shared" si="1"/>
        <v/>
      </c>
      <c r="AB54" s="14" t="str">
        <f>IF(LEN($AA54)=0,"N",IF(LEN($AA54)&gt;1,"Error -- Availability entered in an incorrect format",IF($AA54='Control Panel'!$F$36,$AA54,IF($AA54='Control Panel'!$F$37,$AA54,IF($AA54='Control Panel'!$F$38,$AA54,IF($AA54='Control Panel'!$F$39,$AA54,IF($AA54='Control Panel'!$F$40,$AA54,IF($AA54='Control Panel'!$F$41,$AA54,"Error -- Availability entered in an incorrect format"))))))))</f>
        <v>N</v>
      </c>
    </row>
    <row r="55" spans="1:28" s="14" customFormat="1" ht="43.5" x14ac:dyDescent="0.35">
      <c r="A55" s="7">
        <v>43</v>
      </c>
      <c r="B55" s="204" t="s">
        <v>2015</v>
      </c>
      <c r="C55" s="13" t="s">
        <v>42</v>
      </c>
      <c r="D55" s="220"/>
      <c r="E55" s="261"/>
      <c r="F55" s="204" t="str">
        <f t="shared" si="0"/>
        <v>N/A</v>
      </c>
      <c r="G55" s="6"/>
      <c r="AA55" s="14" t="str">
        <f t="shared" si="1"/>
        <v/>
      </c>
      <c r="AB55" s="14" t="str">
        <f>IF(LEN($AA55)=0,"N",IF(LEN($AA55)&gt;1,"Error -- Availability entered in an incorrect format",IF($AA55='Control Panel'!$F$36,$AA55,IF($AA55='Control Panel'!$F$37,$AA55,IF($AA55='Control Panel'!$F$38,$AA55,IF($AA55='Control Panel'!$F$39,$AA55,IF($AA55='Control Panel'!$F$40,$AA55,IF($AA55='Control Panel'!$F$41,$AA55,"Error -- Availability entered in an incorrect format"))))))))</f>
        <v>N</v>
      </c>
    </row>
    <row r="56" spans="1:28" s="14" customFormat="1" x14ac:dyDescent="0.35">
      <c r="A56" s="7">
        <v>44</v>
      </c>
      <c r="B56" s="204" t="s">
        <v>2016</v>
      </c>
      <c r="C56" s="13" t="s">
        <v>37</v>
      </c>
      <c r="D56" s="220"/>
      <c r="E56" s="261"/>
      <c r="F56" s="204" t="str">
        <f t="shared" si="0"/>
        <v>N/A</v>
      </c>
      <c r="G56" s="6"/>
      <c r="AA56" s="14" t="str">
        <f t="shared" si="1"/>
        <v/>
      </c>
      <c r="AB56" s="14" t="str">
        <f>IF(LEN($AA56)=0,"N",IF(LEN($AA56)&gt;1,"Error -- Availability entered in an incorrect format",IF($AA56='Control Panel'!$F$36,$AA56,IF($AA56='Control Panel'!$F$37,$AA56,IF($AA56='Control Panel'!$F$38,$AA56,IF($AA56='Control Panel'!$F$39,$AA56,IF($AA56='Control Panel'!$F$40,$AA56,IF($AA56='Control Panel'!$F$41,$AA56,"Error -- Availability entered in an incorrect format"))))))))</f>
        <v>N</v>
      </c>
    </row>
    <row r="57" spans="1:28" s="14" customFormat="1" ht="29" x14ac:dyDescent="0.35">
      <c r="A57" s="7">
        <v>45</v>
      </c>
      <c r="B57" s="204" t="s">
        <v>2017</v>
      </c>
      <c r="C57" s="13" t="s">
        <v>37</v>
      </c>
      <c r="D57" s="220"/>
      <c r="E57" s="261"/>
      <c r="F57" s="204" t="str">
        <f t="shared" si="0"/>
        <v>N/A</v>
      </c>
      <c r="G57" s="6"/>
      <c r="AA57" s="14" t="str">
        <f t="shared" si="1"/>
        <v/>
      </c>
      <c r="AB57" s="14" t="str">
        <f>IF(LEN($AA57)=0,"N",IF(LEN($AA57)&gt;1,"Error -- Availability entered in an incorrect format",IF($AA57='Control Panel'!$F$36,$AA57,IF($AA57='Control Panel'!$F$37,$AA57,IF($AA57='Control Panel'!$F$38,$AA57,IF($AA57='Control Panel'!$F$39,$AA57,IF($AA57='Control Panel'!$F$40,$AA57,IF($AA57='Control Panel'!$F$41,$AA57,"Error -- Availability entered in an incorrect format"))))))))</f>
        <v>N</v>
      </c>
    </row>
    <row r="58" spans="1:28" s="14" customFormat="1" ht="29" x14ac:dyDescent="0.35">
      <c r="A58" s="7">
        <v>46</v>
      </c>
      <c r="B58" s="204" t="s">
        <v>2018</v>
      </c>
      <c r="C58" s="13" t="s">
        <v>37</v>
      </c>
      <c r="D58" s="220"/>
      <c r="E58" s="261"/>
      <c r="F58" s="204" t="str">
        <f t="shared" si="0"/>
        <v>N/A</v>
      </c>
      <c r="G58" s="6"/>
      <c r="AA58" s="14" t="str">
        <f t="shared" si="1"/>
        <v/>
      </c>
      <c r="AB58" s="14" t="str">
        <f>IF(LEN($AA58)=0,"N",IF(LEN($AA58)&gt;1,"Error -- Availability entered in an incorrect format",IF($AA58='Control Panel'!$F$36,$AA58,IF($AA58='Control Panel'!$F$37,$AA58,IF($AA58='Control Panel'!$F$38,$AA58,IF($AA58='Control Panel'!$F$39,$AA58,IF($AA58='Control Panel'!$F$40,$AA58,IF($AA58='Control Panel'!$F$41,$AA58,"Error -- Availability entered in an incorrect format"))))))))</f>
        <v>N</v>
      </c>
    </row>
    <row r="59" spans="1:28" s="14" customFormat="1" ht="29" x14ac:dyDescent="0.35">
      <c r="A59" s="7">
        <v>47</v>
      </c>
      <c r="B59" s="204" t="s">
        <v>2019</v>
      </c>
      <c r="C59" s="13" t="s">
        <v>37</v>
      </c>
      <c r="D59" s="220"/>
      <c r="E59" s="261"/>
      <c r="F59" s="204" t="str">
        <f t="shared" si="0"/>
        <v>N/A</v>
      </c>
      <c r="G59" s="6"/>
      <c r="AA59" s="14" t="str">
        <f t="shared" si="1"/>
        <v/>
      </c>
      <c r="AB59" s="14" t="str">
        <f>IF(LEN($AA59)=0,"N",IF(LEN($AA59)&gt;1,"Error -- Availability entered in an incorrect format",IF($AA59='Control Panel'!$F$36,$AA59,IF($AA59='Control Panel'!$F$37,$AA59,IF($AA59='Control Panel'!$F$38,$AA59,IF($AA59='Control Panel'!$F$39,$AA59,IF($AA59='Control Panel'!$F$40,$AA59,IF($AA59='Control Panel'!$F$41,$AA59,"Error -- Availability entered in an incorrect format"))))))))</f>
        <v>N</v>
      </c>
    </row>
    <row r="60" spans="1:28" s="14" customFormat="1" ht="43.5" x14ac:dyDescent="0.35">
      <c r="A60" s="7">
        <v>48</v>
      </c>
      <c r="B60" s="204" t="s">
        <v>2020</v>
      </c>
      <c r="C60" s="13" t="s">
        <v>37</v>
      </c>
      <c r="D60" s="220"/>
      <c r="E60" s="261"/>
      <c r="F60" s="204" t="str">
        <f t="shared" si="0"/>
        <v>N/A</v>
      </c>
      <c r="G60" s="6"/>
      <c r="AA60" s="14" t="str">
        <f t="shared" si="1"/>
        <v/>
      </c>
      <c r="AB60" s="14" t="str">
        <f>IF(LEN($AA60)=0,"N",IF(LEN($AA60)&gt;1,"Error -- Availability entered in an incorrect format",IF($AA60='Control Panel'!$F$36,$AA60,IF($AA60='Control Panel'!$F$37,$AA60,IF($AA60='Control Panel'!$F$38,$AA60,IF($AA60='Control Panel'!$F$39,$AA60,IF($AA60='Control Panel'!$F$40,$AA60,IF($AA60='Control Panel'!$F$41,$AA60,"Error -- Availability entered in an incorrect format"))))))))</f>
        <v>N</v>
      </c>
    </row>
    <row r="61" spans="1:28" s="14" customFormat="1" x14ac:dyDescent="0.35">
      <c r="A61" s="7">
        <v>49</v>
      </c>
      <c r="B61" s="204" t="s">
        <v>2021</v>
      </c>
      <c r="C61" s="13" t="s">
        <v>37</v>
      </c>
      <c r="D61" s="220"/>
      <c r="E61" s="261"/>
      <c r="F61" s="204" t="str">
        <f t="shared" si="0"/>
        <v>N/A</v>
      </c>
      <c r="G61" s="6"/>
      <c r="AA61" s="14" t="str">
        <f t="shared" si="1"/>
        <v/>
      </c>
      <c r="AB61" s="14" t="str">
        <f>IF(LEN($AA61)=0,"N",IF(LEN($AA61)&gt;1,"Error -- Availability entered in an incorrect format",IF($AA61='Control Panel'!$F$36,$AA61,IF($AA61='Control Panel'!$F$37,$AA61,IF($AA61='Control Panel'!$F$38,$AA61,IF($AA61='Control Panel'!$F$39,$AA61,IF($AA61='Control Panel'!$F$40,$AA61,IF($AA61='Control Panel'!$F$41,$AA61,"Error -- Availability entered in an incorrect format"))))))))</f>
        <v>N</v>
      </c>
    </row>
    <row r="62" spans="1:28" s="14" customFormat="1" ht="29" x14ac:dyDescent="0.35">
      <c r="A62" s="7">
        <v>50</v>
      </c>
      <c r="B62" s="204" t="s">
        <v>2022</v>
      </c>
      <c r="C62" s="13" t="s">
        <v>37</v>
      </c>
      <c r="D62" s="220"/>
      <c r="E62" s="261"/>
      <c r="F62" s="204" t="str">
        <f t="shared" si="0"/>
        <v>N/A</v>
      </c>
      <c r="G62" s="6"/>
      <c r="AA62" s="14" t="str">
        <f t="shared" si="1"/>
        <v/>
      </c>
      <c r="AB62" s="14" t="str">
        <f>IF(LEN($AA62)=0,"N",IF(LEN($AA62)&gt;1,"Error -- Availability entered in an incorrect format",IF($AA62='Control Panel'!$F$36,$AA62,IF($AA62='Control Panel'!$F$37,$AA62,IF($AA62='Control Panel'!$F$38,$AA62,IF($AA62='Control Panel'!$F$39,$AA62,IF($AA62='Control Panel'!$F$40,$AA62,IF($AA62='Control Panel'!$F$41,$AA62,"Error -- Availability entered in an incorrect format"))))))))</f>
        <v>N</v>
      </c>
    </row>
    <row r="63" spans="1:28" s="14" customFormat="1" ht="29" x14ac:dyDescent="0.35">
      <c r="A63" s="7">
        <v>51</v>
      </c>
      <c r="B63" s="204" t="s">
        <v>2023</v>
      </c>
      <c r="C63" s="13" t="s">
        <v>37</v>
      </c>
      <c r="D63" s="220"/>
      <c r="E63" s="261"/>
      <c r="F63" s="204" t="str">
        <f t="shared" si="0"/>
        <v>N/A</v>
      </c>
      <c r="G63" s="6"/>
      <c r="AA63" s="14" t="str">
        <f t="shared" si="1"/>
        <v/>
      </c>
      <c r="AB63" s="14" t="str">
        <f>IF(LEN($AA63)=0,"N",IF(LEN($AA63)&gt;1,"Error -- Availability entered in an incorrect format",IF($AA63='Control Panel'!$F$36,$AA63,IF($AA63='Control Panel'!$F$37,$AA63,IF($AA63='Control Panel'!$F$38,$AA63,IF($AA63='Control Panel'!$F$39,$AA63,IF($AA63='Control Panel'!$F$40,$AA63,IF($AA63='Control Panel'!$F$41,$AA63,"Error -- Availability entered in an incorrect format"))))))))</f>
        <v>N</v>
      </c>
    </row>
    <row r="64" spans="1:28" s="14" customFormat="1" ht="29" x14ac:dyDescent="0.35">
      <c r="A64" s="7">
        <v>52</v>
      </c>
      <c r="B64" s="204" t="s">
        <v>2024</v>
      </c>
      <c r="C64" s="13" t="s">
        <v>37</v>
      </c>
      <c r="D64" s="220"/>
      <c r="E64" s="261"/>
      <c r="F64" s="204" t="str">
        <f t="shared" si="0"/>
        <v>N/A</v>
      </c>
      <c r="G64" s="6"/>
      <c r="AA64" s="14" t="str">
        <f t="shared" si="1"/>
        <v/>
      </c>
      <c r="AB64" s="14" t="str">
        <f>IF(LEN($AA64)=0,"N",IF(LEN($AA64)&gt;1,"Error -- Availability entered in an incorrect format",IF($AA64='Control Panel'!$F$36,$AA64,IF($AA64='Control Panel'!$F$37,$AA64,IF($AA64='Control Panel'!$F$38,$AA64,IF($AA64='Control Panel'!$F$39,$AA64,IF($AA64='Control Panel'!$F$40,$AA64,IF($AA64='Control Panel'!$F$41,$AA64,"Error -- Availability entered in an incorrect format"))))))))</f>
        <v>N</v>
      </c>
    </row>
    <row r="65" spans="1:28" s="14" customFormat="1" x14ac:dyDescent="0.35">
      <c r="A65" s="7">
        <v>53</v>
      </c>
      <c r="B65" s="204" t="s">
        <v>2025</v>
      </c>
      <c r="C65" s="13"/>
      <c r="D65" s="220"/>
      <c r="E65" s="261"/>
      <c r="F65" s="204" t="str">
        <f t="shared" si="0"/>
        <v>N/A</v>
      </c>
      <c r="G65" s="6"/>
      <c r="AA65" s="14" t="str">
        <f t="shared" si="1"/>
        <v/>
      </c>
      <c r="AB65" s="14" t="str">
        <f>IF(LEN($AA65)=0,"N",IF(LEN($AA65)&gt;1,"Error -- Availability entered in an incorrect format",IF($AA65='Control Panel'!$F$36,$AA65,IF($AA65='Control Panel'!$F$37,$AA65,IF($AA65='Control Panel'!$F$38,$AA65,IF($AA65='Control Panel'!$F$39,$AA65,IF($AA65='Control Panel'!$F$40,$AA65,IF($AA65='Control Panel'!$F$41,$AA65,"Error -- Availability entered in an incorrect format"))))))))</f>
        <v>N</v>
      </c>
    </row>
    <row r="66" spans="1:28" s="14" customFormat="1" x14ac:dyDescent="0.35">
      <c r="A66" s="7">
        <v>54</v>
      </c>
      <c r="B66" s="204" t="s">
        <v>2026</v>
      </c>
      <c r="C66" s="13" t="s">
        <v>37</v>
      </c>
      <c r="D66" s="220"/>
      <c r="E66" s="261"/>
      <c r="F66" s="204" t="str">
        <f t="shared" si="0"/>
        <v>N/A</v>
      </c>
      <c r="G66" s="6"/>
      <c r="AA66" s="14" t="str">
        <f t="shared" si="1"/>
        <v/>
      </c>
      <c r="AB66" s="14" t="str">
        <f>IF(LEN($AA66)=0,"N",IF(LEN($AA66)&gt;1,"Error -- Availability entered in an incorrect format",IF($AA66='Control Panel'!$F$36,$AA66,IF($AA66='Control Panel'!$F$37,$AA66,IF($AA66='Control Panel'!$F$38,$AA66,IF($AA66='Control Panel'!$F$39,$AA66,IF($AA66='Control Panel'!$F$40,$AA66,IF($AA66='Control Panel'!$F$41,$AA66,"Error -- Availability entered in an incorrect format"))))))))</f>
        <v>N</v>
      </c>
    </row>
    <row r="67" spans="1:28" s="14" customFormat="1" ht="29" x14ac:dyDescent="0.35">
      <c r="A67" s="7">
        <v>55</v>
      </c>
      <c r="B67" s="204" t="s">
        <v>2027</v>
      </c>
      <c r="C67" s="13" t="s">
        <v>37</v>
      </c>
      <c r="D67" s="220"/>
      <c r="E67" s="261"/>
      <c r="F67" s="204" t="str">
        <f t="shared" si="0"/>
        <v>N/A</v>
      </c>
      <c r="G67" s="6"/>
      <c r="AA67" s="14" t="str">
        <f t="shared" si="1"/>
        <v/>
      </c>
      <c r="AB67" s="14" t="str">
        <f>IF(LEN($AA67)=0,"N",IF(LEN($AA67)&gt;1,"Error -- Availability entered in an incorrect format",IF($AA67='Control Panel'!$F$36,$AA67,IF($AA67='Control Panel'!$F$37,$AA67,IF($AA67='Control Panel'!$F$38,$AA67,IF($AA67='Control Panel'!$F$39,$AA67,IF($AA67='Control Panel'!$F$40,$AA67,IF($AA67='Control Panel'!$F$41,$AA67,"Error -- Availability entered in an incorrect format"))))))))</f>
        <v>N</v>
      </c>
    </row>
    <row r="68" spans="1:28" s="14" customFormat="1" ht="29" x14ac:dyDescent="0.35">
      <c r="A68" s="7">
        <v>56</v>
      </c>
      <c r="B68" s="204" t="s">
        <v>2028</v>
      </c>
      <c r="C68" s="13" t="s">
        <v>37</v>
      </c>
      <c r="D68" s="220"/>
      <c r="E68" s="261"/>
      <c r="F68" s="204" t="str">
        <f t="shared" si="0"/>
        <v>N/A</v>
      </c>
      <c r="G68" s="6"/>
      <c r="AA68" s="14" t="str">
        <f t="shared" si="1"/>
        <v/>
      </c>
      <c r="AB68" s="14" t="str">
        <f>IF(LEN($AA68)=0,"N",IF(LEN($AA68)&gt;1,"Error -- Availability entered in an incorrect format",IF($AA68='Control Panel'!$F$36,$AA68,IF($AA68='Control Panel'!$F$37,$AA68,IF($AA68='Control Panel'!$F$38,$AA68,IF($AA68='Control Panel'!$F$39,$AA68,IF($AA68='Control Panel'!$F$40,$AA68,IF($AA68='Control Panel'!$F$41,$AA68,"Error -- Availability entered in an incorrect format"))))))))</f>
        <v>N</v>
      </c>
    </row>
    <row r="69" spans="1:28" s="14" customFormat="1" ht="29" x14ac:dyDescent="0.35">
      <c r="A69" s="7">
        <v>57</v>
      </c>
      <c r="B69" s="204" t="s">
        <v>2029</v>
      </c>
      <c r="C69" s="13" t="s">
        <v>37</v>
      </c>
      <c r="D69" s="220"/>
      <c r="E69" s="261"/>
      <c r="F69" s="204" t="str">
        <f t="shared" si="0"/>
        <v>N/A</v>
      </c>
      <c r="G69" s="6"/>
      <c r="AA69" s="14" t="str">
        <f t="shared" si="1"/>
        <v/>
      </c>
      <c r="AB69" s="14" t="str">
        <f>IF(LEN($AA69)=0,"N",IF(LEN($AA69)&gt;1,"Error -- Availability entered in an incorrect format",IF($AA69='Control Panel'!$F$36,$AA69,IF($AA69='Control Panel'!$F$37,$AA69,IF($AA69='Control Panel'!$F$38,$AA69,IF($AA69='Control Panel'!$F$39,$AA69,IF($AA69='Control Panel'!$F$40,$AA69,IF($AA69='Control Panel'!$F$41,$AA69,"Error -- Availability entered in an incorrect format"))))))))</f>
        <v>N</v>
      </c>
    </row>
    <row r="70" spans="1:28" s="14" customFormat="1" ht="29" x14ac:dyDescent="0.35">
      <c r="A70" s="7">
        <v>58</v>
      </c>
      <c r="B70" s="204" t="s">
        <v>2030</v>
      </c>
      <c r="C70" s="13" t="s">
        <v>37</v>
      </c>
      <c r="D70" s="220"/>
      <c r="E70" s="261"/>
      <c r="F70" s="204" t="str">
        <f t="shared" si="0"/>
        <v>N/A</v>
      </c>
      <c r="G70" s="6"/>
      <c r="AA70" s="14" t="str">
        <f t="shared" si="1"/>
        <v/>
      </c>
      <c r="AB70" s="14" t="str">
        <f>IF(LEN($AA70)=0,"N",IF(LEN($AA70)&gt;1,"Error -- Availability entered in an incorrect format",IF($AA70='Control Panel'!$F$36,$AA70,IF($AA70='Control Panel'!$F$37,$AA70,IF($AA70='Control Panel'!$F$38,$AA70,IF($AA70='Control Panel'!$F$39,$AA70,IF($AA70='Control Panel'!$F$40,$AA70,IF($AA70='Control Panel'!$F$41,$AA70,"Error -- Availability entered in an incorrect format"))))))))</f>
        <v>N</v>
      </c>
    </row>
    <row r="71" spans="1:28" s="14" customFormat="1" ht="29" x14ac:dyDescent="0.35">
      <c r="A71" s="7">
        <v>59</v>
      </c>
      <c r="B71" s="204" t="s">
        <v>2031</v>
      </c>
      <c r="C71" s="13" t="s">
        <v>37</v>
      </c>
      <c r="D71" s="220"/>
      <c r="E71" s="261"/>
      <c r="F71" s="204" t="str">
        <f t="shared" si="0"/>
        <v>N/A</v>
      </c>
      <c r="G71" s="6"/>
      <c r="AA71" s="14" t="str">
        <f t="shared" si="1"/>
        <v/>
      </c>
      <c r="AB71" s="14" t="str">
        <f>IF(LEN($AA71)=0,"N",IF(LEN($AA71)&gt;1,"Error -- Availability entered in an incorrect format",IF($AA71='Control Panel'!$F$36,$AA71,IF($AA71='Control Panel'!$F$37,$AA71,IF($AA71='Control Panel'!$F$38,$AA71,IF($AA71='Control Panel'!$F$39,$AA71,IF($AA71='Control Panel'!$F$40,$AA71,IF($AA71='Control Panel'!$F$41,$AA71,"Error -- Availability entered in an incorrect format"))))))))</f>
        <v>N</v>
      </c>
    </row>
    <row r="72" spans="1:28" s="14" customFormat="1" ht="72.5" x14ac:dyDescent="0.35">
      <c r="A72" s="7">
        <v>60</v>
      </c>
      <c r="B72" s="204" t="s">
        <v>2032</v>
      </c>
      <c r="C72" s="13" t="s">
        <v>37</v>
      </c>
      <c r="D72" s="220"/>
      <c r="E72" s="261"/>
      <c r="F72" s="204" t="str">
        <f t="shared" si="0"/>
        <v>N/A</v>
      </c>
      <c r="G72" s="6"/>
      <c r="AA72" s="14" t="str">
        <f t="shared" si="1"/>
        <v/>
      </c>
      <c r="AB72" s="14" t="str">
        <f>IF(LEN($AA72)=0,"N",IF(LEN($AA72)&gt;1,"Error -- Availability entered in an incorrect format",IF($AA72='Control Panel'!$F$36,$AA72,IF($AA72='Control Panel'!$F$37,$AA72,IF($AA72='Control Panel'!$F$38,$AA72,IF($AA72='Control Panel'!$F$39,$AA72,IF($AA72='Control Panel'!$F$40,$AA72,IF($AA72='Control Panel'!$F$41,$AA72,"Error -- Availability entered in an incorrect format"))))))))</f>
        <v>N</v>
      </c>
    </row>
  </sheetData>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3:A72 C13:E72 G13:G72">
    <cfRule type="expression" dxfId="68" priority="5">
      <formula>$C13=""</formula>
    </cfRule>
  </conditionalFormatting>
  <conditionalFormatting sqref="B13:B72">
    <cfRule type="expression" dxfId="67" priority="4">
      <formula>$C13=""</formula>
    </cfRule>
  </conditionalFormatting>
  <conditionalFormatting sqref="F13:F72">
    <cfRule type="expression" dxfId="66" priority="3">
      <formula>$C13=""</formula>
    </cfRule>
  </conditionalFormatting>
  <conditionalFormatting sqref="A1:G1">
    <cfRule type="cellIs" dxfId="65" priority="1" operator="equal">
      <formula>"Replace this text with vendor name in the first module."</formula>
    </cfRule>
  </conditionalFormatting>
  <dataValidations count="1">
    <dataValidation type="decimal" allowBlank="1" showInputMessage="1" showErrorMessage="1" errorTitle="Invalid Response" error="Please enter number only and inlcude text in comments column." promptTitle="Cost" prompt="Please enter any related cost for specification compliance." sqref="E13:E72" xr:uid="{6E71D934-D7ED-40B6-9247-CA113B27DF30}">
      <formula1>0</formula1>
      <formula2>1000000</formula2>
    </dataValidation>
  </dataValidations>
  <printOptions horizontalCentered="1"/>
  <pageMargins left="0.25" right="0.25" top="0.75" bottom="0.75" header="0.3" footer="0.3"/>
  <pageSetup scale="75" fitToHeight="0" orientation="landscape" r:id="rId1"/>
  <headerFooter>
    <oddHeader>&amp;LAppendix B - Application Specifications&amp;C&amp;"Calibri,Bold"&amp;12Albuquerque Public Schools - ERP Software Selection RFP
&amp;R&amp;"-,Bold"&amp;KFF0000&amp;A</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FormatSpecs">
                <anchor moveWithCells="1" sizeWithCells="1">
                  <from>
                    <xdr:col>28</xdr:col>
                    <xdr:colOff>184150</xdr:colOff>
                    <xdr:row>12</xdr:row>
                    <xdr:rowOff>76200</xdr:rowOff>
                  </from>
                  <to>
                    <xdr:col>28</xdr:col>
                    <xdr:colOff>450850</xdr:colOff>
                    <xdr:row>17</xdr:row>
                    <xdr:rowOff>146050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84E6B14B-EEBE-4DC0-A846-78739C75AE7F}">
            <xm:f>D10='Control Panel'!$I$25</xm:f>
            <x14:dxf>
              <font>
                <color rgb="FFFFFF00"/>
              </font>
              <fill>
                <patternFill>
                  <fgColor indexed="64"/>
                  <bgColor rgb="FFBF311A"/>
                </patternFill>
              </fill>
            </x14:dxf>
          </x14:cfRule>
          <xm:sqref>D10:G10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Invalid Response" error="Please enter appropriate availability response." promptTitle="Please enter availability:" prompt="_x000a_  Y - Yes_x000a_  R - Reporting_x000a_  T - Third Party_x000a_  M - Modification_x000a_  F - Future_x000a_  N - Not Available_x000a__x000a__x000a_*Paste values permitted." xr:uid="{2CCA12BD-5C84-4A80-A614-D5C42AE87E1D}">
          <x14:formula1>
            <xm:f>'Control Panel'!$F$36:$F$41</xm:f>
          </x14:formula1>
          <xm:sqref>D13:D72</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AI1012"/>
  <sheetViews>
    <sheetView workbookViewId="0">
      <pane ySplit="12" topLeftCell="A13" activePane="bottomLeft" state="frozen"/>
      <selection activeCell="F7" sqref="F7:G7"/>
      <selection pane="bottomLeft" activeCell="B7" sqref="B7:G7"/>
    </sheetView>
  </sheetViews>
  <sheetFormatPr defaultColWidth="9.1796875" defaultRowHeight="14.5" x14ac:dyDescent="0.35"/>
  <cols>
    <col min="1" max="1" width="8.7265625" style="207" customWidth="1"/>
    <col min="2" max="2" width="65.7265625" style="208" customWidth="1"/>
    <col min="3" max="3" width="12.7265625" style="209" customWidth="1"/>
    <col min="4" max="4" width="12.7265625" style="210" customWidth="1"/>
    <col min="5" max="5" width="12.7265625" style="209" customWidth="1"/>
    <col min="6" max="6" width="27.7265625" style="211" customWidth="1"/>
    <col min="7" max="7" width="35.7265625" style="208" customWidth="1"/>
    <col min="8" max="33" width="9.1796875" style="2"/>
    <col min="34" max="34" width="9.1796875" style="2" customWidth="1"/>
    <col min="35" max="35" width="4.1796875" style="2" customWidth="1"/>
    <col min="36" max="16384" width="9.1796875" style="2"/>
  </cols>
  <sheetData>
    <row r="1" spans="1:35" ht="15" customHeight="1" x14ac:dyDescent="0.35">
      <c r="A1" s="422" t="str">
        <f>'General Technical'!A1</f>
        <v>Replace this text with vendor name in the first module.</v>
      </c>
      <c r="B1" s="422"/>
      <c r="C1" s="422"/>
      <c r="D1" s="422"/>
      <c r="E1" s="422"/>
      <c r="F1" s="422"/>
      <c r="G1" s="422"/>
    </row>
    <row r="2" spans="1:35" x14ac:dyDescent="0.35">
      <c r="A2" s="200" t="s">
        <v>33</v>
      </c>
      <c r="B2" s="421" t="s">
        <v>221</v>
      </c>
      <c r="C2" s="421"/>
      <c r="D2" s="421"/>
      <c r="E2" s="421"/>
      <c r="F2" s="421"/>
      <c r="G2" s="421"/>
      <c r="AB2" s="2" t="s">
        <v>222</v>
      </c>
      <c r="AC2" s="2">
        <f>SUBTOTAL(3,A13:A1012)</f>
        <v>1000</v>
      </c>
    </row>
    <row r="3" spans="1:35" ht="45" customHeight="1" x14ac:dyDescent="0.35">
      <c r="A3" s="221" t="str">
        <f>'Control Panel'!F36</f>
        <v>Y</v>
      </c>
      <c r="B3" s="426"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26"/>
      <c r="D3" s="426"/>
      <c r="E3" s="426"/>
      <c r="F3" s="426"/>
      <c r="G3" s="426"/>
    </row>
    <row r="4" spans="1:35" x14ac:dyDescent="0.35">
      <c r="A4" s="222" t="str">
        <f>'Control Panel'!F37</f>
        <v>R</v>
      </c>
      <c r="B4" s="427" t="str">
        <f>'Control Panel'!H37</f>
        <v>Functionality is provided through reports generated using proposed Reporting Tools.</v>
      </c>
      <c r="C4" s="427"/>
      <c r="D4" s="427"/>
      <c r="E4" s="427"/>
      <c r="F4" s="427"/>
      <c r="G4" s="427"/>
    </row>
    <row r="5" spans="1:35" ht="30" customHeight="1" x14ac:dyDescent="0.35">
      <c r="A5" s="221" t="str">
        <f>'Control Panel'!F38</f>
        <v>T</v>
      </c>
      <c r="B5" s="426"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26"/>
      <c r="D5" s="426"/>
      <c r="E5" s="426"/>
      <c r="F5" s="426"/>
      <c r="G5" s="426"/>
    </row>
    <row r="6" spans="1:35" x14ac:dyDescent="0.35">
      <c r="A6" s="222" t="str">
        <f>'Control Panel'!F39</f>
        <v>M</v>
      </c>
      <c r="B6" s="427" t="str">
        <f>'Control Panel'!H39</f>
        <v>Functionality is provided through customization to the application, including creation of a new workflow or development of a custom interface, that may have an impact on future upgradability.</v>
      </c>
      <c r="C6" s="427"/>
      <c r="D6" s="427"/>
      <c r="E6" s="427"/>
      <c r="F6" s="427"/>
      <c r="G6" s="427"/>
    </row>
    <row r="7" spans="1:35" ht="16.5" customHeight="1" x14ac:dyDescent="0.35">
      <c r="A7" s="221" t="str">
        <f>'Control Panel'!F40</f>
        <v>F</v>
      </c>
      <c r="B7" s="426" t="str">
        <f>'Control Panel'!H40</f>
        <v>Functionality is provided through a future general availability (GA) release that is scheduled to occur within 1 year of the proposal response.</v>
      </c>
      <c r="C7" s="426"/>
      <c r="D7" s="426"/>
      <c r="E7" s="426"/>
      <c r="F7" s="426"/>
      <c r="G7" s="426"/>
    </row>
    <row r="8" spans="1:35" x14ac:dyDescent="0.35">
      <c r="A8" s="222" t="str">
        <f>'Control Panel'!F41</f>
        <v>N</v>
      </c>
      <c r="B8" s="427" t="str">
        <f>'Control Panel'!H41</f>
        <v>Functionality is not provided.</v>
      </c>
      <c r="C8" s="427"/>
      <c r="D8" s="427"/>
      <c r="E8" s="427"/>
      <c r="F8" s="427"/>
      <c r="G8" s="427"/>
    </row>
    <row r="9" spans="1:35" x14ac:dyDescent="0.35">
      <c r="A9" s="428" t="str">
        <f>'Control Panel'!I25</f>
        <v>Replace this text with the primary product name(s) which satisfy requirements.</v>
      </c>
      <c r="B9" s="429"/>
      <c r="C9" s="429"/>
      <c r="D9" s="429"/>
      <c r="E9" s="429"/>
      <c r="F9" s="429"/>
      <c r="G9" s="430"/>
    </row>
    <row r="10" spans="1:35" ht="15" customHeight="1" x14ac:dyDescent="0.35">
      <c r="A10" s="424" t="str">
        <f>'Control Panel'!F65&amp;" - "&amp;'Control Panel'!E65</f>
        <v>4.20 - Module 19</v>
      </c>
      <c r="B10" s="424"/>
      <c r="C10" s="424"/>
      <c r="D10" s="425" t="str">
        <f>A9</f>
        <v>Replace this text with the primary product name(s) which satisfy requirements.</v>
      </c>
      <c r="E10" s="425"/>
      <c r="F10" s="425"/>
      <c r="G10" s="425"/>
    </row>
    <row r="11" spans="1:35" x14ac:dyDescent="0.35">
      <c r="A11" s="423" t="s">
        <v>223</v>
      </c>
      <c r="B11" s="423"/>
      <c r="C11" s="423"/>
      <c r="D11" s="423"/>
      <c r="E11" s="423"/>
      <c r="F11" s="423"/>
      <c r="G11" s="423"/>
      <c r="AA11" s="2" t="s">
        <v>224</v>
      </c>
      <c r="AI11" s="3"/>
    </row>
    <row r="12" spans="1:35" ht="15" customHeight="1" x14ac:dyDescent="0.35">
      <c r="A12" s="16" t="str">
        <f>'General Technical'!A12</f>
        <v>Number</v>
      </c>
      <c r="B12" s="17" t="str">
        <f>'General Technical'!B12</f>
        <v>Application Requirements</v>
      </c>
      <c r="C12" s="18" t="str">
        <f>'General Technical'!C12</f>
        <v>Priority</v>
      </c>
      <c r="D12" s="16" t="str">
        <f>'General Technical'!D12</f>
        <v>Availability</v>
      </c>
      <c r="E12" s="18" t="str">
        <f>'General Technical'!E12</f>
        <v>Cost</v>
      </c>
      <c r="F12" s="17" t="str">
        <f>'General Technical'!F12</f>
        <v>Required Product(s)</v>
      </c>
      <c r="G12" s="17" t="str">
        <f>'General Technical'!G12</f>
        <v>Comments</v>
      </c>
      <c r="AA12" s="4" t="s">
        <v>229</v>
      </c>
      <c r="AC12" s="5">
        <f>COUNTIF(AB:AB,"Error -- Availability entered in an incorrect format")</f>
        <v>0</v>
      </c>
    </row>
    <row r="13" spans="1:35" s="14" customFormat="1" x14ac:dyDescent="0.35">
      <c r="A13" s="8">
        <v>1</v>
      </c>
      <c r="B13" s="10"/>
      <c r="C13" s="15"/>
      <c r="D13" s="8"/>
      <c r="E13" s="15"/>
      <c r="F13" s="205" t="str">
        <f>IF($D$10=$A$9,"N/A",$D$10)</f>
        <v>N/A</v>
      </c>
      <c r="G13" s="10"/>
      <c r="AA13" s="14" t="str">
        <f>TRIM($D13)</f>
        <v/>
      </c>
      <c r="AB13" s="14" t="str">
        <f>IF(LEN($AA13)=0,"N",IF(LEN($AA13)&gt;1,"Error -- Availability entered in an incorrect format",IF($AA13='Control Panel'!$F$36,$AA13,IF($AA13='Control Panel'!$F$37,$AA13,IF($AA13='Control Panel'!$F$38,$AA13,IF($AA13='Control Panel'!$F$39,$AA13,IF($AA13='Control Panel'!$F$40,$AA13,IF($AA13='Control Panel'!$F$41,$AA13,"Error -- Availability entered in an incorrect format"))))))))</f>
        <v>N</v>
      </c>
    </row>
    <row r="14" spans="1:35" s="14" customFormat="1" x14ac:dyDescent="0.35">
      <c r="A14" s="7">
        <v>2</v>
      </c>
      <c r="B14" s="10"/>
      <c r="C14" s="15"/>
      <c r="D14" s="8"/>
      <c r="E14" s="15"/>
      <c r="F14" s="205" t="str">
        <f t="shared" ref="F14:F77" si="0">IF($D$10=$A$9,"N/A",$D$10)</f>
        <v>N/A</v>
      </c>
      <c r="G14" s="10"/>
      <c r="AA14" s="14" t="str">
        <f t="shared" ref="AA14:AA77" si="1">TRIM($D14)</f>
        <v/>
      </c>
      <c r="AB14" s="14" t="str">
        <f>IF(LEN($AA14)=0,"N",IF(LEN($AA14)&gt;1,"Error -- Availability entered in an incorrect format",IF($AA14='Control Panel'!$F$36,$AA14,IF($AA14='Control Panel'!$F$37,$AA14,IF($AA14='Control Panel'!$F$38,$AA14,IF($AA14='Control Panel'!$F$39,$AA14,IF($AA14='Control Panel'!$F$40,$AA14,IF($AA14='Control Panel'!$F$41,$AA14,"Error -- Availability entered in an incorrect format"))))))))</f>
        <v>N</v>
      </c>
    </row>
    <row r="15" spans="1:35" s="12" customFormat="1" x14ac:dyDescent="0.35">
      <c r="A15" s="7">
        <v>3</v>
      </c>
      <c r="B15" s="10"/>
      <c r="C15" s="15"/>
      <c r="D15" s="8"/>
      <c r="E15" s="15"/>
      <c r="F15" s="205" t="str">
        <f t="shared" si="0"/>
        <v>N/A</v>
      </c>
      <c r="G15" s="10"/>
      <c r="AA15" s="12" t="str">
        <f t="shared" si="1"/>
        <v/>
      </c>
      <c r="AB15" s="12" t="str">
        <f>IF(LEN($AA15)=0,"N",IF(LEN($AA15)&gt;1,"Error -- Availability entered in an incorrect format",IF($AA15='Control Panel'!$F$36,$AA15,IF($AA15='Control Panel'!$F$37,$AA15,IF($AA15='Control Panel'!$F$38,$AA15,IF($AA15='Control Panel'!$F$39,$AA15,IF($AA15='Control Panel'!$F$40,$AA15,IF($AA15='Control Panel'!$F$41,$AA15,"Error -- Availability entered in an incorrect format"))))))))</f>
        <v>N</v>
      </c>
    </row>
    <row r="16" spans="1:35" s="12" customFormat="1" x14ac:dyDescent="0.35">
      <c r="A16" s="7">
        <v>4</v>
      </c>
      <c r="B16" s="10"/>
      <c r="C16" s="15"/>
      <c r="D16" s="8"/>
      <c r="E16" s="15"/>
      <c r="F16" s="205" t="str">
        <f t="shared" si="0"/>
        <v>N/A</v>
      </c>
      <c r="G16" s="10"/>
      <c r="AA16" s="12" t="str">
        <f t="shared" si="1"/>
        <v/>
      </c>
      <c r="AB16" s="12" t="str">
        <f>IF(LEN($AA16)=0,"N",IF(LEN($AA16)&gt;1,"Error -- Availability entered in an incorrect format",IF($AA16='Control Panel'!$F$36,$AA16,IF($AA16='Control Panel'!$F$37,$AA16,IF($AA16='Control Panel'!$F$38,$AA16,IF($AA16='Control Panel'!$F$39,$AA16,IF($AA16='Control Panel'!$F$40,$AA16,IF($AA16='Control Panel'!$F$41,$AA16,"Error -- Availability entered in an incorrect format"))))))))</f>
        <v>N</v>
      </c>
    </row>
    <row r="17" spans="1:28" s="12" customFormat="1" x14ac:dyDescent="0.35">
      <c r="A17" s="7">
        <v>5</v>
      </c>
      <c r="B17" s="10"/>
      <c r="C17" s="15"/>
      <c r="D17" s="8"/>
      <c r="E17" s="15"/>
      <c r="F17" s="205" t="str">
        <f t="shared" si="0"/>
        <v>N/A</v>
      </c>
      <c r="G17" s="10"/>
      <c r="AA17" s="12" t="str">
        <f t="shared" si="1"/>
        <v/>
      </c>
      <c r="AB17" s="12" t="str">
        <f>IF(LEN($AA17)=0,"N",IF(LEN($AA17)&gt;1,"Error -- Availability entered in an incorrect format",IF($AA17='Control Panel'!$F$36,$AA17,IF($AA17='Control Panel'!$F$37,$AA17,IF($AA17='Control Panel'!$F$38,$AA17,IF($AA17='Control Panel'!$F$39,$AA17,IF($AA17='Control Panel'!$F$40,$AA17,IF($AA17='Control Panel'!$F$41,$AA17,"Error -- Availability entered in an incorrect format"))))))))</f>
        <v>N</v>
      </c>
    </row>
    <row r="18" spans="1:28" s="12" customFormat="1" x14ac:dyDescent="0.35">
      <c r="A18" s="7">
        <v>6</v>
      </c>
      <c r="B18" s="10"/>
      <c r="C18" s="15"/>
      <c r="D18" s="8"/>
      <c r="E18" s="15"/>
      <c r="F18" s="205" t="str">
        <f t="shared" si="0"/>
        <v>N/A</v>
      </c>
      <c r="G18" s="10"/>
      <c r="AA18" s="12" t="str">
        <f t="shared" si="1"/>
        <v/>
      </c>
      <c r="AB18" s="12" t="str">
        <f>IF(LEN($AA18)=0,"N",IF(LEN($AA18)&gt;1,"Error -- Availability entered in an incorrect format",IF($AA18='Control Panel'!$F$36,$AA18,IF($AA18='Control Panel'!$F$37,$AA18,IF($AA18='Control Panel'!$F$38,$AA18,IF($AA18='Control Panel'!$F$39,$AA18,IF($AA18='Control Panel'!$F$40,$AA18,IF($AA18='Control Panel'!$F$41,$AA18,"Error -- Availability entered in an incorrect format"))))))))</f>
        <v>N</v>
      </c>
    </row>
    <row r="19" spans="1:28" s="12" customFormat="1" x14ac:dyDescent="0.35">
      <c r="A19" s="7">
        <v>7</v>
      </c>
      <c r="B19" s="10"/>
      <c r="C19" s="15"/>
      <c r="D19" s="8"/>
      <c r="E19" s="15"/>
      <c r="F19" s="205" t="str">
        <f t="shared" si="0"/>
        <v>N/A</v>
      </c>
      <c r="G19" s="10"/>
      <c r="AA19" s="12" t="str">
        <f t="shared" si="1"/>
        <v/>
      </c>
      <c r="AB19" s="12" t="str">
        <f>IF(LEN($AA19)=0,"N",IF(LEN($AA19)&gt;1,"Error -- Availability entered in an incorrect format",IF($AA19='Control Panel'!$F$36,$AA19,IF($AA19='Control Panel'!$F$37,$AA19,IF($AA19='Control Panel'!$F$38,$AA19,IF($AA19='Control Panel'!$F$39,$AA19,IF($AA19='Control Panel'!$F$40,$AA19,IF($AA19='Control Panel'!$F$41,$AA19,"Error -- Availability entered in an incorrect format"))))))))</f>
        <v>N</v>
      </c>
    </row>
    <row r="20" spans="1:28" s="12" customFormat="1" x14ac:dyDescent="0.35">
      <c r="A20" s="7">
        <v>8</v>
      </c>
      <c r="B20" s="10"/>
      <c r="C20" s="15"/>
      <c r="D20" s="8"/>
      <c r="E20" s="15"/>
      <c r="F20" s="205" t="str">
        <f t="shared" si="0"/>
        <v>N/A</v>
      </c>
      <c r="G20" s="10"/>
      <c r="AA20" s="12" t="str">
        <f t="shared" si="1"/>
        <v/>
      </c>
      <c r="AB20" s="12" t="str">
        <f>IF(LEN($AA20)=0,"N",IF(LEN($AA20)&gt;1,"Error -- Availability entered in an incorrect format",IF($AA20='Control Panel'!$F$36,$AA20,IF($AA20='Control Panel'!$F$37,$AA20,IF($AA20='Control Panel'!$F$38,$AA20,IF($AA20='Control Panel'!$F$39,$AA20,IF($AA20='Control Panel'!$F$40,$AA20,IF($AA20='Control Panel'!$F$41,$AA20,"Error -- Availability entered in an incorrect format"))))))))</f>
        <v>N</v>
      </c>
    </row>
    <row r="21" spans="1:28" s="12" customFormat="1" x14ac:dyDescent="0.35">
      <c r="A21" s="7">
        <v>9</v>
      </c>
      <c r="B21" s="10"/>
      <c r="C21" s="15"/>
      <c r="D21" s="8"/>
      <c r="E21" s="15"/>
      <c r="F21" s="205" t="str">
        <f t="shared" si="0"/>
        <v>N/A</v>
      </c>
      <c r="G21" s="10"/>
      <c r="AA21" s="12" t="str">
        <f t="shared" si="1"/>
        <v/>
      </c>
      <c r="AB21" s="12" t="str">
        <f>IF(LEN($AA21)=0,"N",IF(LEN($AA21)&gt;1,"Error -- Availability entered in an incorrect format",IF($AA21='Control Panel'!$F$36,$AA21,IF($AA21='Control Panel'!$F$37,$AA21,IF($AA21='Control Panel'!$F$38,$AA21,IF($AA21='Control Panel'!$F$39,$AA21,IF($AA21='Control Panel'!$F$40,$AA21,IF($AA21='Control Panel'!$F$41,$AA21,"Error -- Availability entered in an incorrect format"))))))))</f>
        <v>N</v>
      </c>
    </row>
    <row r="22" spans="1:28" s="12" customFormat="1" x14ac:dyDescent="0.35">
      <c r="A22" s="7">
        <v>10</v>
      </c>
      <c r="B22" s="10"/>
      <c r="C22" s="15"/>
      <c r="D22" s="8"/>
      <c r="E22" s="15"/>
      <c r="F22" s="205" t="str">
        <f t="shared" si="0"/>
        <v>N/A</v>
      </c>
      <c r="G22" s="10"/>
      <c r="AA22" s="12" t="str">
        <f t="shared" si="1"/>
        <v/>
      </c>
      <c r="AB22" s="12" t="str">
        <f>IF(LEN($AA22)=0,"N",IF(LEN($AA22)&gt;1,"Error -- Availability entered in an incorrect format",IF($AA22='Control Panel'!$F$36,$AA22,IF($AA22='Control Panel'!$F$37,$AA22,IF($AA22='Control Panel'!$F$38,$AA22,IF($AA22='Control Panel'!$F$39,$AA22,IF($AA22='Control Panel'!$F$40,$AA22,IF($AA22='Control Panel'!$F$41,$AA22,"Error -- Availability entered in an incorrect format"))))))))</f>
        <v>N</v>
      </c>
    </row>
    <row r="23" spans="1:28" s="12" customFormat="1" x14ac:dyDescent="0.35">
      <c r="A23" s="7">
        <v>11</v>
      </c>
      <c r="B23" s="10"/>
      <c r="C23" s="15"/>
      <c r="D23" s="8"/>
      <c r="E23" s="15"/>
      <c r="F23" s="205" t="str">
        <f t="shared" si="0"/>
        <v>N/A</v>
      </c>
      <c r="G23" s="10"/>
      <c r="AA23" s="12" t="str">
        <f t="shared" si="1"/>
        <v/>
      </c>
      <c r="AB23" s="12" t="str">
        <f>IF(LEN($AA23)=0,"N",IF(LEN($AA23)&gt;1,"Error -- Availability entered in an incorrect format",IF($AA23='Control Panel'!$F$36,$AA23,IF($AA23='Control Panel'!$F$37,$AA23,IF($AA23='Control Panel'!$F$38,$AA23,IF($AA23='Control Panel'!$F$39,$AA23,IF($AA23='Control Panel'!$F$40,$AA23,IF($AA23='Control Panel'!$F$41,$AA23,"Error -- Availability entered in an incorrect format"))))))))</f>
        <v>N</v>
      </c>
    </row>
    <row r="24" spans="1:28" s="12" customFormat="1" x14ac:dyDescent="0.35">
      <c r="A24" s="7">
        <v>12</v>
      </c>
      <c r="B24" s="10"/>
      <c r="C24" s="15"/>
      <c r="D24" s="8"/>
      <c r="E24" s="15"/>
      <c r="F24" s="205" t="str">
        <f t="shared" si="0"/>
        <v>N/A</v>
      </c>
      <c r="G24" s="10"/>
      <c r="AA24" s="12" t="str">
        <f t="shared" si="1"/>
        <v/>
      </c>
      <c r="AB24" s="12" t="str">
        <f>IF(LEN($AA24)=0,"N",IF(LEN($AA24)&gt;1,"Error -- Availability entered in an incorrect format",IF($AA24='Control Panel'!$F$36,$AA24,IF($AA24='Control Panel'!$F$37,$AA24,IF($AA24='Control Panel'!$F$38,$AA24,IF($AA24='Control Panel'!$F$39,$AA24,IF($AA24='Control Panel'!$F$40,$AA24,IF($AA24='Control Panel'!$F$41,$AA24,"Error -- Availability entered in an incorrect format"))))))))</f>
        <v>N</v>
      </c>
    </row>
    <row r="25" spans="1:28" s="14" customFormat="1" x14ac:dyDescent="0.35">
      <c r="A25" s="7">
        <v>13</v>
      </c>
      <c r="B25" s="6"/>
      <c r="C25" s="11"/>
      <c r="D25" s="11"/>
      <c r="E25" s="11"/>
      <c r="F25" s="205" t="str">
        <f t="shared" si="0"/>
        <v>N/A</v>
      </c>
      <c r="G25" s="6"/>
      <c r="AA25" s="14" t="str">
        <f t="shared" si="1"/>
        <v/>
      </c>
      <c r="AB25" s="14" t="str">
        <f>IF(LEN($AA25)=0,"N",IF(LEN($AA25)&gt;1,"Error -- Availability entered in an incorrect format",IF($AA25='Control Panel'!$F$36,$AA25,IF($AA25='Control Panel'!$F$37,$AA25,IF($AA25='Control Panel'!$F$38,$AA25,IF($AA25='Control Panel'!$F$39,$AA25,IF($AA25='Control Panel'!$F$40,$AA25,IF($AA25='Control Panel'!$F$41,$AA25,"Error -- Availability entered in an incorrect format"))))))))</f>
        <v>N</v>
      </c>
    </row>
    <row r="26" spans="1:28" s="14" customFormat="1" x14ac:dyDescent="0.35">
      <c r="A26" s="7">
        <v>14</v>
      </c>
      <c r="B26" s="6"/>
      <c r="C26" s="11"/>
      <c r="D26" s="11"/>
      <c r="E26" s="11"/>
      <c r="F26" s="205" t="str">
        <f t="shared" si="0"/>
        <v>N/A</v>
      </c>
      <c r="G26" s="6"/>
      <c r="AA26" s="14" t="str">
        <f t="shared" si="1"/>
        <v/>
      </c>
      <c r="AB26" s="14" t="str">
        <f>IF(LEN($AA26)=0,"N",IF(LEN($AA26)&gt;1,"Error -- Availability entered in an incorrect format",IF($AA26='Control Panel'!$F$36,$AA26,IF($AA26='Control Panel'!$F$37,$AA26,IF($AA26='Control Panel'!$F$38,$AA26,IF($AA26='Control Panel'!$F$39,$AA26,IF($AA26='Control Panel'!$F$40,$AA26,IF($AA26='Control Panel'!$F$41,$AA26,"Error -- Availability entered in an incorrect format"))))))))</f>
        <v>N</v>
      </c>
    </row>
    <row r="27" spans="1:28" s="14" customFormat="1" x14ac:dyDescent="0.35">
      <c r="A27" s="7">
        <v>15</v>
      </c>
      <c r="B27" s="6"/>
      <c r="C27" s="11"/>
      <c r="D27" s="11"/>
      <c r="E27" s="11"/>
      <c r="F27" s="205" t="str">
        <f t="shared" si="0"/>
        <v>N/A</v>
      </c>
      <c r="G27" s="6"/>
      <c r="AA27" s="14" t="str">
        <f t="shared" si="1"/>
        <v/>
      </c>
      <c r="AB27" s="14" t="str">
        <f>IF(LEN($AA27)=0,"N",IF(LEN($AA27)&gt;1,"Error -- Availability entered in an incorrect format",IF($AA27='Control Panel'!$F$36,$AA27,IF($AA27='Control Panel'!$F$37,$AA27,IF($AA27='Control Panel'!$F$38,$AA27,IF($AA27='Control Panel'!$F$39,$AA27,IF($AA27='Control Panel'!$F$40,$AA27,IF($AA27='Control Panel'!$F$41,$AA27,"Error -- Availability entered in an incorrect format"))))))))</f>
        <v>N</v>
      </c>
    </row>
    <row r="28" spans="1:28" s="14" customFormat="1" x14ac:dyDescent="0.35">
      <c r="A28" s="7">
        <v>16</v>
      </c>
      <c r="B28" s="6"/>
      <c r="C28" s="11"/>
      <c r="D28" s="11"/>
      <c r="E28" s="11"/>
      <c r="F28" s="205" t="str">
        <f t="shared" si="0"/>
        <v>N/A</v>
      </c>
      <c r="G28" s="6"/>
      <c r="AA28" s="14" t="str">
        <f t="shared" si="1"/>
        <v/>
      </c>
      <c r="AB28" s="14" t="str">
        <f>IF(LEN($AA28)=0,"N",IF(LEN($AA28)&gt;1,"Error -- Availability entered in an incorrect format",IF($AA28='Control Panel'!$F$36,$AA28,IF($AA28='Control Panel'!$F$37,$AA28,IF($AA28='Control Panel'!$F$38,$AA28,IF($AA28='Control Panel'!$F$39,$AA28,IF($AA28='Control Panel'!$F$40,$AA28,IF($AA28='Control Panel'!$F$41,$AA28,"Error -- Availability entered in an incorrect format"))))))))</f>
        <v>N</v>
      </c>
    </row>
    <row r="29" spans="1:28" s="14" customFormat="1" x14ac:dyDescent="0.35">
      <c r="A29" s="7">
        <v>17</v>
      </c>
      <c r="B29" s="6"/>
      <c r="C29" s="11"/>
      <c r="D29" s="11"/>
      <c r="E29" s="11"/>
      <c r="F29" s="205" t="str">
        <f t="shared" si="0"/>
        <v>N/A</v>
      </c>
      <c r="G29" s="6"/>
      <c r="AA29" s="14" t="str">
        <f t="shared" si="1"/>
        <v/>
      </c>
      <c r="AB29" s="14" t="str">
        <f>IF(LEN($AA29)=0,"N",IF(LEN($AA29)&gt;1,"Error -- Availability entered in an incorrect format",IF($AA29='Control Panel'!$F$36,$AA29,IF($AA29='Control Panel'!$F$37,$AA29,IF($AA29='Control Panel'!$F$38,$AA29,IF($AA29='Control Panel'!$F$39,$AA29,IF($AA29='Control Panel'!$F$40,$AA29,IF($AA29='Control Panel'!$F$41,$AA29,"Error -- Availability entered in an incorrect format"))))))))</f>
        <v>N</v>
      </c>
    </row>
    <row r="30" spans="1:28" s="14" customFormat="1" x14ac:dyDescent="0.35">
      <c r="A30" s="7">
        <v>18</v>
      </c>
      <c r="B30" s="6"/>
      <c r="C30" s="11"/>
      <c r="D30" s="11"/>
      <c r="E30" s="11"/>
      <c r="F30" s="205" t="str">
        <f t="shared" si="0"/>
        <v>N/A</v>
      </c>
      <c r="G30" s="6"/>
      <c r="AA30" s="14" t="str">
        <f t="shared" si="1"/>
        <v/>
      </c>
      <c r="AB30" s="14" t="str">
        <f>IF(LEN($AA30)=0,"N",IF(LEN($AA30)&gt;1,"Error -- Availability entered in an incorrect format",IF($AA30='Control Panel'!$F$36,$AA30,IF($AA30='Control Panel'!$F$37,$AA30,IF($AA30='Control Panel'!$F$38,$AA30,IF($AA30='Control Panel'!$F$39,$AA30,IF($AA30='Control Panel'!$F$40,$AA30,IF($AA30='Control Panel'!$F$41,$AA30,"Error -- Availability entered in an incorrect format"))))))))</f>
        <v>N</v>
      </c>
    </row>
    <row r="31" spans="1:28" s="14" customFormat="1" x14ac:dyDescent="0.35">
      <c r="A31" s="7">
        <v>19</v>
      </c>
      <c r="B31" s="6"/>
      <c r="C31" s="11"/>
      <c r="D31" s="220"/>
      <c r="E31" s="11"/>
      <c r="F31" s="205" t="str">
        <f t="shared" si="0"/>
        <v>N/A</v>
      </c>
      <c r="G31" s="6"/>
      <c r="AA31" s="14" t="str">
        <f t="shared" si="1"/>
        <v/>
      </c>
      <c r="AB31" s="14" t="str">
        <f>IF(LEN($AA31)=0,"N",IF(LEN($AA31)&gt;1,"Error -- Availability entered in an incorrect format",IF($AA31='Control Panel'!$F$36,$AA31,IF($AA31='Control Panel'!$F$37,$AA31,IF($AA31='Control Panel'!$F$38,$AA31,IF($AA31='Control Panel'!$F$39,$AA31,IF($AA31='Control Panel'!$F$40,$AA31,IF($AA31='Control Panel'!$F$41,$AA31,"Error -- Availability entered in an incorrect format"))))))))</f>
        <v>N</v>
      </c>
    </row>
    <row r="32" spans="1:28" s="14" customFormat="1" x14ac:dyDescent="0.35">
      <c r="A32" s="7">
        <v>20</v>
      </c>
      <c r="B32" s="6"/>
      <c r="C32" s="11"/>
      <c r="D32" s="220"/>
      <c r="E32" s="11"/>
      <c r="F32" s="205" t="str">
        <f t="shared" si="0"/>
        <v>N/A</v>
      </c>
      <c r="G32" s="6"/>
      <c r="AA32" s="14" t="str">
        <f t="shared" si="1"/>
        <v/>
      </c>
      <c r="AB32" s="14" t="str">
        <f>IF(LEN($AA32)=0,"N",IF(LEN($AA32)&gt;1,"Error -- Availability entered in an incorrect format",IF($AA32='Control Panel'!$F$36,$AA32,IF($AA32='Control Panel'!$F$37,$AA32,IF($AA32='Control Panel'!$F$38,$AA32,IF($AA32='Control Panel'!$F$39,$AA32,IF($AA32='Control Panel'!$F$40,$AA32,IF($AA32='Control Panel'!$F$41,$AA32,"Error -- Availability entered in an incorrect format"))))))))</f>
        <v>N</v>
      </c>
    </row>
    <row r="33" spans="1:28" s="14" customFormat="1" x14ac:dyDescent="0.35">
      <c r="A33" s="7">
        <v>21</v>
      </c>
      <c r="B33" s="6"/>
      <c r="C33" s="11"/>
      <c r="D33" s="220"/>
      <c r="E33" s="11"/>
      <c r="F33" s="205" t="str">
        <f t="shared" si="0"/>
        <v>N/A</v>
      </c>
      <c r="G33" s="6"/>
      <c r="AA33" s="14" t="str">
        <f t="shared" si="1"/>
        <v/>
      </c>
      <c r="AB33" s="14" t="str">
        <f>IF(LEN($AA33)=0,"N",IF(LEN($AA33)&gt;1,"Error -- Availability entered in an incorrect format",IF($AA33='Control Panel'!$F$36,$AA33,IF($AA33='Control Panel'!$F$37,$AA33,IF($AA33='Control Panel'!$F$38,$AA33,IF($AA33='Control Panel'!$F$39,$AA33,IF($AA33='Control Panel'!$F$40,$AA33,IF($AA33='Control Panel'!$F$41,$AA33,"Error -- Availability entered in an incorrect format"))))))))</f>
        <v>N</v>
      </c>
    </row>
    <row r="34" spans="1:28" s="14" customFormat="1" x14ac:dyDescent="0.35">
      <c r="A34" s="7">
        <v>22</v>
      </c>
      <c r="B34" s="6"/>
      <c r="C34" s="11"/>
      <c r="D34" s="220"/>
      <c r="E34" s="11"/>
      <c r="F34" s="205" t="str">
        <f t="shared" si="0"/>
        <v>N/A</v>
      </c>
      <c r="G34" s="6"/>
      <c r="AA34" s="14" t="str">
        <f t="shared" si="1"/>
        <v/>
      </c>
      <c r="AB34" s="14" t="str">
        <f>IF(LEN($AA34)=0,"N",IF(LEN($AA34)&gt;1,"Error -- Availability entered in an incorrect format",IF($AA34='Control Panel'!$F$36,$AA34,IF($AA34='Control Panel'!$F$37,$AA34,IF($AA34='Control Panel'!$F$38,$AA34,IF($AA34='Control Panel'!$F$39,$AA34,IF($AA34='Control Panel'!$F$40,$AA34,IF($AA34='Control Panel'!$F$41,$AA34,"Error -- Availability entered in an incorrect format"))))))))</f>
        <v>N</v>
      </c>
    </row>
    <row r="35" spans="1:28" s="14" customFormat="1" x14ac:dyDescent="0.35">
      <c r="A35" s="7">
        <v>23</v>
      </c>
      <c r="B35" s="6"/>
      <c r="C35" s="11"/>
      <c r="D35" s="220"/>
      <c r="E35" s="11"/>
      <c r="F35" s="205" t="str">
        <f t="shared" si="0"/>
        <v>N/A</v>
      </c>
      <c r="G35" s="6"/>
      <c r="AA35" s="14" t="str">
        <f t="shared" si="1"/>
        <v/>
      </c>
      <c r="AB35" s="14" t="str">
        <f>IF(LEN($AA35)=0,"N",IF(LEN($AA35)&gt;1,"Error -- Availability entered in an incorrect format",IF($AA35='Control Panel'!$F$36,$AA35,IF($AA35='Control Panel'!$F$37,$AA35,IF($AA35='Control Panel'!$F$38,$AA35,IF($AA35='Control Panel'!$F$39,$AA35,IF($AA35='Control Panel'!$F$40,$AA35,IF($AA35='Control Panel'!$F$41,$AA35,"Error -- Availability entered in an incorrect format"))))))))</f>
        <v>N</v>
      </c>
    </row>
    <row r="36" spans="1:28" s="14" customFormat="1" x14ac:dyDescent="0.35">
      <c r="A36" s="7">
        <v>24</v>
      </c>
      <c r="B36" s="6"/>
      <c r="C36" s="11"/>
      <c r="D36" s="220"/>
      <c r="E36" s="11"/>
      <c r="F36" s="205" t="str">
        <f t="shared" si="0"/>
        <v>N/A</v>
      </c>
      <c r="G36" s="6"/>
      <c r="AA36" s="14" t="str">
        <f t="shared" si="1"/>
        <v/>
      </c>
      <c r="AB36" s="14" t="str">
        <f>IF(LEN($AA36)=0,"N",IF(LEN($AA36)&gt;1,"Error -- Availability entered in an incorrect format",IF($AA36='Control Panel'!$F$36,$AA36,IF($AA36='Control Panel'!$F$37,$AA36,IF($AA36='Control Panel'!$F$38,$AA36,IF($AA36='Control Panel'!$F$39,$AA36,IF($AA36='Control Panel'!$F$40,$AA36,IF($AA36='Control Panel'!$F$41,$AA36,"Error -- Availability entered in an incorrect format"))))))))</f>
        <v>N</v>
      </c>
    </row>
    <row r="37" spans="1:28" s="14" customFormat="1" x14ac:dyDescent="0.35">
      <c r="A37" s="7">
        <v>25</v>
      </c>
      <c r="B37" s="6"/>
      <c r="C37" s="11"/>
      <c r="D37" s="220"/>
      <c r="E37" s="11"/>
      <c r="F37" s="205" t="str">
        <f t="shared" si="0"/>
        <v>N/A</v>
      </c>
      <c r="G37" s="6"/>
      <c r="AA37" s="14" t="str">
        <f t="shared" si="1"/>
        <v/>
      </c>
      <c r="AB37" s="14" t="str">
        <f>IF(LEN($AA37)=0,"N",IF(LEN($AA37)&gt;1,"Error -- Availability entered in an incorrect format",IF($AA37='Control Panel'!$F$36,$AA37,IF($AA37='Control Panel'!$F$37,$AA37,IF($AA37='Control Panel'!$F$38,$AA37,IF($AA37='Control Panel'!$F$39,$AA37,IF($AA37='Control Panel'!$F$40,$AA37,IF($AA37='Control Panel'!$F$41,$AA37,"Error -- Availability entered in an incorrect format"))))))))</f>
        <v>N</v>
      </c>
    </row>
    <row r="38" spans="1:28" s="14" customFormat="1" x14ac:dyDescent="0.35">
      <c r="A38" s="7">
        <v>26</v>
      </c>
      <c r="B38" s="6"/>
      <c r="C38" s="11"/>
      <c r="D38" s="220"/>
      <c r="E38" s="11"/>
      <c r="F38" s="205" t="str">
        <f t="shared" si="0"/>
        <v>N/A</v>
      </c>
      <c r="G38" s="6"/>
      <c r="AA38" s="14" t="str">
        <f t="shared" si="1"/>
        <v/>
      </c>
      <c r="AB38" s="14" t="str">
        <f>IF(LEN($AA38)=0,"N",IF(LEN($AA38)&gt;1,"Error -- Availability entered in an incorrect format",IF($AA38='Control Panel'!$F$36,$AA38,IF($AA38='Control Panel'!$F$37,$AA38,IF($AA38='Control Panel'!$F$38,$AA38,IF($AA38='Control Panel'!$F$39,$AA38,IF($AA38='Control Panel'!$F$40,$AA38,IF($AA38='Control Panel'!$F$41,$AA38,"Error -- Availability entered in an incorrect format"))))))))</f>
        <v>N</v>
      </c>
    </row>
    <row r="39" spans="1:28" s="14" customFormat="1" x14ac:dyDescent="0.35">
      <c r="A39" s="7">
        <v>27</v>
      </c>
      <c r="B39" s="6"/>
      <c r="C39" s="11"/>
      <c r="D39" s="220"/>
      <c r="E39" s="11"/>
      <c r="F39" s="205" t="str">
        <f t="shared" si="0"/>
        <v>N/A</v>
      </c>
      <c r="G39" s="6"/>
      <c r="AA39" s="14" t="str">
        <f t="shared" si="1"/>
        <v/>
      </c>
      <c r="AB39" s="14" t="str">
        <f>IF(LEN($AA39)=0,"N",IF(LEN($AA39)&gt;1,"Error -- Availability entered in an incorrect format",IF($AA39='Control Panel'!$F$36,$AA39,IF($AA39='Control Panel'!$F$37,$AA39,IF($AA39='Control Panel'!$F$38,$AA39,IF($AA39='Control Panel'!$F$39,$AA39,IF($AA39='Control Panel'!$F$40,$AA39,IF($AA39='Control Panel'!$F$41,$AA39,"Error -- Availability entered in an incorrect format"))))))))</f>
        <v>N</v>
      </c>
    </row>
    <row r="40" spans="1:28" s="14" customFormat="1" x14ac:dyDescent="0.35">
      <c r="A40" s="7">
        <v>28</v>
      </c>
      <c r="B40" s="6"/>
      <c r="C40" s="11"/>
      <c r="D40" s="220"/>
      <c r="E40" s="11"/>
      <c r="F40" s="205" t="str">
        <f t="shared" si="0"/>
        <v>N/A</v>
      </c>
      <c r="G40" s="6"/>
      <c r="AA40" s="14" t="str">
        <f t="shared" si="1"/>
        <v/>
      </c>
      <c r="AB40" s="14" t="str">
        <f>IF(LEN($AA40)=0,"N",IF(LEN($AA40)&gt;1,"Error -- Availability entered in an incorrect format",IF($AA40='Control Panel'!$F$36,$AA40,IF($AA40='Control Panel'!$F$37,$AA40,IF($AA40='Control Panel'!$F$38,$AA40,IF($AA40='Control Panel'!$F$39,$AA40,IF($AA40='Control Panel'!$F$40,$AA40,IF($AA40='Control Panel'!$F$41,$AA40,"Error -- Availability entered in an incorrect format"))))))))</f>
        <v>N</v>
      </c>
    </row>
    <row r="41" spans="1:28" s="14" customFormat="1" x14ac:dyDescent="0.35">
      <c r="A41" s="7">
        <v>29</v>
      </c>
      <c r="B41" s="6"/>
      <c r="C41" s="11"/>
      <c r="D41" s="220"/>
      <c r="E41" s="11"/>
      <c r="F41" s="205" t="str">
        <f t="shared" si="0"/>
        <v>N/A</v>
      </c>
      <c r="G41" s="6"/>
      <c r="AA41" s="14" t="str">
        <f t="shared" si="1"/>
        <v/>
      </c>
      <c r="AB41" s="14" t="str">
        <f>IF(LEN($AA41)=0,"N",IF(LEN($AA41)&gt;1,"Error -- Availability entered in an incorrect format",IF($AA41='Control Panel'!$F$36,$AA41,IF($AA41='Control Panel'!$F$37,$AA41,IF($AA41='Control Panel'!$F$38,$AA41,IF($AA41='Control Panel'!$F$39,$AA41,IF($AA41='Control Panel'!$F$40,$AA41,IF($AA41='Control Panel'!$F$41,$AA41,"Error -- Availability entered in an incorrect format"))))))))</f>
        <v>N</v>
      </c>
    </row>
    <row r="42" spans="1:28" s="14" customFormat="1" x14ac:dyDescent="0.35">
      <c r="A42" s="7">
        <v>30</v>
      </c>
      <c r="B42" s="6"/>
      <c r="C42" s="11"/>
      <c r="D42" s="220"/>
      <c r="E42" s="11"/>
      <c r="F42" s="205" t="str">
        <f t="shared" si="0"/>
        <v>N/A</v>
      </c>
      <c r="G42" s="6"/>
      <c r="AA42" s="14" t="str">
        <f t="shared" si="1"/>
        <v/>
      </c>
      <c r="AB42" s="14" t="str">
        <f>IF(LEN($AA42)=0,"N",IF(LEN($AA42)&gt;1,"Error -- Availability entered in an incorrect format",IF($AA42='Control Panel'!$F$36,$AA42,IF($AA42='Control Panel'!$F$37,$AA42,IF($AA42='Control Panel'!$F$38,$AA42,IF($AA42='Control Panel'!$F$39,$AA42,IF($AA42='Control Panel'!$F$40,$AA42,IF($AA42='Control Panel'!$F$41,$AA42,"Error -- Availability entered in an incorrect format"))))))))</f>
        <v>N</v>
      </c>
    </row>
    <row r="43" spans="1:28" s="14" customFormat="1" x14ac:dyDescent="0.35">
      <c r="A43" s="7">
        <v>31</v>
      </c>
      <c r="B43" s="6"/>
      <c r="C43" s="11"/>
      <c r="D43" s="220"/>
      <c r="E43" s="11"/>
      <c r="F43" s="205" t="str">
        <f t="shared" si="0"/>
        <v>N/A</v>
      </c>
      <c r="G43" s="6"/>
      <c r="AA43" s="14" t="str">
        <f t="shared" si="1"/>
        <v/>
      </c>
      <c r="AB43" s="14" t="str">
        <f>IF(LEN($AA43)=0,"N",IF(LEN($AA43)&gt;1,"Error -- Availability entered in an incorrect format",IF($AA43='Control Panel'!$F$36,$AA43,IF($AA43='Control Panel'!$F$37,$AA43,IF($AA43='Control Panel'!$F$38,$AA43,IF($AA43='Control Panel'!$F$39,$AA43,IF($AA43='Control Panel'!$F$40,$AA43,IF($AA43='Control Panel'!$F$41,$AA43,"Error -- Availability entered in an incorrect format"))))))))</f>
        <v>N</v>
      </c>
    </row>
    <row r="44" spans="1:28" s="14" customFormat="1" x14ac:dyDescent="0.35">
      <c r="A44" s="7">
        <v>32</v>
      </c>
      <c r="B44" s="6"/>
      <c r="C44" s="11"/>
      <c r="D44" s="220"/>
      <c r="E44" s="11"/>
      <c r="F44" s="205" t="str">
        <f t="shared" si="0"/>
        <v>N/A</v>
      </c>
      <c r="G44" s="6"/>
      <c r="AA44" s="14" t="str">
        <f t="shared" si="1"/>
        <v/>
      </c>
      <c r="AB44" s="14" t="str">
        <f>IF(LEN($AA44)=0,"N",IF(LEN($AA44)&gt;1,"Error -- Availability entered in an incorrect format",IF($AA44='Control Panel'!$F$36,$AA44,IF($AA44='Control Panel'!$F$37,$AA44,IF($AA44='Control Panel'!$F$38,$AA44,IF($AA44='Control Panel'!$F$39,$AA44,IF($AA44='Control Panel'!$F$40,$AA44,IF($AA44='Control Panel'!$F$41,$AA44,"Error -- Availability entered in an incorrect format"))))))))</f>
        <v>N</v>
      </c>
    </row>
    <row r="45" spans="1:28" s="14" customFormat="1" x14ac:dyDescent="0.35">
      <c r="A45" s="7">
        <v>33</v>
      </c>
      <c r="B45" s="6"/>
      <c r="C45" s="11"/>
      <c r="D45" s="220"/>
      <c r="E45" s="11"/>
      <c r="F45" s="205" t="str">
        <f t="shared" si="0"/>
        <v>N/A</v>
      </c>
      <c r="G45" s="6"/>
      <c r="AA45" s="14" t="str">
        <f t="shared" si="1"/>
        <v/>
      </c>
      <c r="AB45" s="14" t="str">
        <f>IF(LEN($AA45)=0,"N",IF(LEN($AA45)&gt;1,"Error -- Availability entered in an incorrect format",IF($AA45='Control Panel'!$F$36,$AA45,IF($AA45='Control Panel'!$F$37,$AA45,IF($AA45='Control Panel'!$F$38,$AA45,IF($AA45='Control Panel'!$F$39,$AA45,IF($AA45='Control Panel'!$F$40,$AA45,IF($AA45='Control Panel'!$F$41,$AA45,"Error -- Availability entered in an incorrect format"))))))))</f>
        <v>N</v>
      </c>
    </row>
    <row r="46" spans="1:28" s="14" customFormat="1" x14ac:dyDescent="0.35">
      <c r="A46" s="7">
        <v>34</v>
      </c>
      <c r="B46" s="6"/>
      <c r="C46" s="11"/>
      <c r="D46" s="220"/>
      <c r="E46" s="11"/>
      <c r="F46" s="205" t="str">
        <f t="shared" si="0"/>
        <v>N/A</v>
      </c>
      <c r="G46" s="6"/>
      <c r="AA46" s="14" t="str">
        <f t="shared" si="1"/>
        <v/>
      </c>
      <c r="AB46" s="14" t="str">
        <f>IF(LEN($AA46)=0,"N",IF(LEN($AA46)&gt;1,"Error -- Availability entered in an incorrect format",IF($AA46='Control Panel'!$F$36,$AA46,IF($AA46='Control Panel'!$F$37,$AA46,IF($AA46='Control Panel'!$F$38,$AA46,IF($AA46='Control Panel'!$F$39,$AA46,IF($AA46='Control Panel'!$F$40,$AA46,IF($AA46='Control Panel'!$F$41,$AA46,"Error -- Availability entered in an incorrect format"))))))))</f>
        <v>N</v>
      </c>
    </row>
    <row r="47" spans="1:28" s="14" customFormat="1" x14ac:dyDescent="0.35">
      <c r="A47" s="7">
        <v>35</v>
      </c>
      <c r="B47" s="6"/>
      <c r="C47" s="11"/>
      <c r="D47" s="220"/>
      <c r="E47" s="11"/>
      <c r="F47" s="205" t="str">
        <f t="shared" si="0"/>
        <v>N/A</v>
      </c>
      <c r="G47" s="6"/>
      <c r="AA47" s="14" t="str">
        <f t="shared" si="1"/>
        <v/>
      </c>
      <c r="AB47" s="14" t="str">
        <f>IF(LEN($AA47)=0,"N",IF(LEN($AA47)&gt;1,"Error -- Availability entered in an incorrect format",IF($AA47='Control Panel'!$F$36,$AA47,IF($AA47='Control Panel'!$F$37,$AA47,IF($AA47='Control Panel'!$F$38,$AA47,IF($AA47='Control Panel'!$F$39,$AA47,IF($AA47='Control Panel'!$F$40,$AA47,IF($AA47='Control Panel'!$F$41,$AA47,"Error -- Availability entered in an incorrect format"))))))))</f>
        <v>N</v>
      </c>
    </row>
    <row r="48" spans="1:28" s="14" customFormat="1" x14ac:dyDescent="0.35">
      <c r="A48" s="7">
        <v>36</v>
      </c>
      <c r="B48" s="6"/>
      <c r="C48" s="11"/>
      <c r="D48" s="220"/>
      <c r="E48" s="11"/>
      <c r="F48" s="205" t="str">
        <f t="shared" si="0"/>
        <v>N/A</v>
      </c>
      <c r="G48" s="6"/>
      <c r="AA48" s="14" t="str">
        <f t="shared" si="1"/>
        <v/>
      </c>
      <c r="AB48" s="14" t="str">
        <f>IF(LEN($AA48)=0,"N",IF(LEN($AA48)&gt;1,"Error -- Availability entered in an incorrect format",IF($AA48='Control Panel'!$F$36,$AA48,IF($AA48='Control Panel'!$F$37,$AA48,IF($AA48='Control Panel'!$F$38,$AA48,IF($AA48='Control Panel'!$F$39,$AA48,IF($AA48='Control Panel'!$F$40,$AA48,IF($AA48='Control Panel'!$F$41,$AA48,"Error -- Availability entered in an incorrect format"))))))))</f>
        <v>N</v>
      </c>
    </row>
    <row r="49" spans="1:28" s="14" customFormat="1" x14ac:dyDescent="0.35">
      <c r="A49" s="7">
        <v>37</v>
      </c>
      <c r="B49" s="6"/>
      <c r="C49" s="11"/>
      <c r="D49" s="220"/>
      <c r="E49" s="11"/>
      <c r="F49" s="205" t="str">
        <f t="shared" si="0"/>
        <v>N/A</v>
      </c>
      <c r="G49" s="6"/>
      <c r="AA49" s="14" t="str">
        <f t="shared" si="1"/>
        <v/>
      </c>
      <c r="AB49" s="14" t="str">
        <f>IF(LEN($AA49)=0,"N",IF(LEN($AA49)&gt;1,"Error -- Availability entered in an incorrect format",IF($AA49='Control Panel'!$F$36,$AA49,IF($AA49='Control Panel'!$F$37,$AA49,IF($AA49='Control Panel'!$F$38,$AA49,IF($AA49='Control Panel'!$F$39,$AA49,IF($AA49='Control Panel'!$F$40,$AA49,IF($AA49='Control Panel'!$F$41,$AA49,"Error -- Availability entered in an incorrect format"))))))))</f>
        <v>N</v>
      </c>
    </row>
    <row r="50" spans="1:28" s="14" customFormat="1" x14ac:dyDescent="0.35">
      <c r="A50" s="7">
        <v>38</v>
      </c>
      <c r="B50" s="6"/>
      <c r="C50" s="11"/>
      <c r="D50" s="220"/>
      <c r="E50" s="11"/>
      <c r="F50" s="205" t="str">
        <f t="shared" si="0"/>
        <v>N/A</v>
      </c>
      <c r="G50" s="6"/>
      <c r="AA50" s="14" t="str">
        <f t="shared" si="1"/>
        <v/>
      </c>
      <c r="AB50" s="14" t="str">
        <f>IF(LEN($AA50)=0,"N",IF(LEN($AA50)&gt;1,"Error -- Availability entered in an incorrect format",IF($AA50='Control Panel'!$F$36,$AA50,IF($AA50='Control Panel'!$F$37,$AA50,IF($AA50='Control Panel'!$F$38,$AA50,IF($AA50='Control Panel'!$F$39,$AA50,IF($AA50='Control Panel'!$F$40,$AA50,IF($AA50='Control Panel'!$F$41,$AA50,"Error -- Availability entered in an incorrect format"))))))))</f>
        <v>N</v>
      </c>
    </row>
    <row r="51" spans="1:28" s="14" customFormat="1" x14ac:dyDescent="0.35">
      <c r="A51" s="7">
        <v>39</v>
      </c>
      <c r="B51" s="6"/>
      <c r="C51" s="11"/>
      <c r="D51" s="220"/>
      <c r="E51" s="11"/>
      <c r="F51" s="205" t="str">
        <f t="shared" si="0"/>
        <v>N/A</v>
      </c>
      <c r="G51" s="6"/>
      <c r="AA51" s="14" t="str">
        <f t="shared" si="1"/>
        <v/>
      </c>
      <c r="AB51" s="14" t="str">
        <f>IF(LEN($AA51)=0,"N",IF(LEN($AA51)&gt;1,"Error -- Availability entered in an incorrect format",IF($AA51='Control Panel'!$F$36,$AA51,IF($AA51='Control Panel'!$F$37,$AA51,IF($AA51='Control Panel'!$F$38,$AA51,IF($AA51='Control Panel'!$F$39,$AA51,IF($AA51='Control Panel'!$F$40,$AA51,IF($AA51='Control Panel'!$F$41,$AA51,"Error -- Availability entered in an incorrect format"))))))))</f>
        <v>N</v>
      </c>
    </row>
    <row r="52" spans="1:28" s="14" customFormat="1" x14ac:dyDescent="0.35">
      <c r="A52" s="7">
        <v>40</v>
      </c>
      <c r="B52" s="6"/>
      <c r="C52" s="11"/>
      <c r="D52" s="220"/>
      <c r="E52" s="11"/>
      <c r="F52" s="205" t="str">
        <f t="shared" si="0"/>
        <v>N/A</v>
      </c>
      <c r="G52" s="6"/>
      <c r="AA52" s="14" t="str">
        <f t="shared" si="1"/>
        <v/>
      </c>
      <c r="AB52" s="14" t="str">
        <f>IF(LEN($AA52)=0,"N",IF(LEN($AA52)&gt;1,"Error -- Availability entered in an incorrect format",IF($AA52='Control Panel'!$F$36,$AA52,IF($AA52='Control Panel'!$F$37,$AA52,IF($AA52='Control Panel'!$F$38,$AA52,IF($AA52='Control Panel'!$F$39,$AA52,IF($AA52='Control Panel'!$F$40,$AA52,IF($AA52='Control Panel'!$F$41,$AA52,"Error -- Availability entered in an incorrect format"))))))))</f>
        <v>N</v>
      </c>
    </row>
    <row r="53" spans="1:28" s="14" customFormat="1" x14ac:dyDescent="0.35">
      <c r="A53" s="7">
        <v>41</v>
      </c>
      <c r="B53" s="6"/>
      <c r="C53" s="11"/>
      <c r="D53" s="220"/>
      <c r="E53" s="11"/>
      <c r="F53" s="205" t="str">
        <f t="shared" si="0"/>
        <v>N/A</v>
      </c>
      <c r="G53" s="6"/>
      <c r="AA53" s="14" t="str">
        <f t="shared" si="1"/>
        <v/>
      </c>
      <c r="AB53" s="14" t="str">
        <f>IF(LEN($AA53)=0,"N",IF(LEN($AA53)&gt;1,"Error -- Availability entered in an incorrect format",IF($AA53='Control Panel'!$F$36,$AA53,IF($AA53='Control Panel'!$F$37,$AA53,IF($AA53='Control Panel'!$F$38,$AA53,IF($AA53='Control Panel'!$F$39,$AA53,IF($AA53='Control Panel'!$F$40,$AA53,IF($AA53='Control Panel'!$F$41,$AA53,"Error -- Availability entered in an incorrect format"))))))))</f>
        <v>N</v>
      </c>
    </row>
    <row r="54" spans="1:28" s="14" customFormat="1" x14ac:dyDescent="0.35">
      <c r="A54" s="7">
        <v>42</v>
      </c>
      <c r="B54" s="6"/>
      <c r="C54" s="11"/>
      <c r="D54" s="220"/>
      <c r="E54" s="11"/>
      <c r="F54" s="205" t="str">
        <f t="shared" si="0"/>
        <v>N/A</v>
      </c>
      <c r="G54" s="6"/>
      <c r="AA54" s="14" t="str">
        <f t="shared" si="1"/>
        <v/>
      </c>
      <c r="AB54" s="14" t="str">
        <f>IF(LEN($AA54)=0,"N",IF(LEN($AA54)&gt;1,"Error -- Availability entered in an incorrect format",IF($AA54='Control Panel'!$F$36,$AA54,IF($AA54='Control Panel'!$F$37,$AA54,IF($AA54='Control Panel'!$F$38,$AA54,IF($AA54='Control Panel'!$F$39,$AA54,IF($AA54='Control Panel'!$F$40,$AA54,IF($AA54='Control Panel'!$F$41,$AA54,"Error -- Availability entered in an incorrect format"))))))))</f>
        <v>N</v>
      </c>
    </row>
    <row r="55" spans="1:28" s="14" customFormat="1" x14ac:dyDescent="0.35">
      <c r="A55" s="7">
        <v>43</v>
      </c>
      <c r="B55" s="6"/>
      <c r="C55" s="11"/>
      <c r="D55" s="220"/>
      <c r="E55" s="11"/>
      <c r="F55" s="205" t="str">
        <f t="shared" si="0"/>
        <v>N/A</v>
      </c>
      <c r="G55" s="6"/>
      <c r="AA55" s="14" t="str">
        <f t="shared" si="1"/>
        <v/>
      </c>
      <c r="AB55" s="14" t="str">
        <f>IF(LEN($AA55)=0,"N",IF(LEN($AA55)&gt;1,"Error -- Availability entered in an incorrect format",IF($AA55='Control Panel'!$F$36,$AA55,IF($AA55='Control Panel'!$F$37,$AA55,IF($AA55='Control Panel'!$F$38,$AA55,IF($AA55='Control Panel'!$F$39,$AA55,IF($AA55='Control Panel'!$F$40,$AA55,IF($AA55='Control Panel'!$F$41,$AA55,"Error -- Availability entered in an incorrect format"))))))))</f>
        <v>N</v>
      </c>
    </row>
    <row r="56" spans="1:28" s="14" customFormat="1" x14ac:dyDescent="0.35">
      <c r="A56" s="7">
        <v>44</v>
      </c>
      <c r="B56" s="6"/>
      <c r="C56" s="11"/>
      <c r="D56" s="220"/>
      <c r="E56" s="11"/>
      <c r="F56" s="205" t="str">
        <f t="shared" si="0"/>
        <v>N/A</v>
      </c>
      <c r="G56" s="6"/>
      <c r="AA56" s="14" t="str">
        <f t="shared" si="1"/>
        <v/>
      </c>
      <c r="AB56" s="14" t="str">
        <f>IF(LEN($AA56)=0,"N",IF(LEN($AA56)&gt;1,"Error -- Availability entered in an incorrect format",IF($AA56='Control Panel'!$F$36,$AA56,IF($AA56='Control Panel'!$F$37,$AA56,IF($AA56='Control Panel'!$F$38,$AA56,IF($AA56='Control Panel'!$F$39,$AA56,IF($AA56='Control Panel'!$F$40,$AA56,IF($AA56='Control Panel'!$F$41,$AA56,"Error -- Availability entered in an incorrect format"))))))))</f>
        <v>N</v>
      </c>
    </row>
    <row r="57" spans="1:28" s="14" customFormat="1" x14ac:dyDescent="0.35">
      <c r="A57" s="7">
        <v>45</v>
      </c>
      <c r="B57" s="6"/>
      <c r="C57" s="11"/>
      <c r="D57" s="220"/>
      <c r="E57" s="11"/>
      <c r="F57" s="205" t="str">
        <f t="shared" si="0"/>
        <v>N/A</v>
      </c>
      <c r="G57" s="6"/>
      <c r="AA57" s="14" t="str">
        <f t="shared" si="1"/>
        <v/>
      </c>
      <c r="AB57" s="14" t="str">
        <f>IF(LEN($AA57)=0,"N",IF(LEN($AA57)&gt;1,"Error -- Availability entered in an incorrect format",IF($AA57='Control Panel'!$F$36,$AA57,IF($AA57='Control Panel'!$F$37,$AA57,IF($AA57='Control Panel'!$F$38,$AA57,IF($AA57='Control Panel'!$F$39,$AA57,IF($AA57='Control Panel'!$F$40,$AA57,IF($AA57='Control Panel'!$F$41,$AA57,"Error -- Availability entered in an incorrect format"))))))))</f>
        <v>N</v>
      </c>
    </row>
    <row r="58" spans="1:28" s="14" customFormat="1" x14ac:dyDescent="0.35">
      <c r="A58" s="7">
        <v>46</v>
      </c>
      <c r="B58" s="6"/>
      <c r="C58" s="11"/>
      <c r="D58" s="220"/>
      <c r="E58" s="11"/>
      <c r="F58" s="205" t="str">
        <f t="shared" si="0"/>
        <v>N/A</v>
      </c>
      <c r="G58" s="6"/>
      <c r="AA58" s="14" t="str">
        <f t="shared" si="1"/>
        <v/>
      </c>
      <c r="AB58" s="14" t="str">
        <f>IF(LEN($AA58)=0,"N",IF(LEN($AA58)&gt;1,"Error -- Availability entered in an incorrect format",IF($AA58='Control Panel'!$F$36,$AA58,IF($AA58='Control Panel'!$F$37,$AA58,IF($AA58='Control Panel'!$F$38,$AA58,IF($AA58='Control Panel'!$F$39,$AA58,IF($AA58='Control Panel'!$F$40,$AA58,IF($AA58='Control Panel'!$F$41,$AA58,"Error -- Availability entered in an incorrect format"))))))))</f>
        <v>N</v>
      </c>
    </row>
    <row r="59" spans="1:28" s="14" customFormat="1" x14ac:dyDescent="0.35">
      <c r="A59" s="7">
        <v>47</v>
      </c>
      <c r="B59" s="6"/>
      <c r="C59" s="11"/>
      <c r="D59" s="220"/>
      <c r="E59" s="11"/>
      <c r="F59" s="205" t="str">
        <f t="shared" si="0"/>
        <v>N/A</v>
      </c>
      <c r="G59" s="6"/>
      <c r="AA59" s="14" t="str">
        <f t="shared" si="1"/>
        <v/>
      </c>
      <c r="AB59" s="14" t="str">
        <f>IF(LEN($AA59)=0,"N",IF(LEN($AA59)&gt;1,"Error -- Availability entered in an incorrect format",IF($AA59='Control Panel'!$F$36,$AA59,IF($AA59='Control Panel'!$F$37,$AA59,IF($AA59='Control Panel'!$F$38,$AA59,IF($AA59='Control Panel'!$F$39,$AA59,IF($AA59='Control Panel'!$F$40,$AA59,IF($AA59='Control Panel'!$F$41,$AA59,"Error -- Availability entered in an incorrect format"))))))))</f>
        <v>N</v>
      </c>
    </row>
    <row r="60" spans="1:28" s="14" customFormat="1" x14ac:dyDescent="0.35">
      <c r="A60" s="7">
        <v>48</v>
      </c>
      <c r="B60" s="6"/>
      <c r="C60" s="11"/>
      <c r="D60" s="220"/>
      <c r="E60" s="11"/>
      <c r="F60" s="205" t="str">
        <f t="shared" si="0"/>
        <v>N/A</v>
      </c>
      <c r="G60" s="6"/>
      <c r="AA60" s="14" t="str">
        <f t="shared" si="1"/>
        <v/>
      </c>
      <c r="AB60" s="14" t="str">
        <f>IF(LEN($AA60)=0,"N",IF(LEN($AA60)&gt;1,"Error -- Availability entered in an incorrect format",IF($AA60='Control Panel'!$F$36,$AA60,IF($AA60='Control Panel'!$F$37,$AA60,IF($AA60='Control Panel'!$F$38,$AA60,IF($AA60='Control Panel'!$F$39,$AA60,IF($AA60='Control Panel'!$F$40,$AA60,IF($AA60='Control Panel'!$F$41,$AA60,"Error -- Availability entered in an incorrect format"))))))))</f>
        <v>N</v>
      </c>
    </row>
    <row r="61" spans="1:28" s="14" customFormat="1" x14ac:dyDescent="0.35">
      <c r="A61" s="7">
        <v>49</v>
      </c>
      <c r="B61" s="6"/>
      <c r="C61" s="11"/>
      <c r="D61" s="220"/>
      <c r="E61" s="11"/>
      <c r="F61" s="205" t="str">
        <f t="shared" si="0"/>
        <v>N/A</v>
      </c>
      <c r="G61" s="6"/>
      <c r="AA61" s="14" t="str">
        <f t="shared" si="1"/>
        <v/>
      </c>
      <c r="AB61" s="14" t="str">
        <f>IF(LEN($AA61)=0,"N",IF(LEN($AA61)&gt;1,"Error -- Availability entered in an incorrect format",IF($AA61='Control Panel'!$F$36,$AA61,IF($AA61='Control Panel'!$F$37,$AA61,IF($AA61='Control Panel'!$F$38,$AA61,IF($AA61='Control Panel'!$F$39,$AA61,IF($AA61='Control Panel'!$F$40,$AA61,IF($AA61='Control Panel'!$F$41,$AA61,"Error -- Availability entered in an incorrect format"))))))))</f>
        <v>N</v>
      </c>
    </row>
    <row r="62" spans="1:28" s="14" customFormat="1" x14ac:dyDescent="0.35">
      <c r="A62" s="7">
        <v>50</v>
      </c>
      <c r="B62" s="6"/>
      <c r="C62" s="11"/>
      <c r="D62" s="220"/>
      <c r="E62" s="11"/>
      <c r="F62" s="205" t="str">
        <f t="shared" si="0"/>
        <v>N/A</v>
      </c>
      <c r="G62" s="6"/>
      <c r="AA62" s="14" t="str">
        <f t="shared" si="1"/>
        <v/>
      </c>
      <c r="AB62" s="14" t="str">
        <f>IF(LEN($AA62)=0,"N",IF(LEN($AA62)&gt;1,"Error -- Availability entered in an incorrect format",IF($AA62='Control Panel'!$F$36,$AA62,IF($AA62='Control Panel'!$F$37,$AA62,IF($AA62='Control Panel'!$F$38,$AA62,IF($AA62='Control Panel'!$F$39,$AA62,IF($AA62='Control Panel'!$F$40,$AA62,IF($AA62='Control Panel'!$F$41,$AA62,"Error -- Availability entered in an incorrect format"))))))))</f>
        <v>N</v>
      </c>
    </row>
    <row r="63" spans="1:28" s="14" customFormat="1" x14ac:dyDescent="0.35">
      <c r="A63" s="7">
        <v>51</v>
      </c>
      <c r="B63" s="6"/>
      <c r="C63" s="11"/>
      <c r="D63" s="220"/>
      <c r="E63" s="11"/>
      <c r="F63" s="205" t="str">
        <f t="shared" si="0"/>
        <v>N/A</v>
      </c>
      <c r="G63" s="6"/>
      <c r="AA63" s="14" t="str">
        <f t="shared" si="1"/>
        <v/>
      </c>
      <c r="AB63" s="14" t="str">
        <f>IF(LEN($AA63)=0,"N",IF(LEN($AA63)&gt;1,"Error -- Availability entered in an incorrect format",IF($AA63='Control Panel'!$F$36,$AA63,IF($AA63='Control Panel'!$F$37,$AA63,IF($AA63='Control Panel'!$F$38,$AA63,IF($AA63='Control Panel'!$F$39,$AA63,IF($AA63='Control Panel'!$F$40,$AA63,IF($AA63='Control Panel'!$F$41,$AA63,"Error -- Availability entered in an incorrect format"))))))))</f>
        <v>N</v>
      </c>
    </row>
    <row r="64" spans="1:28" s="14" customFormat="1" x14ac:dyDescent="0.35">
      <c r="A64" s="7">
        <v>52</v>
      </c>
      <c r="B64" s="6"/>
      <c r="C64" s="11"/>
      <c r="D64" s="220"/>
      <c r="E64" s="11"/>
      <c r="F64" s="205" t="str">
        <f t="shared" si="0"/>
        <v>N/A</v>
      </c>
      <c r="G64" s="6"/>
      <c r="AA64" s="14" t="str">
        <f t="shared" si="1"/>
        <v/>
      </c>
      <c r="AB64" s="14" t="str">
        <f>IF(LEN($AA64)=0,"N",IF(LEN($AA64)&gt;1,"Error -- Availability entered in an incorrect format",IF($AA64='Control Panel'!$F$36,$AA64,IF($AA64='Control Panel'!$F$37,$AA64,IF($AA64='Control Panel'!$F$38,$AA64,IF($AA64='Control Panel'!$F$39,$AA64,IF($AA64='Control Panel'!$F$40,$AA64,IF($AA64='Control Panel'!$F$41,$AA64,"Error -- Availability entered in an incorrect format"))))))))</f>
        <v>N</v>
      </c>
    </row>
    <row r="65" spans="1:28" s="14" customFormat="1" x14ac:dyDescent="0.35">
      <c r="A65" s="7">
        <v>53</v>
      </c>
      <c r="B65" s="6"/>
      <c r="C65" s="11"/>
      <c r="D65" s="220"/>
      <c r="E65" s="11"/>
      <c r="F65" s="205" t="str">
        <f t="shared" si="0"/>
        <v>N/A</v>
      </c>
      <c r="G65" s="6"/>
      <c r="AA65" s="14" t="str">
        <f t="shared" si="1"/>
        <v/>
      </c>
      <c r="AB65" s="14" t="str">
        <f>IF(LEN($AA65)=0,"N",IF(LEN($AA65)&gt;1,"Error -- Availability entered in an incorrect format",IF($AA65='Control Panel'!$F$36,$AA65,IF($AA65='Control Panel'!$F$37,$AA65,IF($AA65='Control Panel'!$F$38,$AA65,IF($AA65='Control Panel'!$F$39,$AA65,IF($AA65='Control Panel'!$F$40,$AA65,IF($AA65='Control Panel'!$F$41,$AA65,"Error -- Availability entered in an incorrect format"))))))))</f>
        <v>N</v>
      </c>
    </row>
    <row r="66" spans="1:28" s="14" customFormat="1" x14ac:dyDescent="0.35">
      <c r="A66" s="7">
        <v>54</v>
      </c>
      <c r="B66" s="6"/>
      <c r="C66" s="11"/>
      <c r="D66" s="220"/>
      <c r="E66" s="11"/>
      <c r="F66" s="205" t="str">
        <f t="shared" si="0"/>
        <v>N/A</v>
      </c>
      <c r="G66" s="6"/>
      <c r="AA66" s="14" t="str">
        <f t="shared" si="1"/>
        <v/>
      </c>
      <c r="AB66" s="14" t="str">
        <f>IF(LEN($AA66)=0,"N",IF(LEN($AA66)&gt;1,"Error -- Availability entered in an incorrect format",IF($AA66='Control Panel'!$F$36,$AA66,IF($AA66='Control Panel'!$F$37,$AA66,IF($AA66='Control Panel'!$F$38,$AA66,IF($AA66='Control Panel'!$F$39,$AA66,IF($AA66='Control Panel'!$F$40,$AA66,IF($AA66='Control Panel'!$F$41,$AA66,"Error -- Availability entered in an incorrect format"))))))))</f>
        <v>N</v>
      </c>
    </row>
    <row r="67" spans="1:28" s="14" customFormat="1" x14ac:dyDescent="0.35">
      <c r="A67" s="7">
        <v>55</v>
      </c>
      <c r="B67" s="6"/>
      <c r="C67" s="11"/>
      <c r="D67" s="220"/>
      <c r="E67" s="11"/>
      <c r="F67" s="205" t="str">
        <f t="shared" si="0"/>
        <v>N/A</v>
      </c>
      <c r="G67" s="6"/>
      <c r="AA67" s="14" t="str">
        <f t="shared" si="1"/>
        <v/>
      </c>
      <c r="AB67" s="14" t="str">
        <f>IF(LEN($AA67)=0,"N",IF(LEN($AA67)&gt;1,"Error -- Availability entered in an incorrect format",IF($AA67='Control Panel'!$F$36,$AA67,IF($AA67='Control Panel'!$F$37,$AA67,IF($AA67='Control Panel'!$F$38,$AA67,IF($AA67='Control Panel'!$F$39,$AA67,IF($AA67='Control Panel'!$F$40,$AA67,IF($AA67='Control Panel'!$F$41,$AA67,"Error -- Availability entered in an incorrect format"))))))))</f>
        <v>N</v>
      </c>
    </row>
    <row r="68" spans="1:28" s="14" customFormat="1" x14ac:dyDescent="0.35">
      <c r="A68" s="7">
        <v>56</v>
      </c>
      <c r="B68" s="6"/>
      <c r="C68" s="11"/>
      <c r="D68" s="220"/>
      <c r="E68" s="11"/>
      <c r="F68" s="205" t="str">
        <f t="shared" si="0"/>
        <v>N/A</v>
      </c>
      <c r="G68" s="6"/>
      <c r="AA68" s="14" t="str">
        <f t="shared" si="1"/>
        <v/>
      </c>
      <c r="AB68" s="14" t="str">
        <f>IF(LEN($AA68)=0,"N",IF(LEN($AA68)&gt;1,"Error -- Availability entered in an incorrect format",IF($AA68='Control Panel'!$F$36,$AA68,IF($AA68='Control Panel'!$F$37,$AA68,IF($AA68='Control Panel'!$F$38,$AA68,IF($AA68='Control Panel'!$F$39,$AA68,IF($AA68='Control Panel'!$F$40,$AA68,IF($AA68='Control Panel'!$F$41,$AA68,"Error -- Availability entered in an incorrect format"))))))))</f>
        <v>N</v>
      </c>
    </row>
    <row r="69" spans="1:28" s="14" customFormat="1" x14ac:dyDescent="0.35">
      <c r="A69" s="7">
        <v>57</v>
      </c>
      <c r="B69" s="6"/>
      <c r="C69" s="11"/>
      <c r="D69" s="220"/>
      <c r="E69" s="11"/>
      <c r="F69" s="205" t="str">
        <f t="shared" si="0"/>
        <v>N/A</v>
      </c>
      <c r="G69" s="6"/>
      <c r="AA69" s="14" t="str">
        <f t="shared" si="1"/>
        <v/>
      </c>
      <c r="AB69" s="14" t="str">
        <f>IF(LEN($AA69)=0,"N",IF(LEN($AA69)&gt;1,"Error -- Availability entered in an incorrect format",IF($AA69='Control Panel'!$F$36,$AA69,IF($AA69='Control Panel'!$F$37,$AA69,IF($AA69='Control Panel'!$F$38,$AA69,IF($AA69='Control Panel'!$F$39,$AA69,IF($AA69='Control Panel'!$F$40,$AA69,IF($AA69='Control Panel'!$F$41,$AA69,"Error -- Availability entered in an incorrect format"))))))))</f>
        <v>N</v>
      </c>
    </row>
    <row r="70" spans="1:28" s="14" customFormat="1" x14ac:dyDescent="0.35">
      <c r="A70" s="7">
        <v>58</v>
      </c>
      <c r="B70" s="6"/>
      <c r="C70" s="11"/>
      <c r="D70" s="220"/>
      <c r="E70" s="11"/>
      <c r="F70" s="205" t="str">
        <f t="shared" si="0"/>
        <v>N/A</v>
      </c>
      <c r="G70" s="6"/>
      <c r="AA70" s="14" t="str">
        <f t="shared" si="1"/>
        <v/>
      </c>
      <c r="AB70" s="14" t="str">
        <f>IF(LEN($AA70)=0,"N",IF(LEN($AA70)&gt;1,"Error -- Availability entered in an incorrect format",IF($AA70='Control Panel'!$F$36,$AA70,IF($AA70='Control Panel'!$F$37,$AA70,IF($AA70='Control Panel'!$F$38,$AA70,IF($AA70='Control Panel'!$F$39,$AA70,IF($AA70='Control Panel'!$F$40,$AA70,IF($AA70='Control Panel'!$F$41,$AA70,"Error -- Availability entered in an incorrect format"))))))))</f>
        <v>N</v>
      </c>
    </row>
    <row r="71" spans="1:28" s="14" customFormat="1" x14ac:dyDescent="0.35">
      <c r="A71" s="7">
        <v>59</v>
      </c>
      <c r="B71" s="6"/>
      <c r="C71" s="11"/>
      <c r="D71" s="220"/>
      <c r="E71" s="11"/>
      <c r="F71" s="205" t="str">
        <f t="shared" si="0"/>
        <v>N/A</v>
      </c>
      <c r="G71" s="6"/>
      <c r="AA71" s="14" t="str">
        <f t="shared" si="1"/>
        <v/>
      </c>
      <c r="AB71" s="14" t="str">
        <f>IF(LEN($AA71)=0,"N",IF(LEN($AA71)&gt;1,"Error -- Availability entered in an incorrect format",IF($AA71='Control Panel'!$F$36,$AA71,IF($AA71='Control Panel'!$F$37,$AA71,IF($AA71='Control Panel'!$F$38,$AA71,IF($AA71='Control Panel'!$F$39,$AA71,IF($AA71='Control Panel'!$F$40,$AA71,IF($AA71='Control Panel'!$F$41,$AA71,"Error -- Availability entered in an incorrect format"))))))))</f>
        <v>N</v>
      </c>
    </row>
    <row r="72" spans="1:28" s="14" customFormat="1" x14ac:dyDescent="0.35">
      <c r="A72" s="7">
        <v>60</v>
      </c>
      <c r="B72" s="6"/>
      <c r="C72" s="11"/>
      <c r="D72" s="220"/>
      <c r="E72" s="11"/>
      <c r="F72" s="205" t="str">
        <f t="shared" si="0"/>
        <v>N/A</v>
      </c>
      <c r="G72" s="6"/>
      <c r="AA72" s="14" t="str">
        <f t="shared" si="1"/>
        <v/>
      </c>
      <c r="AB72" s="14" t="str">
        <f>IF(LEN($AA72)=0,"N",IF(LEN($AA72)&gt;1,"Error -- Availability entered in an incorrect format",IF($AA72='Control Panel'!$F$36,$AA72,IF($AA72='Control Panel'!$F$37,$AA72,IF($AA72='Control Panel'!$F$38,$AA72,IF($AA72='Control Panel'!$F$39,$AA72,IF($AA72='Control Panel'!$F$40,$AA72,IF($AA72='Control Panel'!$F$41,$AA72,"Error -- Availability entered in an incorrect format"))))))))</f>
        <v>N</v>
      </c>
    </row>
    <row r="73" spans="1:28" s="14" customFormat="1" x14ac:dyDescent="0.35">
      <c r="A73" s="7">
        <v>61</v>
      </c>
      <c r="B73" s="6"/>
      <c r="C73" s="11"/>
      <c r="D73" s="220"/>
      <c r="E73" s="11"/>
      <c r="F73" s="205" t="str">
        <f t="shared" si="0"/>
        <v>N/A</v>
      </c>
      <c r="G73" s="6"/>
      <c r="AA73" s="14" t="str">
        <f t="shared" si="1"/>
        <v/>
      </c>
      <c r="AB73" s="14" t="str">
        <f>IF(LEN($AA73)=0,"N",IF(LEN($AA73)&gt;1,"Error -- Availability entered in an incorrect format",IF($AA73='Control Panel'!$F$36,$AA73,IF($AA73='Control Panel'!$F$37,$AA73,IF($AA73='Control Panel'!$F$38,$AA73,IF($AA73='Control Panel'!$F$39,$AA73,IF($AA73='Control Panel'!$F$40,$AA73,IF($AA73='Control Panel'!$F$41,$AA73,"Error -- Availability entered in an incorrect format"))))))))</f>
        <v>N</v>
      </c>
    </row>
    <row r="74" spans="1:28" s="14" customFormat="1" x14ac:dyDescent="0.35">
      <c r="A74" s="7">
        <v>62</v>
      </c>
      <c r="B74" s="6"/>
      <c r="C74" s="11"/>
      <c r="D74" s="220"/>
      <c r="E74" s="11"/>
      <c r="F74" s="205" t="str">
        <f t="shared" si="0"/>
        <v>N/A</v>
      </c>
      <c r="G74" s="6"/>
      <c r="AA74" s="14" t="str">
        <f t="shared" si="1"/>
        <v/>
      </c>
      <c r="AB74" s="14" t="str">
        <f>IF(LEN($AA74)=0,"N",IF(LEN($AA74)&gt;1,"Error -- Availability entered in an incorrect format",IF($AA74='Control Panel'!$F$36,$AA74,IF($AA74='Control Panel'!$F$37,$AA74,IF($AA74='Control Panel'!$F$38,$AA74,IF($AA74='Control Panel'!$F$39,$AA74,IF($AA74='Control Panel'!$F$40,$AA74,IF($AA74='Control Panel'!$F$41,$AA74,"Error -- Availability entered in an incorrect format"))))))))</f>
        <v>N</v>
      </c>
    </row>
    <row r="75" spans="1:28" s="14" customFormat="1" x14ac:dyDescent="0.35">
      <c r="A75" s="7">
        <v>63</v>
      </c>
      <c r="B75" s="6"/>
      <c r="C75" s="11"/>
      <c r="D75" s="220"/>
      <c r="E75" s="11"/>
      <c r="F75" s="205" t="str">
        <f t="shared" si="0"/>
        <v>N/A</v>
      </c>
      <c r="G75" s="6"/>
      <c r="AA75" s="14" t="str">
        <f t="shared" si="1"/>
        <v/>
      </c>
      <c r="AB75" s="14" t="str">
        <f>IF(LEN($AA75)=0,"N",IF(LEN($AA75)&gt;1,"Error -- Availability entered in an incorrect format",IF($AA75='Control Panel'!$F$36,$AA75,IF($AA75='Control Panel'!$F$37,$AA75,IF($AA75='Control Panel'!$F$38,$AA75,IF($AA75='Control Panel'!$F$39,$AA75,IF($AA75='Control Panel'!$F$40,$AA75,IF($AA75='Control Panel'!$F$41,$AA75,"Error -- Availability entered in an incorrect format"))))))))</f>
        <v>N</v>
      </c>
    </row>
    <row r="76" spans="1:28" s="14" customFormat="1" x14ac:dyDescent="0.35">
      <c r="A76" s="7">
        <v>64</v>
      </c>
      <c r="B76" s="6"/>
      <c r="C76" s="11"/>
      <c r="D76" s="220"/>
      <c r="E76" s="11"/>
      <c r="F76" s="205" t="str">
        <f t="shared" si="0"/>
        <v>N/A</v>
      </c>
      <c r="G76" s="6"/>
      <c r="AA76" s="14" t="str">
        <f t="shared" si="1"/>
        <v/>
      </c>
      <c r="AB76" s="14" t="str">
        <f>IF(LEN($AA76)=0,"N",IF(LEN($AA76)&gt;1,"Error -- Availability entered in an incorrect format",IF($AA76='Control Panel'!$F$36,$AA76,IF($AA76='Control Panel'!$F$37,$AA76,IF($AA76='Control Panel'!$F$38,$AA76,IF($AA76='Control Panel'!$F$39,$AA76,IF($AA76='Control Panel'!$F$40,$AA76,IF($AA76='Control Panel'!$F$41,$AA76,"Error -- Availability entered in an incorrect format"))))))))</f>
        <v>N</v>
      </c>
    </row>
    <row r="77" spans="1:28" s="14" customFormat="1" x14ac:dyDescent="0.35">
      <c r="A77" s="7">
        <v>65</v>
      </c>
      <c r="B77" s="6"/>
      <c r="C77" s="11"/>
      <c r="D77" s="220"/>
      <c r="E77" s="11"/>
      <c r="F77" s="205" t="str">
        <f t="shared" si="0"/>
        <v>N/A</v>
      </c>
      <c r="G77" s="6"/>
      <c r="AA77" s="14" t="str">
        <f t="shared" si="1"/>
        <v/>
      </c>
      <c r="AB77" s="14" t="str">
        <f>IF(LEN($AA77)=0,"N",IF(LEN($AA77)&gt;1,"Error -- Availability entered in an incorrect format",IF($AA77='Control Panel'!$F$36,$AA77,IF($AA77='Control Panel'!$F$37,$AA77,IF($AA77='Control Panel'!$F$38,$AA77,IF($AA77='Control Panel'!$F$39,$AA77,IF($AA77='Control Panel'!$F$40,$AA77,IF($AA77='Control Panel'!$F$41,$AA77,"Error -- Availability entered in an incorrect format"))))))))</f>
        <v>N</v>
      </c>
    </row>
    <row r="78" spans="1:28" s="14" customFormat="1" x14ac:dyDescent="0.35">
      <c r="A78" s="7">
        <v>66</v>
      </c>
      <c r="B78" s="6"/>
      <c r="C78" s="11"/>
      <c r="D78" s="220"/>
      <c r="E78" s="11"/>
      <c r="F78" s="205" t="str">
        <f t="shared" ref="F78:F141" si="2">IF($D$10=$A$9,"N/A",$D$10)</f>
        <v>N/A</v>
      </c>
      <c r="G78" s="6"/>
      <c r="AA78" s="14" t="str">
        <f t="shared" ref="AA78:AA141" si="3">TRIM($D78)</f>
        <v/>
      </c>
      <c r="AB78" s="14" t="str">
        <f>IF(LEN($AA78)=0,"N",IF(LEN($AA78)&gt;1,"Error -- Availability entered in an incorrect format",IF($AA78='Control Panel'!$F$36,$AA78,IF($AA78='Control Panel'!$F$37,$AA78,IF($AA78='Control Panel'!$F$38,$AA78,IF($AA78='Control Panel'!$F$39,$AA78,IF($AA78='Control Panel'!$F$40,$AA78,IF($AA78='Control Panel'!$F$41,$AA78,"Error -- Availability entered in an incorrect format"))))))))</f>
        <v>N</v>
      </c>
    </row>
    <row r="79" spans="1:28" s="14" customFormat="1" x14ac:dyDescent="0.35">
      <c r="A79" s="7">
        <v>67</v>
      </c>
      <c r="B79" s="6"/>
      <c r="C79" s="11"/>
      <c r="D79" s="220"/>
      <c r="E79" s="11"/>
      <c r="F79" s="205" t="str">
        <f t="shared" si="2"/>
        <v>N/A</v>
      </c>
      <c r="G79" s="6"/>
      <c r="AA79" s="14" t="str">
        <f t="shared" si="3"/>
        <v/>
      </c>
      <c r="AB79" s="14" t="str">
        <f>IF(LEN($AA79)=0,"N",IF(LEN($AA79)&gt;1,"Error -- Availability entered in an incorrect format",IF($AA79='Control Panel'!$F$36,$AA79,IF($AA79='Control Panel'!$F$37,$AA79,IF($AA79='Control Panel'!$F$38,$AA79,IF($AA79='Control Panel'!$F$39,$AA79,IF($AA79='Control Panel'!$F$40,$AA79,IF($AA79='Control Panel'!$F$41,$AA79,"Error -- Availability entered in an incorrect format"))))))))</f>
        <v>N</v>
      </c>
    </row>
    <row r="80" spans="1:28" s="14" customFormat="1" x14ac:dyDescent="0.35">
      <c r="A80" s="7">
        <v>68</v>
      </c>
      <c r="B80" s="6"/>
      <c r="C80" s="11"/>
      <c r="D80" s="220"/>
      <c r="E80" s="11"/>
      <c r="F80" s="205" t="str">
        <f t="shared" si="2"/>
        <v>N/A</v>
      </c>
      <c r="G80" s="6"/>
      <c r="AA80" s="14" t="str">
        <f t="shared" si="3"/>
        <v/>
      </c>
      <c r="AB80" s="14" t="str">
        <f>IF(LEN($AA80)=0,"N",IF(LEN($AA80)&gt;1,"Error -- Availability entered in an incorrect format",IF($AA80='Control Panel'!$F$36,$AA80,IF($AA80='Control Panel'!$F$37,$AA80,IF($AA80='Control Panel'!$F$38,$AA80,IF($AA80='Control Panel'!$F$39,$AA80,IF($AA80='Control Panel'!$F$40,$AA80,IF($AA80='Control Panel'!$F$41,$AA80,"Error -- Availability entered in an incorrect format"))))))))</f>
        <v>N</v>
      </c>
    </row>
    <row r="81" spans="1:28" s="14" customFormat="1" x14ac:dyDescent="0.35">
      <c r="A81" s="7">
        <v>69</v>
      </c>
      <c r="B81" s="6"/>
      <c r="C81" s="11"/>
      <c r="D81" s="220"/>
      <c r="E81" s="11"/>
      <c r="F81" s="205" t="str">
        <f t="shared" si="2"/>
        <v>N/A</v>
      </c>
      <c r="G81" s="6"/>
      <c r="AA81" s="14" t="str">
        <f t="shared" si="3"/>
        <v/>
      </c>
      <c r="AB81" s="14" t="str">
        <f>IF(LEN($AA81)=0,"N",IF(LEN($AA81)&gt;1,"Error -- Availability entered in an incorrect format",IF($AA81='Control Panel'!$F$36,$AA81,IF($AA81='Control Panel'!$F$37,$AA81,IF($AA81='Control Panel'!$F$38,$AA81,IF($AA81='Control Panel'!$F$39,$AA81,IF($AA81='Control Panel'!$F$40,$AA81,IF($AA81='Control Panel'!$F$41,$AA81,"Error -- Availability entered in an incorrect format"))))))))</f>
        <v>N</v>
      </c>
    </row>
    <row r="82" spans="1:28" s="14" customFormat="1" x14ac:dyDescent="0.35">
      <c r="A82" s="7">
        <v>70</v>
      </c>
      <c r="B82" s="6"/>
      <c r="C82" s="11"/>
      <c r="D82" s="220"/>
      <c r="E82" s="11"/>
      <c r="F82" s="205" t="str">
        <f t="shared" si="2"/>
        <v>N/A</v>
      </c>
      <c r="G82" s="6"/>
      <c r="AA82" s="14" t="str">
        <f t="shared" si="3"/>
        <v/>
      </c>
      <c r="AB82" s="14" t="str">
        <f>IF(LEN($AA82)=0,"N",IF(LEN($AA82)&gt;1,"Error -- Availability entered in an incorrect format",IF($AA82='Control Panel'!$F$36,$AA82,IF($AA82='Control Panel'!$F$37,$AA82,IF($AA82='Control Panel'!$F$38,$AA82,IF($AA82='Control Panel'!$F$39,$AA82,IF($AA82='Control Panel'!$F$40,$AA82,IF($AA82='Control Panel'!$F$41,$AA82,"Error -- Availability entered in an incorrect format"))))))))</f>
        <v>N</v>
      </c>
    </row>
    <row r="83" spans="1:28" s="14" customFormat="1" x14ac:dyDescent="0.35">
      <c r="A83" s="7">
        <v>71</v>
      </c>
      <c r="B83" s="6"/>
      <c r="C83" s="11"/>
      <c r="D83" s="220"/>
      <c r="E83" s="11"/>
      <c r="F83" s="205" t="str">
        <f t="shared" si="2"/>
        <v>N/A</v>
      </c>
      <c r="G83" s="6"/>
      <c r="AA83" s="14" t="str">
        <f t="shared" si="3"/>
        <v/>
      </c>
      <c r="AB83" s="14" t="str">
        <f>IF(LEN($AA83)=0,"N",IF(LEN($AA83)&gt;1,"Error -- Availability entered in an incorrect format",IF($AA83='Control Panel'!$F$36,$AA83,IF($AA83='Control Panel'!$F$37,$AA83,IF($AA83='Control Panel'!$F$38,$AA83,IF($AA83='Control Panel'!$F$39,$AA83,IF($AA83='Control Panel'!$F$40,$AA83,IF($AA83='Control Panel'!$F$41,$AA83,"Error -- Availability entered in an incorrect format"))))))))</f>
        <v>N</v>
      </c>
    </row>
    <row r="84" spans="1:28" s="14" customFormat="1" x14ac:dyDescent="0.35">
      <c r="A84" s="7">
        <v>72</v>
      </c>
      <c r="B84" s="6"/>
      <c r="C84" s="11"/>
      <c r="D84" s="220"/>
      <c r="E84" s="11"/>
      <c r="F84" s="205" t="str">
        <f t="shared" si="2"/>
        <v>N/A</v>
      </c>
      <c r="G84" s="6"/>
      <c r="AA84" s="14" t="str">
        <f t="shared" si="3"/>
        <v/>
      </c>
      <c r="AB84" s="14" t="str">
        <f>IF(LEN($AA84)=0,"N",IF(LEN($AA84)&gt;1,"Error -- Availability entered in an incorrect format",IF($AA84='Control Panel'!$F$36,$AA84,IF($AA84='Control Panel'!$F$37,$AA84,IF($AA84='Control Panel'!$F$38,$AA84,IF($AA84='Control Panel'!$F$39,$AA84,IF($AA84='Control Panel'!$F$40,$AA84,IF($AA84='Control Panel'!$F$41,$AA84,"Error -- Availability entered in an incorrect format"))))))))</f>
        <v>N</v>
      </c>
    </row>
    <row r="85" spans="1:28" s="14" customFormat="1" x14ac:dyDescent="0.35">
      <c r="A85" s="7">
        <v>73</v>
      </c>
      <c r="B85" s="6"/>
      <c r="C85" s="11"/>
      <c r="D85" s="220"/>
      <c r="E85" s="11"/>
      <c r="F85" s="205" t="str">
        <f t="shared" si="2"/>
        <v>N/A</v>
      </c>
      <c r="G85" s="6"/>
      <c r="AA85" s="14" t="str">
        <f t="shared" si="3"/>
        <v/>
      </c>
      <c r="AB85" s="14" t="str">
        <f>IF(LEN($AA85)=0,"N",IF(LEN($AA85)&gt;1,"Error -- Availability entered in an incorrect format",IF($AA85='Control Panel'!$F$36,$AA85,IF($AA85='Control Panel'!$F$37,$AA85,IF($AA85='Control Panel'!$F$38,$AA85,IF($AA85='Control Panel'!$F$39,$AA85,IF($AA85='Control Panel'!$F$40,$AA85,IF($AA85='Control Panel'!$F$41,$AA85,"Error -- Availability entered in an incorrect format"))))))))</f>
        <v>N</v>
      </c>
    </row>
    <row r="86" spans="1:28" s="14" customFormat="1" x14ac:dyDescent="0.35">
      <c r="A86" s="7">
        <v>74</v>
      </c>
      <c r="B86" s="6"/>
      <c r="C86" s="11"/>
      <c r="D86" s="220"/>
      <c r="E86" s="11"/>
      <c r="F86" s="205" t="str">
        <f t="shared" si="2"/>
        <v>N/A</v>
      </c>
      <c r="G86" s="6"/>
      <c r="AA86" s="14" t="str">
        <f t="shared" si="3"/>
        <v/>
      </c>
      <c r="AB86" s="14" t="str">
        <f>IF(LEN($AA86)=0,"N",IF(LEN($AA86)&gt;1,"Error -- Availability entered in an incorrect format",IF($AA86='Control Panel'!$F$36,$AA86,IF($AA86='Control Panel'!$F$37,$AA86,IF($AA86='Control Panel'!$F$38,$AA86,IF($AA86='Control Panel'!$F$39,$AA86,IF($AA86='Control Panel'!$F$40,$AA86,IF($AA86='Control Panel'!$F$41,$AA86,"Error -- Availability entered in an incorrect format"))))))))</f>
        <v>N</v>
      </c>
    </row>
    <row r="87" spans="1:28" s="14" customFormat="1" x14ac:dyDescent="0.35">
      <c r="A87" s="7">
        <v>75</v>
      </c>
      <c r="B87" s="6"/>
      <c r="C87" s="11"/>
      <c r="D87" s="220"/>
      <c r="E87" s="11"/>
      <c r="F87" s="205" t="str">
        <f t="shared" si="2"/>
        <v>N/A</v>
      </c>
      <c r="G87" s="6"/>
      <c r="AA87" s="14" t="str">
        <f t="shared" si="3"/>
        <v/>
      </c>
      <c r="AB87" s="14" t="str">
        <f>IF(LEN($AA87)=0,"N",IF(LEN($AA87)&gt;1,"Error -- Availability entered in an incorrect format",IF($AA87='Control Panel'!$F$36,$AA87,IF($AA87='Control Panel'!$F$37,$AA87,IF($AA87='Control Panel'!$F$38,$AA87,IF($AA87='Control Panel'!$F$39,$AA87,IF($AA87='Control Panel'!$F$40,$AA87,IF($AA87='Control Panel'!$F$41,$AA87,"Error -- Availability entered in an incorrect format"))))))))</f>
        <v>N</v>
      </c>
    </row>
    <row r="88" spans="1:28" s="14" customFormat="1" x14ac:dyDescent="0.35">
      <c r="A88" s="7">
        <v>76</v>
      </c>
      <c r="B88" s="6"/>
      <c r="C88" s="11"/>
      <c r="D88" s="220"/>
      <c r="E88" s="11"/>
      <c r="F88" s="205" t="str">
        <f t="shared" si="2"/>
        <v>N/A</v>
      </c>
      <c r="G88" s="6"/>
      <c r="AA88" s="14" t="str">
        <f t="shared" si="3"/>
        <v/>
      </c>
      <c r="AB88" s="14" t="str">
        <f>IF(LEN($AA88)=0,"N",IF(LEN($AA88)&gt;1,"Error -- Availability entered in an incorrect format",IF($AA88='Control Panel'!$F$36,$AA88,IF($AA88='Control Panel'!$F$37,$AA88,IF($AA88='Control Panel'!$F$38,$AA88,IF($AA88='Control Panel'!$F$39,$AA88,IF($AA88='Control Panel'!$F$40,$AA88,IF($AA88='Control Panel'!$F$41,$AA88,"Error -- Availability entered in an incorrect format"))))))))</f>
        <v>N</v>
      </c>
    </row>
    <row r="89" spans="1:28" s="14" customFormat="1" x14ac:dyDescent="0.35">
      <c r="A89" s="7">
        <v>77</v>
      </c>
      <c r="B89" s="6"/>
      <c r="C89" s="11"/>
      <c r="D89" s="220"/>
      <c r="E89" s="11"/>
      <c r="F89" s="205" t="str">
        <f t="shared" si="2"/>
        <v>N/A</v>
      </c>
      <c r="G89" s="6"/>
      <c r="AA89" s="14" t="str">
        <f t="shared" si="3"/>
        <v/>
      </c>
      <c r="AB89" s="14" t="str">
        <f>IF(LEN($AA89)=0,"N",IF(LEN($AA89)&gt;1,"Error -- Availability entered in an incorrect format",IF($AA89='Control Panel'!$F$36,$AA89,IF($AA89='Control Panel'!$F$37,$AA89,IF($AA89='Control Panel'!$F$38,$AA89,IF($AA89='Control Panel'!$F$39,$AA89,IF($AA89='Control Panel'!$F$40,$AA89,IF($AA89='Control Panel'!$F$41,$AA89,"Error -- Availability entered in an incorrect format"))))))))</f>
        <v>N</v>
      </c>
    </row>
    <row r="90" spans="1:28" s="14" customFormat="1" x14ac:dyDescent="0.35">
      <c r="A90" s="7">
        <v>78</v>
      </c>
      <c r="B90" s="6"/>
      <c r="C90" s="11"/>
      <c r="D90" s="220"/>
      <c r="E90" s="11"/>
      <c r="F90" s="205" t="str">
        <f t="shared" si="2"/>
        <v>N/A</v>
      </c>
      <c r="G90" s="6"/>
      <c r="AA90" s="14" t="str">
        <f t="shared" si="3"/>
        <v/>
      </c>
      <c r="AB90" s="14" t="str">
        <f>IF(LEN($AA90)=0,"N",IF(LEN($AA90)&gt;1,"Error -- Availability entered in an incorrect format",IF($AA90='Control Panel'!$F$36,$AA90,IF($AA90='Control Panel'!$F$37,$AA90,IF($AA90='Control Panel'!$F$38,$AA90,IF($AA90='Control Panel'!$F$39,$AA90,IF($AA90='Control Panel'!$F$40,$AA90,IF($AA90='Control Panel'!$F$41,$AA90,"Error -- Availability entered in an incorrect format"))))))))</f>
        <v>N</v>
      </c>
    </row>
    <row r="91" spans="1:28" s="14" customFormat="1" x14ac:dyDescent="0.35">
      <c r="A91" s="7">
        <v>79</v>
      </c>
      <c r="B91" s="6"/>
      <c r="C91" s="11"/>
      <c r="D91" s="220"/>
      <c r="E91" s="11"/>
      <c r="F91" s="205" t="str">
        <f t="shared" si="2"/>
        <v>N/A</v>
      </c>
      <c r="G91" s="6"/>
      <c r="AA91" s="14" t="str">
        <f t="shared" si="3"/>
        <v/>
      </c>
      <c r="AB91" s="14" t="str">
        <f>IF(LEN($AA91)=0,"N",IF(LEN($AA91)&gt;1,"Error -- Availability entered in an incorrect format",IF($AA91='Control Panel'!$F$36,$AA91,IF($AA91='Control Panel'!$F$37,$AA91,IF($AA91='Control Panel'!$F$38,$AA91,IF($AA91='Control Panel'!$F$39,$AA91,IF($AA91='Control Panel'!$F$40,$AA91,IF($AA91='Control Panel'!$F$41,$AA91,"Error -- Availability entered in an incorrect format"))))))))</f>
        <v>N</v>
      </c>
    </row>
    <row r="92" spans="1:28" s="14" customFormat="1" x14ac:dyDescent="0.35">
      <c r="A92" s="7">
        <v>80</v>
      </c>
      <c r="B92" s="6"/>
      <c r="C92" s="11"/>
      <c r="D92" s="220"/>
      <c r="E92" s="11"/>
      <c r="F92" s="205" t="str">
        <f t="shared" si="2"/>
        <v>N/A</v>
      </c>
      <c r="G92" s="6"/>
      <c r="AA92" s="14" t="str">
        <f t="shared" si="3"/>
        <v/>
      </c>
      <c r="AB92" s="14" t="str">
        <f>IF(LEN($AA92)=0,"N",IF(LEN($AA92)&gt;1,"Error -- Availability entered in an incorrect format",IF($AA92='Control Panel'!$F$36,$AA92,IF($AA92='Control Panel'!$F$37,$AA92,IF($AA92='Control Panel'!$F$38,$AA92,IF($AA92='Control Panel'!$F$39,$AA92,IF($AA92='Control Panel'!$F$40,$AA92,IF($AA92='Control Panel'!$F$41,$AA92,"Error -- Availability entered in an incorrect format"))))))))</f>
        <v>N</v>
      </c>
    </row>
    <row r="93" spans="1:28" s="14" customFormat="1" x14ac:dyDescent="0.35">
      <c r="A93" s="7">
        <v>81</v>
      </c>
      <c r="B93" s="6"/>
      <c r="C93" s="11"/>
      <c r="D93" s="220"/>
      <c r="E93" s="11"/>
      <c r="F93" s="205" t="str">
        <f t="shared" si="2"/>
        <v>N/A</v>
      </c>
      <c r="G93" s="6"/>
      <c r="AA93" s="14" t="str">
        <f t="shared" si="3"/>
        <v/>
      </c>
      <c r="AB93" s="14" t="str">
        <f>IF(LEN($AA93)=0,"N",IF(LEN($AA93)&gt;1,"Error -- Availability entered in an incorrect format",IF($AA93='Control Panel'!$F$36,$AA93,IF($AA93='Control Panel'!$F$37,$AA93,IF($AA93='Control Panel'!$F$38,$AA93,IF($AA93='Control Panel'!$F$39,$AA93,IF($AA93='Control Panel'!$F$40,$AA93,IF($AA93='Control Panel'!$F$41,$AA93,"Error -- Availability entered in an incorrect format"))))))))</f>
        <v>N</v>
      </c>
    </row>
    <row r="94" spans="1:28" s="14" customFormat="1" x14ac:dyDescent="0.35">
      <c r="A94" s="7">
        <v>82</v>
      </c>
      <c r="B94" s="6"/>
      <c r="C94" s="11"/>
      <c r="D94" s="220"/>
      <c r="E94" s="11"/>
      <c r="F94" s="205" t="str">
        <f t="shared" si="2"/>
        <v>N/A</v>
      </c>
      <c r="G94" s="6"/>
      <c r="AA94" s="14" t="str">
        <f t="shared" si="3"/>
        <v/>
      </c>
      <c r="AB94" s="14" t="str">
        <f>IF(LEN($AA94)=0,"N",IF(LEN($AA94)&gt;1,"Error -- Availability entered in an incorrect format",IF($AA94='Control Panel'!$F$36,$AA94,IF($AA94='Control Panel'!$F$37,$AA94,IF($AA94='Control Panel'!$F$38,$AA94,IF($AA94='Control Panel'!$F$39,$AA94,IF($AA94='Control Panel'!$F$40,$AA94,IF($AA94='Control Panel'!$F$41,$AA94,"Error -- Availability entered in an incorrect format"))))))))</f>
        <v>N</v>
      </c>
    </row>
    <row r="95" spans="1:28" s="14" customFormat="1" x14ac:dyDescent="0.35">
      <c r="A95" s="7">
        <v>83</v>
      </c>
      <c r="B95" s="6"/>
      <c r="C95" s="11"/>
      <c r="D95" s="220"/>
      <c r="E95" s="11"/>
      <c r="F95" s="205" t="str">
        <f t="shared" si="2"/>
        <v>N/A</v>
      </c>
      <c r="G95" s="6"/>
      <c r="AA95" s="14" t="str">
        <f t="shared" si="3"/>
        <v/>
      </c>
      <c r="AB95" s="14" t="str">
        <f>IF(LEN($AA95)=0,"N",IF(LEN($AA95)&gt;1,"Error -- Availability entered in an incorrect format",IF($AA95='Control Panel'!$F$36,$AA95,IF($AA95='Control Panel'!$F$37,$AA95,IF($AA95='Control Panel'!$F$38,$AA95,IF($AA95='Control Panel'!$F$39,$AA95,IF($AA95='Control Panel'!$F$40,$AA95,IF($AA95='Control Panel'!$F$41,$AA95,"Error -- Availability entered in an incorrect format"))))))))</f>
        <v>N</v>
      </c>
    </row>
    <row r="96" spans="1:28" s="14" customFormat="1" x14ac:dyDescent="0.35">
      <c r="A96" s="7">
        <v>84</v>
      </c>
      <c r="B96" s="6"/>
      <c r="C96" s="11"/>
      <c r="D96" s="220"/>
      <c r="E96" s="11"/>
      <c r="F96" s="205" t="str">
        <f t="shared" si="2"/>
        <v>N/A</v>
      </c>
      <c r="G96" s="6"/>
      <c r="AA96" s="14" t="str">
        <f t="shared" si="3"/>
        <v/>
      </c>
      <c r="AB96" s="14" t="str">
        <f>IF(LEN($AA96)=0,"N",IF(LEN($AA96)&gt;1,"Error -- Availability entered in an incorrect format",IF($AA96='Control Panel'!$F$36,$AA96,IF($AA96='Control Panel'!$F$37,$AA96,IF($AA96='Control Panel'!$F$38,$AA96,IF($AA96='Control Panel'!$F$39,$AA96,IF($AA96='Control Panel'!$F$40,$AA96,IF($AA96='Control Panel'!$F$41,$AA96,"Error -- Availability entered in an incorrect format"))))))))</f>
        <v>N</v>
      </c>
    </row>
    <row r="97" spans="1:28" s="14" customFormat="1" x14ac:dyDescent="0.35">
      <c r="A97" s="7">
        <v>85</v>
      </c>
      <c r="B97" s="6"/>
      <c r="C97" s="11"/>
      <c r="D97" s="220"/>
      <c r="E97" s="11"/>
      <c r="F97" s="205" t="str">
        <f t="shared" si="2"/>
        <v>N/A</v>
      </c>
      <c r="G97" s="6"/>
      <c r="AA97" s="14" t="str">
        <f t="shared" si="3"/>
        <v/>
      </c>
      <c r="AB97" s="14" t="str">
        <f>IF(LEN($AA97)=0,"N",IF(LEN($AA97)&gt;1,"Error -- Availability entered in an incorrect format",IF($AA97='Control Panel'!$F$36,$AA97,IF($AA97='Control Panel'!$F$37,$AA97,IF($AA97='Control Panel'!$F$38,$AA97,IF($AA97='Control Panel'!$F$39,$AA97,IF($AA97='Control Panel'!$F$40,$AA97,IF($AA97='Control Panel'!$F$41,$AA97,"Error -- Availability entered in an incorrect format"))))))))</f>
        <v>N</v>
      </c>
    </row>
    <row r="98" spans="1:28" s="14" customFormat="1" x14ac:dyDescent="0.35">
      <c r="A98" s="7">
        <v>86</v>
      </c>
      <c r="B98" s="6"/>
      <c r="C98" s="11"/>
      <c r="D98" s="220"/>
      <c r="E98" s="11"/>
      <c r="F98" s="205" t="str">
        <f t="shared" si="2"/>
        <v>N/A</v>
      </c>
      <c r="G98" s="6"/>
      <c r="AA98" s="14" t="str">
        <f t="shared" si="3"/>
        <v/>
      </c>
      <c r="AB98" s="14" t="str">
        <f>IF(LEN($AA98)=0,"N",IF(LEN($AA98)&gt;1,"Error -- Availability entered in an incorrect format",IF($AA98='Control Panel'!$F$36,$AA98,IF($AA98='Control Panel'!$F$37,$AA98,IF($AA98='Control Panel'!$F$38,$AA98,IF($AA98='Control Panel'!$F$39,$AA98,IF($AA98='Control Panel'!$F$40,$AA98,IF($AA98='Control Panel'!$F$41,$AA98,"Error -- Availability entered in an incorrect format"))))))))</f>
        <v>N</v>
      </c>
    </row>
    <row r="99" spans="1:28" s="14" customFormat="1" x14ac:dyDescent="0.35">
      <c r="A99" s="7">
        <v>87</v>
      </c>
      <c r="B99" s="6"/>
      <c r="C99" s="11"/>
      <c r="D99" s="220"/>
      <c r="E99" s="11"/>
      <c r="F99" s="205" t="str">
        <f t="shared" si="2"/>
        <v>N/A</v>
      </c>
      <c r="G99" s="6"/>
      <c r="AA99" s="14" t="str">
        <f t="shared" si="3"/>
        <v/>
      </c>
      <c r="AB99" s="14" t="str">
        <f>IF(LEN($AA99)=0,"N",IF(LEN($AA99)&gt;1,"Error -- Availability entered in an incorrect format",IF($AA99='Control Panel'!$F$36,$AA99,IF($AA99='Control Panel'!$F$37,$AA99,IF($AA99='Control Panel'!$F$38,$AA99,IF($AA99='Control Panel'!$F$39,$AA99,IF($AA99='Control Panel'!$F$40,$AA99,IF($AA99='Control Panel'!$F$41,$AA99,"Error -- Availability entered in an incorrect format"))))))))</f>
        <v>N</v>
      </c>
    </row>
    <row r="100" spans="1:28" s="14" customFormat="1" x14ac:dyDescent="0.35">
      <c r="A100" s="7">
        <v>88</v>
      </c>
      <c r="B100" s="6"/>
      <c r="C100" s="11"/>
      <c r="D100" s="220"/>
      <c r="E100" s="11"/>
      <c r="F100" s="205" t="str">
        <f t="shared" si="2"/>
        <v>N/A</v>
      </c>
      <c r="G100" s="6"/>
      <c r="AA100" s="14" t="str">
        <f t="shared" si="3"/>
        <v/>
      </c>
      <c r="AB100" s="14" t="str">
        <f>IF(LEN($AA100)=0,"N",IF(LEN($AA100)&gt;1,"Error -- Availability entered in an incorrect format",IF($AA100='Control Panel'!$F$36,$AA100,IF($AA100='Control Panel'!$F$37,$AA100,IF($AA100='Control Panel'!$F$38,$AA100,IF($AA100='Control Panel'!$F$39,$AA100,IF($AA100='Control Panel'!$F$40,$AA100,IF($AA100='Control Panel'!$F$41,$AA100,"Error -- Availability entered in an incorrect format"))))))))</f>
        <v>N</v>
      </c>
    </row>
    <row r="101" spans="1:28" s="14" customFormat="1" x14ac:dyDescent="0.35">
      <c r="A101" s="7">
        <v>89</v>
      </c>
      <c r="B101" s="6"/>
      <c r="C101" s="11"/>
      <c r="D101" s="220"/>
      <c r="E101" s="11"/>
      <c r="F101" s="205" t="str">
        <f t="shared" si="2"/>
        <v>N/A</v>
      </c>
      <c r="G101" s="6"/>
      <c r="AA101" s="14" t="str">
        <f t="shared" si="3"/>
        <v/>
      </c>
      <c r="AB101" s="14" t="str">
        <f>IF(LEN($AA101)=0,"N",IF(LEN($AA101)&gt;1,"Error -- Availability entered in an incorrect format",IF($AA101='Control Panel'!$F$36,$AA101,IF($AA101='Control Panel'!$F$37,$AA101,IF($AA101='Control Panel'!$F$38,$AA101,IF($AA101='Control Panel'!$F$39,$AA101,IF($AA101='Control Panel'!$F$40,$AA101,IF($AA101='Control Panel'!$F$41,$AA101,"Error -- Availability entered in an incorrect format"))))))))</f>
        <v>N</v>
      </c>
    </row>
    <row r="102" spans="1:28" s="14" customFormat="1" x14ac:dyDescent="0.35">
      <c r="A102" s="7">
        <v>90</v>
      </c>
      <c r="B102" s="6"/>
      <c r="C102" s="11"/>
      <c r="D102" s="220"/>
      <c r="E102" s="11"/>
      <c r="F102" s="205" t="str">
        <f t="shared" si="2"/>
        <v>N/A</v>
      </c>
      <c r="G102" s="6"/>
      <c r="AA102" s="14" t="str">
        <f t="shared" si="3"/>
        <v/>
      </c>
      <c r="AB102" s="14" t="str">
        <f>IF(LEN($AA102)=0,"N",IF(LEN($AA102)&gt;1,"Error -- Availability entered in an incorrect format",IF($AA102='Control Panel'!$F$36,$AA102,IF($AA102='Control Panel'!$F$37,$AA102,IF($AA102='Control Panel'!$F$38,$AA102,IF($AA102='Control Panel'!$F$39,$AA102,IF($AA102='Control Panel'!$F$40,$AA102,IF($AA102='Control Panel'!$F$41,$AA102,"Error -- Availability entered in an incorrect format"))))))))</f>
        <v>N</v>
      </c>
    </row>
    <row r="103" spans="1:28" s="14" customFormat="1" x14ac:dyDescent="0.35">
      <c r="A103" s="7">
        <v>91</v>
      </c>
      <c r="B103" s="6"/>
      <c r="C103" s="11"/>
      <c r="D103" s="220"/>
      <c r="E103" s="11"/>
      <c r="F103" s="205" t="str">
        <f t="shared" si="2"/>
        <v>N/A</v>
      </c>
      <c r="G103" s="6"/>
      <c r="AA103" s="14" t="str">
        <f t="shared" si="3"/>
        <v/>
      </c>
      <c r="AB103" s="14" t="str">
        <f>IF(LEN($AA103)=0,"N",IF(LEN($AA103)&gt;1,"Error -- Availability entered in an incorrect format",IF($AA103='Control Panel'!$F$36,$AA103,IF($AA103='Control Panel'!$F$37,$AA103,IF($AA103='Control Panel'!$F$38,$AA103,IF($AA103='Control Panel'!$F$39,$AA103,IF($AA103='Control Panel'!$F$40,$AA103,IF($AA103='Control Panel'!$F$41,$AA103,"Error -- Availability entered in an incorrect format"))))))))</f>
        <v>N</v>
      </c>
    </row>
    <row r="104" spans="1:28" s="14" customFormat="1" x14ac:dyDescent="0.35">
      <c r="A104" s="7">
        <v>92</v>
      </c>
      <c r="B104" s="6"/>
      <c r="C104" s="11"/>
      <c r="D104" s="220"/>
      <c r="E104" s="11"/>
      <c r="F104" s="205" t="str">
        <f t="shared" si="2"/>
        <v>N/A</v>
      </c>
      <c r="G104" s="6"/>
      <c r="AA104" s="14" t="str">
        <f t="shared" si="3"/>
        <v/>
      </c>
      <c r="AB104" s="14" t="str">
        <f>IF(LEN($AA104)=0,"N",IF(LEN($AA104)&gt;1,"Error -- Availability entered in an incorrect format",IF($AA104='Control Panel'!$F$36,$AA104,IF($AA104='Control Panel'!$F$37,$AA104,IF($AA104='Control Panel'!$F$38,$AA104,IF($AA104='Control Panel'!$F$39,$AA104,IF($AA104='Control Panel'!$F$40,$AA104,IF($AA104='Control Panel'!$F$41,$AA104,"Error -- Availability entered in an incorrect format"))))))))</f>
        <v>N</v>
      </c>
    </row>
    <row r="105" spans="1:28" s="14" customFormat="1" x14ac:dyDescent="0.35">
      <c r="A105" s="7">
        <v>93</v>
      </c>
      <c r="B105" s="6"/>
      <c r="C105" s="11"/>
      <c r="D105" s="220"/>
      <c r="E105" s="11"/>
      <c r="F105" s="205" t="str">
        <f t="shared" si="2"/>
        <v>N/A</v>
      </c>
      <c r="G105" s="6"/>
      <c r="AA105" s="14" t="str">
        <f t="shared" si="3"/>
        <v/>
      </c>
      <c r="AB105" s="14" t="str">
        <f>IF(LEN($AA105)=0,"N",IF(LEN($AA105)&gt;1,"Error -- Availability entered in an incorrect format",IF($AA105='Control Panel'!$F$36,$AA105,IF($AA105='Control Panel'!$F$37,$AA105,IF($AA105='Control Panel'!$F$38,$AA105,IF($AA105='Control Panel'!$F$39,$AA105,IF($AA105='Control Panel'!$F$40,$AA105,IF($AA105='Control Panel'!$F$41,$AA105,"Error -- Availability entered in an incorrect format"))))))))</f>
        <v>N</v>
      </c>
    </row>
    <row r="106" spans="1:28" s="14" customFormat="1" x14ac:dyDescent="0.35">
      <c r="A106" s="7">
        <v>94</v>
      </c>
      <c r="B106" s="6"/>
      <c r="C106" s="11"/>
      <c r="D106" s="220"/>
      <c r="E106" s="11"/>
      <c r="F106" s="205" t="str">
        <f t="shared" si="2"/>
        <v>N/A</v>
      </c>
      <c r="G106" s="6"/>
      <c r="AA106" s="14" t="str">
        <f t="shared" si="3"/>
        <v/>
      </c>
      <c r="AB106" s="14" t="str">
        <f>IF(LEN($AA106)=0,"N",IF(LEN($AA106)&gt;1,"Error -- Availability entered in an incorrect format",IF($AA106='Control Panel'!$F$36,$AA106,IF($AA106='Control Panel'!$F$37,$AA106,IF($AA106='Control Panel'!$F$38,$AA106,IF($AA106='Control Panel'!$F$39,$AA106,IF($AA106='Control Panel'!$F$40,$AA106,IF($AA106='Control Panel'!$F$41,$AA106,"Error -- Availability entered in an incorrect format"))))))))</f>
        <v>N</v>
      </c>
    </row>
    <row r="107" spans="1:28" s="14" customFormat="1" x14ac:dyDescent="0.35">
      <c r="A107" s="7">
        <v>95</v>
      </c>
      <c r="B107" s="6"/>
      <c r="C107" s="11"/>
      <c r="D107" s="220"/>
      <c r="E107" s="11"/>
      <c r="F107" s="205" t="str">
        <f t="shared" si="2"/>
        <v>N/A</v>
      </c>
      <c r="G107" s="6"/>
      <c r="AA107" s="14" t="str">
        <f t="shared" si="3"/>
        <v/>
      </c>
      <c r="AB107" s="14" t="str">
        <f>IF(LEN($AA107)=0,"N",IF(LEN($AA107)&gt;1,"Error -- Availability entered in an incorrect format",IF($AA107='Control Panel'!$F$36,$AA107,IF($AA107='Control Panel'!$F$37,$AA107,IF($AA107='Control Panel'!$F$38,$AA107,IF($AA107='Control Panel'!$F$39,$AA107,IF($AA107='Control Panel'!$F$40,$AA107,IF($AA107='Control Panel'!$F$41,$AA107,"Error -- Availability entered in an incorrect format"))))))))</f>
        <v>N</v>
      </c>
    </row>
    <row r="108" spans="1:28" s="14" customFormat="1" x14ac:dyDescent="0.35">
      <c r="A108" s="7">
        <v>96</v>
      </c>
      <c r="B108" s="6"/>
      <c r="C108" s="11"/>
      <c r="D108" s="220"/>
      <c r="E108" s="11"/>
      <c r="F108" s="205" t="str">
        <f t="shared" si="2"/>
        <v>N/A</v>
      </c>
      <c r="G108" s="6"/>
      <c r="AA108" s="14" t="str">
        <f t="shared" si="3"/>
        <v/>
      </c>
      <c r="AB108" s="14" t="str">
        <f>IF(LEN($AA108)=0,"N",IF(LEN($AA108)&gt;1,"Error -- Availability entered in an incorrect format",IF($AA108='Control Panel'!$F$36,$AA108,IF($AA108='Control Panel'!$F$37,$AA108,IF($AA108='Control Panel'!$F$38,$AA108,IF($AA108='Control Panel'!$F$39,$AA108,IF($AA108='Control Panel'!$F$40,$AA108,IF($AA108='Control Panel'!$F$41,$AA108,"Error -- Availability entered in an incorrect format"))))))))</f>
        <v>N</v>
      </c>
    </row>
    <row r="109" spans="1:28" s="14" customFormat="1" x14ac:dyDescent="0.35">
      <c r="A109" s="7">
        <v>97</v>
      </c>
      <c r="B109" s="6"/>
      <c r="C109" s="11"/>
      <c r="D109" s="220"/>
      <c r="E109" s="11"/>
      <c r="F109" s="205" t="str">
        <f t="shared" si="2"/>
        <v>N/A</v>
      </c>
      <c r="G109" s="6"/>
      <c r="AA109" s="14" t="str">
        <f t="shared" si="3"/>
        <v/>
      </c>
      <c r="AB109" s="14" t="str">
        <f>IF(LEN($AA109)=0,"N",IF(LEN($AA109)&gt;1,"Error -- Availability entered in an incorrect format",IF($AA109='Control Panel'!$F$36,$AA109,IF($AA109='Control Panel'!$F$37,$AA109,IF($AA109='Control Panel'!$F$38,$AA109,IF($AA109='Control Panel'!$F$39,$AA109,IF($AA109='Control Panel'!$F$40,$AA109,IF($AA109='Control Panel'!$F$41,$AA109,"Error -- Availability entered in an incorrect format"))))))))</f>
        <v>N</v>
      </c>
    </row>
    <row r="110" spans="1:28" s="14" customFormat="1" x14ac:dyDescent="0.35">
      <c r="A110" s="7">
        <v>98</v>
      </c>
      <c r="B110" s="6"/>
      <c r="C110" s="11"/>
      <c r="D110" s="220"/>
      <c r="E110" s="11"/>
      <c r="F110" s="205" t="str">
        <f t="shared" si="2"/>
        <v>N/A</v>
      </c>
      <c r="G110" s="6"/>
      <c r="AA110" s="14" t="str">
        <f t="shared" si="3"/>
        <v/>
      </c>
      <c r="AB110" s="14" t="str">
        <f>IF(LEN($AA110)=0,"N",IF(LEN($AA110)&gt;1,"Error -- Availability entered in an incorrect format",IF($AA110='Control Panel'!$F$36,$AA110,IF($AA110='Control Panel'!$F$37,$AA110,IF($AA110='Control Panel'!$F$38,$AA110,IF($AA110='Control Panel'!$F$39,$AA110,IF($AA110='Control Panel'!$F$40,$AA110,IF($AA110='Control Panel'!$F$41,$AA110,"Error -- Availability entered in an incorrect format"))))))))</f>
        <v>N</v>
      </c>
    </row>
    <row r="111" spans="1:28" s="14" customFormat="1" x14ac:dyDescent="0.35">
      <c r="A111" s="7">
        <v>99</v>
      </c>
      <c r="B111" s="6"/>
      <c r="C111" s="11"/>
      <c r="D111" s="220"/>
      <c r="E111" s="11"/>
      <c r="F111" s="205" t="str">
        <f t="shared" si="2"/>
        <v>N/A</v>
      </c>
      <c r="G111" s="6"/>
      <c r="AA111" s="14" t="str">
        <f t="shared" si="3"/>
        <v/>
      </c>
      <c r="AB111" s="14" t="str">
        <f>IF(LEN($AA111)=0,"N",IF(LEN($AA111)&gt;1,"Error -- Availability entered in an incorrect format",IF($AA111='Control Panel'!$F$36,$AA111,IF($AA111='Control Panel'!$F$37,$AA111,IF($AA111='Control Panel'!$F$38,$AA111,IF($AA111='Control Panel'!$F$39,$AA111,IF($AA111='Control Panel'!$F$40,$AA111,IF($AA111='Control Panel'!$F$41,$AA111,"Error -- Availability entered in an incorrect format"))))))))</f>
        <v>N</v>
      </c>
    </row>
    <row r="112" spans="1:28" s="14" customFormat="1" x14ac:dyDescent="0.35">
      <c r="A112" s="7">
        <v>100</v>
      </c>
      <c r="B112" s="6"/>
      <c r="C112" s="11"/>
      <c r="D112" s="220"/>
      <c r="E112" s="11"/>
      <c r="F112" s="205" t="str">
        <f t="shared" si="2"/>
        <v>N/A</v>
      </c>
      <c r="G112" s="6"/>
      <c r="AA112" s="14" t="str">
        <f t="shared" si="3"/>
        <v/>
      </c>
      <c r="AB112" s="14" t="str">
        <f>IF(LEN($AA112)=0,"N",IF(LEN($AA112)&gt;1,"Error -- Availability entered in an incorrect format",IF($AA112='Control Panel'!$F$36,$AA112,IF($AA112='Control Panel'!$F$37,$AA112,IF($AA112='Control Panel'!$F$38,$AA112,IF($AA112='Control Panel'!$F$39,$AA112,IF($AA112='Control Panel'!$F$40,$AA112,IF($AA112='Control Panel'!$F$41,$AA112,"Error -- Availability entered in an incorrect format"))))))))</f>
        <v>N</v>
      </c>
    </row>
    <row r="113" spans="1:28" s="14" customFormat="1" x14ac:dyDescent="0.35">
      <c r="A113" s="7">
        <v>101</v>
      </c>
      <c r="B113" s="6"/>
      <c r="C113" s="11"/>
      <c r="D113" s="220"/>
      <c r="E113" s="11"/>
      <c r="F113" s="205" t="str">
        <f t="shared" si="2"/>
        <v>N/A</v>
      </c>
      <c r="G113" s="6"/>
      <c r="AA113" s="14" t="str">
        <f t="shared" si="3"/>
        <v/>
      </c>
      <c r="AB113" s="14" t="str">
        <f>IF(LEN($AA113)=0,"N",IF(LEN($AA113)&gt;1,"Error -- Availability entered in an incorrect format",IF($AA113='Control Panel'!$F$36,$AA113,IF($AA113='Control Panel'!$F$37,$AA113,IF($AA113='Control Panel'!$F$38,$AA113,IF($AA113='Control Panel'!$F$39,$AA113,IF($AA113='Control Panel'!$F$40,$AA113,IF($AA113='Control Panel'!$F$41,$AA113,"Error -- Availability entered in an incorrect format"))))))))</f>
        <v>N</v>
      </c>
    </row>
    <row r="114" spans="1:28" s="14" customFormat="1" x14ac:dyDescent="0.35">
      <c r="A114" s="7">
        <v>102</v>
      </c>
      <c r="B114" s="6"/>
      <c r="C114" s="11"/>
      <c r="D114" s="220"/>
      <c r="E114" s="11"/>
      <c r="F114" s="205" t="str">
        <f t="shared" si="2"/>
        <v>N/A</v>
      </c>
      <c r="G114" s="6"/>
      <c r="AA114" s="14" t="str">
        <f t="shared" si="3"/>
        <v/>
      </c>
      <c r="AB114" s="14" t="str">
        <f>IF(LEN($AA114)=0,"N",IF(LEN($AA114)&gt;1,"Error -- Availability entered in an incorrect format",IF($AA114='Control Panel'!$F$36,$AA114,IF($AA114='Control Panel'!$F$37,$AA114,IF($AA114='Control Panel'!$F$38,$AA114,IF($AA114='Control Panel'!$F$39,$AA114,IF($AA114='Control Panel'!$F$40,$AA114,IF($AA114='Control Panel'!$F$41,$AA114,"Error -- Availability entered in an incorrect format"))))))))</f>
        <v>N</v>
      </c>
    </row>
    <row r="115" spans="1:28" s="14" customFormat="1" x14ac:dyDescent="0.35">
      <c r="A115" s="7">
        <v>103</v>
      </c>
      <c r="B115" s="6"/>
      <c r="C115" s="11"/>
      <c r="D115" s="220"/>
      <c r="E115" s="11"/>
      <c r="F115" s="205" t="str">
        <f t="shared" si="2"/>
        <v>N/A</v>
      </c>
      <c r="G115" s="6"/>
      <c r="AA115" s="14" t="str">
        <f t="shared" si="3"/>
        <v/>
      </c>
      <c r="AB115" s="14" t="str">
        <f>IF(LEN($AA115)=0,"N",IF(LEN($AA115)&gt;1,"Error -- Availability entered in an incorrect format",IF($AA115='Control Panel'!$F$36,$AA115,IF($AA115='Control Panel'!$F$37,$AA115,IF($AA115='Control Panel'!$F$38,$AA115,IF($AA115='Control Panel'!$F$39,$AA115,IF($AA115='Control Panel'!$F$40,$AA115,IF($AA115='Control Panel'!$F$41,$AA115,"Error -- Availability entered in an incorrect format"))))))))</f>
        <v>N</v>
      </c>
    </row>
    <row r="116" spans="1:28" s="14" customFormat="1" x14ac:dyDescent="0.35">
      <c r="A116" s="7">
        <v>104</v>
      </c>
      <c r="B116" s="6"/>
      <c r="C116" s="11"/>
      <c r="D116" s="220"/>
      <c r="E116" s="11"/>
      <c r="F116" s="205" t="str">
        <f t="shared" si="2"/>
        <v>N/A</v>
      </c>
      <c r="G116" s="6"/>
      <c r="AA116" s="14" t="str">
        <f t="shared" si="3"/>
        <v/>
      </c>
      <c r="AB116" s="14" t="str">
        <f>IF(LEN($AA116)=0,"N",IF(LEN($AA116)&gt;1,"Error -- Availability entered in an incorrect format",IF($AA116='Control Panel'!$F$36,$AA116,IF($AA116='Control Panel'!$F$37,$AA116,IF($AA116='Control Panel'!$F$38,$AA116,IF($AA116='Control Panel'!$F$39,$AA116,IF($AA116='Control Panel'!$F$40,$AA116,IF($AA116='Control Panel'!$F$41,$AA116,"Error -- Availability entered in an incorrect format"))))))))</f>
        <v>N</v>
      </c>
    </row>
    <row r="117" spans="1:28" s="14" customFormat="1" x14ac:dyDescent="0.35">
      <c r="A117" s="7">
        <v>105</v>
      </c>
      <c r="B117" s="6"/>
      <c r="C117" s="11"/>
      <c r="D117" s="220"/>
      <c r="E117" s="11"/>
      <c r="F117" s="205" t="str">
        <f t="shared" si="2"/>
        <v>N/A</v>
      </c>
      <c r="G117" s="6"/>
      <c r="AA117" s="14" t="str">
        <f t="shared" si="3"/>
        <v/>
      </c>
      <c r="AB117" s="14" t="str">
        <f>IF(LEN($AA117)=0,"N",IF(LEN($AA117)&gt;1,"Error -- Availability entered in an incorrect format",IF($AA117='Control Panel'!$F$36,$AA117,IF($AA117='Control Panel'!$F$37,$AA117,IF($AA117='Control Panel'!$F$38,$AA117,IF($AA117='Control Panel'!$F$39,$AA117,IF($AA117='Control Panel'!$F$40,$AA117,IF($AA117='Control Panel'!$F$41,$AA117,"Error -- Availability entered in an incorrect format"))))))))</f>
        <v>N</v>
      </c>
    </row>
    <row r="118" spans="1:28" s="14" customFormat="1" x14ac:dyDescent="0.35">
      <c r="A118" s="7">
        <v>106</v>
      </c>
      <c r="B118" s="6"/>
      <c r="C118" s="11"/>
      <c r="D118" s="220"/>
      <c r="E118" s="11"/>
      <c r="F118" s="205" t="str">
        <f t="shared" si="2"/>
        <v>N/A</v>
      </c>
      <c r="G118" s="6"/>
      <c r="AA118" s="14" t="str">
        <f t="shared" si="3"/>
        <v/>
      </c>
      <c r="AB118" s="14" t="str">
        <f>IF(LEN($AA118)=0,"N",IF(LEN($AA118)&gt;1,"Error -- Availability entered in an incorrect format",IF($AA118='Control Panel'!$F$36,$AA118,IF($AA118='Control Panel'!$F$37,$AA118,IF($AA118='Control Panel'!$F$38,$AA118,IF($AA118='Control Panel'!$F$39,$AA118,IF($AA118='Control Panel'!$F$40,$AA118,IF($AA118='Control Panel'!$F$41,$AA118,"Error -- Availability entered in an incorrect format"))))))))</f>
        <v>N</v>
      </c>
    </row>
    <row r="119" spans="1:28" s="14" customFormat="1" x14ac:dyDescent="0.35">
      <c r="A119" s="7">
        <v>107</v>
      </c>
      <c r="B119" s="6"/>
      <c r="C119" s="11"/>
      <c r="D119" s="220"/>
      <c r="E119" s="11"/>
      <c r="F119" s="205" t="str">
        <f t="shared" si="2"/>
        <v>N/A</v>
      </c>
      <c r="G119" s="6"/>
      <c r="AA119" s="14" t="str">
        <f t="shared" si="3"/>
        <v/>
      </c>
      <c r="AB119" s="14" t="str">
        <f>IF(LEN($AA119)=0,"N",IF(LEN($AA119)&gt;1,"Error -- Availability entered in an incorrect format",IF($AA119='Control Panel'!$F$36,$AA119,IF($AA119='Control Panel'!$F$37,$AA119,IF($AA119='Control Panel'!$F$38,$AA119,IF($AA119='Control Panel'!$F$39,$AA119,IF($AA119='Control Panel'!$F$40,$AA119,IF($AA119='Control Panel'!$F$41,$AA119,"Error -- Availability entered in an incorrect format"))))))))</f>
        <v>N</v>
      </c>
    </row>
    <row r="120" spans="1:28" s="14" customFormat="1" x14ac:dyDescent="0.35">
      <c r="A120" s="7">
        <v>108</v>
      </c>
      <c r="B120" s="6"/>
      <c r="C120" s="11"/>
      <c r="D120" s="220"/>
      <c r="E120" s="11"/>
      <c r="F120" s="205" t="str">
        <f t="shared" si="2"/>
        <v>N/A</v>
      </c>
      <c r="G120" s="6"/>
      <c r="AA120" s="14" t="str">
        <f t="shared" si="3"/>
        <v/>
      </c>
      <c r="AB120" s="14" t="str">
        <f>IF(LEN($AA120)=0,"N",IF(LEN($AA120)&gt;1,"Error -- Availability entered in an incorrect format",IF($AA120='Control Panel'!$F$36,$AA120,IF($AA120='Control Panel'!$F$37,$AA120,IF($AA120='Control Panel'!$F$38,$AA120,IF($AA120='Control Panel'!$F$39,$AA120,IF($AA120='Control Panel'!$F$40,$AA120,IF($AA120='Control Panel'!$F$41,$AA120,"Error -- Availability entered in an incorrect format"))))))))</f>
        <v>N</v>
      </c>
    </row>
    <row r="121" spans="1:28" s="14" customFormat="1" x14ac:dyDescent="0.35">
      <c r="A121" s="7">
        <v>109</v>
      </c>
      <c r="B121" s="6"/>
      <c r="C121" s="11"/>
      <c r="D121" s="220"/>
      <c r="E121" s="11"/>
      <c r="F121" s="205" t="str">
        <f t="shared" si="2"/>
        <v>N/A</v>
      </c>
      <c r="G121" s="6"/>
      <c r="AA121" s="14" t="str">
        <f t="shared" si="3"/>
        <v/>
      </c>
      <c r="AB121" s="14" t="str">
        <f>IF(LEN($AA121)=0,"N",IF(LEN($AA121)&gt;1,"Error -- Availability entered in an incorrect format",IF($AA121='Control Panel'!$F$36,$AA121,IF($AA121='Control Panel'!$F$37,$AA121,IF($AA121='Control Panel'!$F$38,$AA121,IF($AA121='Control Panel'!$F$39,$AA121,IF($AA121='Control Panel'!$F$40,$AA121,IF($AA121='Control Panel'!$F$41,$AA121,"Error -- Availability entered in an incorrect format"))))))))</f>
        <v>N</v>
      </c>
    </row>
    <row r="122" spans="1:28" s="14" customFormat="1" x14ac:dyDescent="0.35">
      <c r="A122" s="7">
        <v>110</v>
      </c>
      <c r="B122" s="6"/>
      <c r="C122" s="11"/>
      <c r="D122" s="220"/>
      <c r="E122" s="11"/>
      <c r="F122" s="205" t="str">
        <f t="shared" si="2"/>
        <v>N/A</v>
      </c>
      <c r="G122" s="6"/>
      <c r="AA122" s="14" t="str">
        <f t="shared" si="3"/>
        <v/>
      </c>
      <c r="AB122" s="14" t="str">
        <f>IF(LEN($AA122)=0,"N",IF(LEN($AA122)&gt;1,"Error -- Availability entered in an incorrect format",IF($AA122='Control Panel'!$F$36,$AA122,IF($AA122='Control Panel'!$F$37,$AA122,IF($AA122='Control Panel'!$F$38,$AA122,IF($AA122='Control Panel'!$F$39,$AA122,IF($AA122='Control Panel'!$F$40,$AA122,IF($AA122='Control Panel'!$F$41,$AA122,"Error -- Availability entered in an incorrect format"))))))))</f>
        <v>N</v>
      </c>
    </row>
    <row r="123" spans="1:28" s="14" customFormat="1" x14ac:dyDescent="0.35">
      <c r="A123" s="7">
        <v>111</v>
      </c>
      <c r="B123" s="6"/>
      <c r="C123" s="11"/>
      <c r="D123" s="220"/>
      <c r="E123" s="11"/>
      <c r="F123" s="205" t="str">
        <f t="shared" si="2"/>
        <v>N/A</v>
      </c>
      <c r="G123" s="6"/>
      <c r="AA123" s="14" t="str">
        <f t="shared" si="3"/>
        <v/>
      </c>
      <c r="AB123" s="14" t="str">
        <f>IF(LEN($AA123)=0,"N",IF(LEN($AA123)&gt;1,"Error -- Availability entered in an incorrect format",IF($AA123='Control Panel'!$F$36,$AA123,IF($AA123='Control Panel'!$F$37,$AA123,IF($AA123='Control Panel'!$F$38,$AA123,IF($AA123='Control Panel'!$F$39,$AA123,IF($AA123='Control Panel'!$F$40,$AA123,IF($AA123='Control Panel'!$F$41,$AA123,"Error -- Availability entered in an incorrect format"))))))))</f>
        <v>N</v>
      </c>
    </row>
    <row r="124" spans="1:28" s="14" customFormat="1" x14ac:dyDescent="0.35">
      <c r="A124" s="7">
        <v>112</v>
      </c>
      <c r="B124" s="6"/>
      <c r="C124" s="11"/>
      <c r="D124" s="220"/>
      <c r="E124" s="11"/>
      <c r="F124" s="205" t="str">
        <f t="shared" si="2"/>
        <v>N/A</v>
      </c>
      <c r="G124" s="6"/>
      <c r="AA124" s="14" t="str">
        <f t="shared" si="3"/>
        <v/>
      </c>
      <c r="AB124" s="14" t="str">
        <f>IF(LEN($AA124)=0,"N",IF(LEN($AA124)&gt;1,"Error -- Availability entered in an incorrect format",IF($AA124='Control Panel'!$F$36,$AA124,IF($AA124='Control Panel'!$F$37,$AA124,IF($AA124='Control Panel'!$F$38,$AA124,IF($AA124='Control Panel'!$F$39,$AA124,IF($AA124='Control Panel'!$F$40,$AA124,IF($AA124='Control Panel'!$F$41,$AA124,"Error -- Availability entered in an incorrect format"))))))))</f>
        <v>N</v>
      </c>
    </row>
    <row r="125" spans="1:28" s="14" customFormat="1" x14ac:dyDescent="0.35">
      <c r="A125" s="7">
        <v>113</v>
      </c>
      <c r="B125" s="6"/>
      <c r="C125" s="11"/>
      <c r="D125" s="220"/>
      <c r="E125" s="11"/>
      <c r="F125" s="205" t="str">
        <f t="shared" si="2"/>
        <v>N/A</v>
      </c>
      <c r="G125" s="6"/>
      <c r="AA125" s="14" t="str">
        <f t="shared" si="3"/>
        <v/>
      </c>
      <c r="AB125" s="14" t="str">
        <f>IF(LEN($AA125)=0,"N",IF(LEN($AA125)&gt;1,"Error -- Availability entered in an incorrect format",IF($AA125='Control Panel'!$F$36,$AA125,IF($AA125='Control Panel'!$F$37,$AA125,IF($AA125='Control Panel'!$F$38,$AA125,IF($AA125='Control Panel'!$F$39,$AA125,IF($AA125='Control Panel'!$F$40,$AA125,IF($AA125='Control Panel'!$F$41,$AA125,"Error -- Availability entered in an incorrect format"))))))))</f>
        <v>N</v>
      </c>
    </row>
    <row r="126" spans="1:28" s="14" customFormat="1" x14ac:dyDescent="0.35">
      <c r="A126" s="7">
        <v>114</v>
      </c>
      <c r="B126" s="6"/>
      <c r="C126" s="11"/>
      <c r="D126" s="220"/>
      <c r="E126" s="11"/>
      <c r="F126" s="205" t="str">
        <f t="shared" si="2"/>
        <v>N/A</v>
      </c>
      <c r="G126" s="6"/>
      <c r="AA126" s="14" t="str">
        <f t="shared" si="3"/>
        <v/>
      </c>
      <c r="AB126" s="14" t="str">
        <f>IF(LEN($AA126)=0,"N",IF(LEN($AA126)&gt;1,"Error -- Availability entered in an incorrect format",IF($AA126='Control Panel'!$F$36,$AA126,IF($AA126='Control Panel'!$F$37,$AA126,IF($AA126='Control Panel'!$F$38,$AA126,IF($AA126='Control Panel'!$F$39,$AA126,IF($AA126='Control Panel'!$F$40,$AA126,IF($AA126='Control Panel'!$F$41,$AA126,"Error -- Availability entered in an incorrect format"))))))))</f>
        <v>N</v>
      </c>
    </row>
    <row r="127" spans="1:28" s="14" customFormat="1" x14ac:dyDescent="0.35">
      <c r="A127" s="7">
        <v>115</v>
      </c>
      <c r="B127" s="6"/>
      <c r="C127" s="11"/>
      <c r="D127" s="220"/>
      <c r="E127" s="11"/>
      <c r="F127" s="205" t="str">
        <f t="shared" si="2"/>
        <v>N/A</v>
      </c>
      <c r="G127" s="6"/>
      <c r="AA127" s="14" t="str">
        <f t="shared" si="3"/>
        <v/>
      </c>
      <c r="AB127" s="14" t="str">
        <f>IF(LEN($AA127)=0,"N",IF(LEN($AA127)&gt;1,"Error -- Availability entered in an incorrect format",IF($AA127='Control Panel'!$F$36,$AA127,IF($AA127='Control Panel'!$F$37,$AA127,IF($AA127='Control Panel'!$F$38,$AA127,IF($AA127='Control Panel'!$F$39,$AA127,IF($AA127='Control Panel'!$F$40,$AA127,IF($AA127='Control Panel'!$F$41,$AA127,"Error -- Availability entered in an incorrect format"))))))))</f>
        <v>N</v>
      </c>
    </row>
    <row r="128" spans="1:28" s="14" customFormat="1" x14ac:dyDescent="0.35">
      <c r="A128" s="7">
        <v>116</v>
      </c>
      <c r="B128" s="6"/>
      <c r="C128" s="11"/>
      <c r="D128" s="220"/>
      <c r="E128" s="11"/>
      <c r="F128" s="205" t="str">
        <f t="shared" si="2"/>
        <v>N/A</v>
      </c>
      <c r="G128" s="6"/>
      <c r="AA128" s="14" t="str">
        <f t="shared" si="3"/>
        <v/>
      </c>
      <c r="AB128" s="14" t="str">
        <f>IF(LEN($AA128)=0,"N",IF(LEN($AA128)&gt;1,"Error -- Availability entered in an incorrect format",IF($AA128='Control Panel'!$F$36,$AA128,IF($AA128='Control Panel'!$F$37,$AA128,IF($AA128='Control Panel'!$F$38,$AA128,IF($AA128='Control Panel'!$F$39,$AA128,IF($AA128='Control Panel'!$F$40,$AA128,IF($AA128='Control Panel'!$F$41,$AA128,"Error -- Availability entered in an incorrect format"))))))))</f>
        <v>N</v>
      </c>
    </row>
    <row r="129" spans="1:28" s="14" customFormat="1" x14ac:dyDescent="0.35">
      <c r="A129" s="7">
        <v>117</v>
      </c>
      <c r="B129" s="6"/>
      <c r="C129" s="11"/>
      <c r="D129" s="220"/>
      <c r="E129" s="11"/>
      <c r="F129" s="205" t="str">
        <f t="shared" si="2"/>
        <v>N/A</v>
      </c>
      <c r="G129" s="6"/>
      <c r="AA129" s="14" t="str">
        <f t="shared" si="3"/>
        <v/>
      </c>
      <c r="AB129" s="14" t="str">
        <f>IF(LEN($AA129)=0,"N",IF(LEN($AA129)&gt;1,"Error -- Availability entered in an incorrect format",IF($AA129='Control Panel'!$F$36,$AA129,IF($AA129='Control Panel'!$F$37,$AA129,IF($AA129='Control Panel'!$F$38,$AA129,IF($AA129='Control Panel'!$F$39,$AA129,IF($AA129='Control Panel'!$F$40,$AA129,IF($AA129='Control Panel'!$F$41,$AA129,"Error -- Availability entered in an incorrect format"))))))))</f>
        <v>N</v>
      </c>
    </row>
    <row r="130" spans="1:28" s="14" customFormat="1" x14ac:dyDescent="0.35">
      <c r="A130" s="7">
        <v>118</v>
      </c>
      <c r="B130" s="6"/>
      <c r="C130" s="11"/>
      <c r="D130" s="220"/>
      <c r="E130" s="11"/>
      <c r="F130" s="205" t="str">
        <f t="shared" si="2"/>
        <v>N/A</v>
      </c>
      <c r="G130" s="6"/>
      <c r="AA130" s="14" t="str">
        <f t="shared" si="3"/>
        <v/>
      </c>
      <c r="AB130" s="14" t="str">
        <f>IF(LEN($AA130)=0,"N",IF(LEN($AA130)&gt;1,"Error -- Availability entered in an incorrect format",IF($AA130='Control Panel'!$F$36,$AA130,IF($AA130='Control Panel'!$F$37,$AA130,IF($AA130='Control Panel'!$F$38,$AA130,IF($AA130='Control Panel'!$F$39,$AA130,IF($AA130='Control Panel'!$F$40,$AA130,IF($AA130='Control Panel'!$F$41,$AA130,"Error -- Availability entered in an incorrect format"))))))))</f>
        <v>N</v>
      </c>
    </row>
    <row r="131" spans="1:28" s="14" customFormat="1" x14ac:dyDescent="0.35">
      <c r="A131" s="7">
        <v>119</v>
      </c>
      <c r="B131" s="6"/>
      <c r="C131" s="11"/>
      <c r="D131" s="220"/>
      <c r="E131" s="11"/>
      <c r="F131" s="205" t="str">
        <f t="shared" si="2"/>
        <v>N/A</v>
      </c>
      <c r="G131" s="6"/>
      <c r="AA131" s="14" t="str">
        <f t="shared" si="3"/>
        <v/>
      </c>
      <c r="AB131" s="14" t="str">
        <f>IF(LEN($AA131)=0,"N",IF(LEN($AA131)&gt;1,"Error -- Availability entered in an incorrect format",IF($AA131='Control Panel'!$F$36,$AA131,IF($AA131='Control Panel'!$F$37,$AA131,IF($AA131='Control Panel'!$F$38,$AA131,IF($AA131='Control Panel'!$F$39,$AA131,IF($AA131='Control Panel'!$F$40,$AA131,IF($AA131='Control Panel'!$F$41,$AA131,"Error -- Availability entered in an incorrect format"))))))))</f>
        <v>N</v>
      </c>
    </row>
    <row r="132" spans="1:28" s="14" customFormat="1" x14ac:dyDescent="0.35">
      <c r="A132" s="7">
        <v>120</v>
      </c>
      <c r="B132" s="6"/>
      <c r="C132" s="11"/>
      <c r="D132" s="220"/>
      <c r="E132" s="11"/>
      <c r="F132" s="205" t="str">
        <f t="shared" si="2"/>
        <v>N/A</v>
      </c>
      <c r="G132" s="6"/>
      <c r="AA132" s="14" t="str">
        <f t="shared" si="3"/>
        <v/>
      </c>
      <c r="AB132" s="14" t="str">
        <f>IF(LEN($AA132)=0,"N",IF(LEN($AA132)&gt;1,"Error -- Availability entered in an incorrect format",IF($AA132='Control Panel'!$F$36,$AA132,IF($AA132='Control Panel'!$F$37,$AA132,IF($AA132='Control Panel'!$F$38,$AA132,IF($AA132='Control Panel'!$F$39,$AA132,IF($AA132='Control Panel'!$F$40,$AA132,IF($AA132='Control Panel'!$F$41,$AA132,"Error -- Availability entered in an incorrect format"))))))))</f>
        <v>N</v>
      </c>
    </row>
    <row r="133" spans="1:28" s="14" customFormat="1" x14ac:dyDescent="0.35">
      <c r="A133" s="7">
        <v>121</v>
      </c>
      <c r="B133" s="6"/>
      <c r="C133" s="11"/>
      <c r="D133" s="220"/>
      <c r="E133" s="11"/>
      <c r="F133" s="205" t="str">
        <f t="shared" si="2"/>
        <v>N/A</v>
      </c>
      <c r="G133" s="6"/>
      <c r="AA133" s="14" t="str">
        <f t="shared" si="3"/>
        <v/>
      </c>
      <c r="AB133" s="14" t="str">
        <f>IF(LEN($AA133)=0,"N",IF(LEN($AA133)&gt;1,"Error -- Availability entered in an incorrect format",IF($AA133='Control Panel'!$F$36,$AA133,IF($AA133='Control Panel'!$F$37,$AA133,IF($AA133='Control Panel'!$F$38,$AA133,IF($AA133='Control Panel'!$F$39,$AA133,IF($AA133='Control Panel'!$F$40,$AA133,IF($AA133='Control Panel'!$F$41,$AA133,"Error -- Availability entered in an incorrect format"))))))))</f>
        <v>N</v>
      </c>
    </row>
    <row r="134" spans="1:28" s="14" customFormat="1" x14ac:dyDescent="0.35">
      <c r="A134" s="7">
        <v>122</v>
      </c>
      <c r="B134" s="6"/>
      <c r="C134" s="11"/>
      <c r="D134" s="220"/>
      <c r="E134" s="11"/>
      <c r="F134" s="205" t="str">
        <f t="shared" si="2"/>
        <v>N/A</v>
      </c>
      <c r="G134" s="6"/>
      <c r="AA134" s="14" t="str">
        <f t="shared" si="3"/>
        <v/>
      </c>
      <c r="AB134" s="14" t="str">
        <f>IF(LEN($AA134)=0,"N",IF(LEN($AA134)&gt;1,"Error -- Availability entered in an incorrect format",IF($AA134='Control Panel'!$F$36,$AA134,IF($AA134='Control Panel'!$F$37,$AA134,IF($AA134='Control Panel'!$F$38,$AA134,IF($AA134='Control Panel'!$F$39,$AA134,IF($AA134='Control Panel'!$F$40,$AA134,IF($AA134='Control Panel'!$F$41,$AA134,"Error -- Availability entered in an incorrect format"))))))))</f>
        <v>N</v>
      </c>
    </row>
    <row r="135" spans="1:28" s="14" customFormat="1" x14ac:dyDescent="0.35">
      <c r="A135" s="7">
        <v>123</v>
      </c>
      <c r="B135" s="6"/>
      <c r="C135" s="11"/>
      <c r="D135" s="220"/>
      <c r="E135" s="11"/>
      <c r="F135" s="205" t="str">
        <f t="shared" si="2"/>
        <v>N/A</v>
      </c>
      <c r="G135" s="6"/>
      <c r="AA135" s="14" t="str">
        <f t="shared" si="3"/>
        <v/>
      </c>
      <c r="AB135" s="14" t="str">
        <f>IF(LEN($AA135)=0,"N",IF(LEN($AA135)&gt;1,"Error -- Availability entered in an incorrect format",IF($AA135='Control Panel'!$F$36,$AA135,IF($AA135='Control Panel'!$F$37,$AA135,IF($AA135='Control Panel'!$F$38,$AA135,IF($AA135='Control Panel'!$F$39,$AA135,IF($AA135='Control Panel'!$F$40,$AA135,IF($AA135='Control Panel'!$F$41,$AA135,"Error -- Availability entered in an incorrect format"))))))))</f>
        <v>N</v>
      </c>
    </row>
    <row r="136" spans="1:28" s="14" customFormat="1" x14ac:dyDescent="0.35">
      <c r="A136" s="7">
        <v>124</v>
      </c>
      <c r="B136" s="6"/>
      <c r="C136" s="11"/>
      <c r="D136" s="220"/>
      <c r="E136" s="11"/>
      <c r="F136" s="205" t="str">
        <f t="shared" si="2"/>
        <v>N/A</v>
      </c>
      <c r="G136" s="6"/>
      <c r="AA136" s="14" t="str">
        <f t="shared" si="3"/>
        <v/>
      </c>
      <c r="AB136" s="14" t="str">
        <f>IF(LEN($AA136)=0,"N",IF(LEN($AA136)&gt;1,"Error -- Availability entered in an incorrect format",IF($AA136='Control Panel'!$F$36,$AA136,IF($AA136='Control Panel'!$F$37,$AA136,IF($AA136='Control Panel'!$F$38,$AA136,IF($AA136='Control Panel'!$F$39,$AA136,IF($AA136='Control Panel'!$F$40,$AA136,IF($AA136='Control Panel'!$F$41,$AA136,"Error -- Availability entered in an incorrect format"))))))))</f>
        <v>N</v>
      </c>
    </row>
    <row r="137" spans="1:28" s="14" customFormat="1" x14ac:dyDescent="0.35">
      <c r="A137" s="7">
        <v>125</v>
      </c>
      <c r="B137" s="6"/>
      <c r="C137" s="11"/>
      <c r="D137" s="220"/>
      <c r="E137" s="11"/>
      <c r="F137" s="205" t="str">
        <f t="shared" si="2"/>
        <v>N/A</v>
      </c>
      <c r="G137" s="6"/>
      <c r="AA137" s="14" t="str">
        <f t="shared" si="3"/>
        <v/>
      </c>
      <c r="AB137" s="14" t="str">
        <f>IF(LEN($AA137)=0,"N",IF(LEN($AA137)&gt;1,"Error -- Availability entered in an incorrect format",IF($AA137='Control Panel'!$F$36,$AA137,IF($AA137='Control Panel'!$F$37,$AA137,IF($AA137='Control Panel'!$F$38,$AA137,IF($AA137='Control Panel'!$F$39,$AA137,IF($AA137='Control Panel'!$F$40,$AA137,IF($AA137='Control Panel'!$F$41,$AA137,"Error -- Availability entered in an incorrect format"))))))))</f>
        <v>N</v>
      </c>
    </row>
    <row r="138" spans="1:28" s="14" customFormat="1" x14ac:dyDescent="0.35">
      <c r="A138" s="7">
        <v>126</v>
      </c>
      <c r="B138" s="6"/>
      <c r="C138" s="11"/>
      <c r="D138" s="220"/>
      <c r="E138" s="11"/>
      <c r="F138" s="205" t="str">
        <f t="shared" si="2"/>
        <v>N/A</v>
      </c>
      <c r="G138" s="6"/>
      <c r="AA138" s="14" t="str">
        <f t="shared" si="3"/>
        <v/>
      </c>
      <c r="AB138" s="14" t="str">
        <f>IF(LEN($AA138)=0,"N",IF(LEN($AA138)&gt;1,"Error -- Availability entered in an incorrect format",IF($AA138='Control Panel'!$F$36,$AA138,IF($AA138='Control Panel'!$F$37,$AA138,IF($AA138='Control Panel'!$F$38,$AA138,IF($AA138='Control Panel'!$F$39,$AA138,IF($AA138='Control Panel'!$F$40,$AA138,IF($AA138='Control Panel'!$F$41,$AA138,"Error -- Availability entered in an incorrect format"))))))))</f>
        <v>N</v>
      </c>
    </row>
    <row r="139" spans="1:28" s="14" customFormat="1" x14ac:dyDescent="0.35">
      <c r="A139" s="7">
        <v>127</v>
      </c>
      <c r="B139" s="6"/>
      <c r="C139" s="11"/>
      <c r="D139" s="220"/>
      <c r="E139" s="11"/>
      <c r="F139" s="205" t="str">
        <f t="shared" si="2"/>
        <v>N/A</v>
      </c>
      <c r="G139" s="6"/>
      <c r="AA139" s="14" t="str">
        <f t="shared" si="3"/>
        <v/>
      </c>
      <c r="AB139" s="14" t="str">
        <f>IF(LEN($AA139)=0,"N",IF(LEN($AA139)&gt;1,"Error -- Availability entered in an incorrect format",IF($AA139='Control Panel'!$F$36,$AA139,IF($AA139='Control Panel'!$F$37,$AA139,IF($AA139='Control Panel'!$F$38,$AA139,IF($AA139='Control Panel'!$F$39,$AA139,IF($AA139='Control Panel'!$F$40,$AA139,IF($AA139='Control Panel'!$F$41,$AA139,"Error -- Availability entered in an incorrect format"))))))))</f>
        <v>N</v>
      </c>
    </row>
    <row r="140" spans="1:28" s="14" customFormat="1" x14ac:dyDescent="0.35">
      <c r="A140" s="7">
        <v>128</v>
      </c>
      <c r="B140" s="6"/>
      <c r="C140" s="11"/>
      <c r="D140" s="220"/>
      <c r="E140" s="11"/>
      <c r="F140" s="205" t="str">
        <f t="shared" si="2"/>
        <v>N/A</v>
      </c>
      <c r="G140" s="6"/>
      <c r="AA140" s="14" t="str">
        <f t="shared" si="3"/>
        <v/>
      </c>
      <c r="AB140" s="14" t="str">
        <f>IF(LEN($AA140)=0,"N",IF(LEN($AA140)&gt;1,"Error -- Availability entered in an incorrect format",IF($AA140='Control Panel'!$F$36,$AA140,IF($AA140='Control Panel'!$F$37,$AA140,IF($AA140='Control Panel'!$F$38,$AA140,IF($AA140='Control Panel'!$F$39,$AA140,IF($AA140='Control Panel'!$F$40,$AA140,IF($AA140='Control Panel'!$F$41,$AA140,"Error -- Availability entered in an incorrect format"))))))))</f>
        <v>N</v>
      </c>
    </row>
    <row r="141" spans="1:28" s="14" customFormat="1" x14ac:dyDescent="0.35">
      <c r="A141" s="7">
        <v>129</v>
      </c>
      <c r="B141" s="6"/>
      <c r="C141" s="11"/>
      <c r="D141" s="220"/>
      <c r="E141" s="11"/>
      <c r="F141" s="205" t="str">
        <f t="shared" si="2"/>
        <v>N/A</v>
      </c>
      <c r="G141" s="6"/>
      <c r="AA141" s="14" t="str">
        <f t="shared" si="3"/>
        <v/>
      </c>
      <c r="AB141" s="14" t="str">
        <f>IF(LEN($AA141)=0,"N",IF(LEN($AA141)&gt;1,"Error -- Availability entered in an incorrect format",IF($AA141='Control Panel'!$F$36,$AA141,IF($AA141='Control Panel'!$F$37,$AA141,IF($AA141='Control Panel'!$F$38,$AA141,IF($AA141='Control Panel'!$F$39,$AA141,IF($AA141='Control Panel'!$F$40,$AA141,IF($AA141='Control Panel'!$F$41,$AA141,"Error -- Availability entered in an incorrect format"))))))))</f>
        <v>N</v>
      </c>
    </row>
    <row r="142" spans="1:28" s="14" customFormat="1" x14ac:dyDescent="0.35">
      <c r="A142" s="7">
        <v>130</v>
      </c>
      <c r="B142" s="6"/>
      <c r="C142" s="11"/>
      <c r="D142" s="220"/>
      <c r="E142" s="11"/>
      <c r="F142" s="205" t="str">
        <f t="shared" ref="F142:F205" si="4">IF($D$10=$A$9,"N/A",$D$10)</f>
        <v>N/A</v>
      </c>
      <c r="G142" s="6"/>
      <c r="AA142" s="14" t="str">
        <f t="shared" ref="AA142:AA205" si="5">TRIM($D142)</f>
        <v/>
      </c>
      <c r="AB142" s="14" t="str">
        <f>IF(LEN($AA142)=0,"N",IF(LEN($AA142)&gt;1,"Error -- Availability entered in an incorrect format",IF($AA142='Control Panel'!$F$36,$AA142,IF($AA142='Control Panel'!$F$37,$AA142,IF($AA142='Control Panel'!$F$38,$AA142,IF($AA142='Control Panel'!$F$39,$AA142,IF($AA142='Control Panel'!$F$40,$AA142,IF($AA142='Control Panel'!$F$41,$AA142,"Error -- Availability entered in an incorrect format"))))))))</f>
        <v>N</v>
      </c>
    </row>
    <row r="143" spans="1:28" s="14" customFormat="1" x14ac:dyDescent="0.35">
      <c r="A143" s="7">
        <v>131</v>
      </c>
      <c r="B143" s="6"/>
      <c r="C143" s="11"/>
      <c r="D143" s="220"/>
      <c r="E143" s="11"/>
      <c r="F143" s="205" t="str">
        <f t="shared" si="4"/>
        <v>N/A</v>
      </c>
      <c r="G143" s="6"/>
      <c r="AA143" s="14" t="str">
        <f t="shared" si="5"/>
        <v/>
      </c>
      <c r="AB143" s="14" t="str">
        <f>IF(LEN($AA143)=0,"N",IF(LEN($AA143)&gt;1,"Error -- Availability entered in an incorrect format",IF($AA143='Control Panel'!$F$36,$AA143,IF($AA143='Control Panel'!$F$37,$AA143,IF($AA143='Control Panel'!$F$38,$AA143,IF($AA143='Control Panel'!$F$39,$AA143,IF($AA143='Control Panel'!$F$40,$AA143,IF($AA143='Control Panel'!$F$41,$AA143,"Error -- Availability entered in an incorrect format"))))))))</f>
        <v>N</v>
      </c>
    </row>
    <row r="144" spans="1:28" s="14" customFormat="1" x14ac:dyDescent="0.35">
      <c r="A144" s="7">
        <v>132</v>
      </c>
      <c r="B144" s="6"/>
      <c r="C144" s="11"/>
      <c r="D144" s="220"/>
      <c r="E144" s="11"/>
      <c r="F144" s="205" t="str">
        <f t="shared" si="4"/>
        <v>N/A</v>
      </c>
      <c r="G144" s="6"/>
      <c r="AA144" s="14" t="str">
        <f t="shared" si="5"/>
        <v/>
      </c>
      <c r="AB144" s="14" t="str">
        <f>IF(LEN($AA144)=0,"N",IF(LEN($AA144)&gt;1,"Error -- Availability entered in an incorrect format",IF($AA144='Control Panel'!$F$36,$AA144,IF($AA144='Control Panel'!$F$37,$AA144,IF($AA144='Control Panel'!$F$38,$AA144,IF($AA144='Control Panel'!$F$39,$AA144,IF($AA144='Control Panel'!$F$40,$AA144,IF($AA144='Control Panel'!$F$41,$AA144,"Error -- Availability entered in an incorrect format"))))))))</f>
        <v>N</v>
      </c>
    </row>
    <row r="145" spans="1:28" s="14" customFormat="1" x14ac:dyDescent="0.35">
      <c r="A145" s="7">
        <v>133</v>
      </c>
      <c r="B145" s="6"/>
      <c r="C145" s="11"/>
      <c r="D145" s="220"/>
      <c r="E145" s="11"/>
      <c r="F145" s="205" t="str">
        <f t="shared" si="4"/>
        <v>N/A</v>
      </c>
      <c r="G145" s="6"/>
      <c r="AA145" s="14" t="str">
        <f t="shared" si="5"/>
        <v/>
      </c>
      <c r="AB145" s="14" t="str">
        <f>IF(LEN($AA145)=0,"N",IF(LEN($AA145)&gt;1,"Error -- Availability entered in an incorrect format",IF($AA145='Control Panel'!$F$36,$AA145,IF($AA145='Control Panel'!$F$37,$AA145,IF($AA145='Control Panel'!$F$38,$AA145,IF($AA145='Control Panel'!$F$39,$AA145,IF($AA145='Control Panel'!$F$40,$AA145,IF($AA145='Control Panel'!$F$41,$AA145,"Error -- Availability entered in an incorrect format"))))))))</f>
        <v>N</v>
      </c>
    </row>
    <row r="146" spans="1:28" s="14" customFormat="1" x14ac:dyDescent="0.35">
      <c r="A146" s="7">
        <v>134</v>
      </c>
      <c r="B146" s="6"/>
      <c r="C146" s="11"/>
      <c r="D146" s="220"/>
      <c r="E146" s="11"/>
      <c r="F146" s="205" t="str">
        <f t="shared" si="4"/>
        <v>N/A</v>
      </c>
      <c r="G146" s="6"/>
      <c r="AA146" s="14" t="str">
        <f t="shared" si="5"/>
        <v/>
      </c>
      <c r="AB146" s="14" t="str">
        <f>IF(LEN($AA146)=0,"N",IF(LEN($AA146)&gt;1,"Error -- Availability entered in an incorrect format",IF($AA146='Control Panel'!$F$36,$AA146,IF($AA146='Control Panel'!$F$37,$AA146,IF($AA146='Control Panel'!$F$38,$AA146,IF($AA146='Control Panel'!$F$39,$AA146,IF($AA146='Control Panel'!$F$40,$AA146,IF($AA146='Control Panel'!$F$41,$AA146,"Error -- Availability entered in an incorrect format"))))))))</f>
        <v>N</v>
      </c>
    </row>
    <row r="147" spans="1:28" s="14" customFormat="1" x14ac:dyDescent="0.35">
      <c r="A147" s="7">
        <v>135</v>
      </c>
      <c r="B147" s="6"/>
      <c r="C147" s="11"/>
      <c r="D147" s="220"/>
      <c r="E147" s="11"/>
      <c r="F147" s="205" t="str">
        <f t="shared" si="4"/>
        <v>N/A</v>
      </c>
      <c r="G147" s="6"/>
      <c r="AA147" s="14" t="str">
        <f t="shared" si="5"/>
        <v/>
      </c>
      <c r="AB147" s="14" t="str">
        <f>IF(LEN($AA147)=0,"N",IF(LEN($AA147)&gt;1,"Error -- Availability entered in an incorrect format",IF($AA147='Control Panel'!$F$36,$AA147,IF($AA147='Control Panel'!$F$37,$AA147,IF($AA147='Control Panel'!$F$38,$AA147,IF($AA147='Control Panel'!$F$39,$AA147,IF($AA147='Control Panel'!$F$40,$AA147,IF($AA147='Control Panel'!$F$41,$AA147,"Error -- Availability entered in an incorrect format"))))))))</f>
        <v>N</v>
      </c>
    </row>
    <row r="148" spans="1:28" s="14" customFormat="1" x14ac:dyDescent="0.35">
      <c r="A148" s="7">
        <v>136</v>
      </c>
      <c r="B148" s="6"/>
      <c r="C148" s="11"/>
      <c r="D148" s="220"/>
      <c r="E148" s="11"/>
      <c r="F148" s="205" t="str">
        <f t="shared" si="4"/>
        <v>N/A</v>
      </c>
      <c r="G148" s="6"/>
      <c r="AA148" s="14" t="str">
        <f t="shared" si="5"/>
        <v/>
      </c>
      <c r="AB148" s="14" t="str">
        <f>IF(LEN($AA148)=0,"N",IF(LEN($AA148)&gt;1,"Error -- Availability entered in an incorrect format",IF($AA148='Control Panel'!$F$36,$AA148,IF($AA148='Control Panel'!$F$37,$AA148,IF($AA148='Control Panel'!$F$38,$AA148,IF($AA148='Control Panel'!$F$39,$AA148,IF($AA148='Control Panel'!$F$40,$AA148,IF($AA148='Control Panel'!$F$41,$AA148,"Error -- Availability entered in an incorrect format"))))))))</f>
        <v>N</v>
      </c>
    </row>
    <row r="149" spans="1:28" s="14" customFormat="1" x14ac:dyDescent="0.35">
      <c r="A149" s="7">
        <v>137</v>
      </c>
      <c r="B149" s="6"/>
      <c r="C149" s="11"/>
      <c r="D149" s="220"/>
      <c r="E149" s="11"/>
      <c r="F149" s="205" t="str">
        <f t="shared" si="4"/>
        <v>N/A</v>
      </c>
      <c r="G149" s="6"/>
      <c r="AA149" s="14" t="str">
        <f t="shared" si="5"/>
        <v/>
      </c>
      <c r="AB149" s="14" t="str">
        <f>IF(LEN($AA149)=0,"N",IF(LEN($AA149)&gt;1,"Error -- Availability entered in an incorrect format",IF($AA149='Control Panel'!$F$36,$AA149,IF($AA149='Control Panel'!$F$37,$AA149,IF($AA149='Control Panel'!$F$38,$AA149,IF($AA149='Control Panel'!$F$39,$AA149,IF($AA149='Control Panel'!$F$40,$AA149,IF($AA149='Control Panel'!$F$41,$AA149,"Error -- Availability entered in an incorrect format"))))))))</f>
        <v>N</v>
      </c>
    </row>
    <row r="150" spans="1:28" s="14" customFormat="1" x14ac:dyDescent="0.35">
      <c r="A150" s="7">
        <v>138</v>
      </c>
      <c r="B150" s="6"/>
      <c r="C150" s="11"/>
      <c r="D150" s="220"/>
      <c r="E150" s="11"/>
      <c r="F150" s="205" t="str">
        <f t="shared" si="4"/>
        <v>N/A</v>
      </c>
      <c r="G150" s="6"/>
      <c r="AA150" s="14" t="str">
        <f t="shared" si="5"/>
        <v/>
      </c>
      <c r="AB150" s="14" t="str">
        <f>IF(LEN($AA150)=0,"N",IF(LEN($AA150)&gt;1,"Error -- Availability entered in an incorrect format",IF($AA150='Control Panel'!$F$36,$AA150,IF($AA150='Control Panel'!$F$37,$AA150,IF($AA150='Control Panel'!$F$38,$AA150,IF($AA150='Control Panel'!$F$39,$AA150,IF($AA150='Control Panel'!$F$40,$AA150,IF($AA150='Control Panel'!$F$41,$AA150,"Error -- Availability entered in an incorrect format"))))))))</f>
        <v>N</v>
      </c>
    </row>
    <row r="151" spans="1:28" s="14" customFormat="1" x14ac:dyDescent="0.35">
      <c r="A151" s="7">
        <v>139</v>
      </c>
      <c r="B151" s="6"/>
      <c r="C151" s="11"/>
      <c r="D151" s="220"/>
      <c r="E151" s="11"/>
      <c r="F151" s="205" t="str">
        <f t="shared" si="4"/>
        <v>N/A</v>
      </c>
      <c r="G151" s="6"/>
      <c r="AA151" s="14" t="str">
        <f t="shared" si="5"/>
        <v/>
      </c>
      <c r="AB151" s="14" t="str">
        <f>IF(LEN($AA151)=0,"N",IF(LEN($AA151)&gt;1,"Error -- Availability entered in an incorrect format",IF($AA151='Control Panel'!$F$36,$AA151,IF($AA151='Control Panel'!$F$37,$AA151,IF($AA151='Control Panel'!$F$38,$AA151,IF($AA151='Control Panel'!$F$39,$AA151,IF($AA151='Control Panel'!$F$40,$AA151,IF($AA151='Control Panel'!$F$41,$AA151,"Error -- Availability entered in an incorrect format"))))))))</f>
        <v>N</v>
      </c>
    </row>
    <row r="152" spans="1:28" s="14" customFormat="1" x14ac:dyDescent="0.35">
      <c r="A152" s="7">
        <v>140</v>
      </c>
      <c r="B152" s="6"/>
      <c r="C152" s="11"/>
      <c r="D152" s="220"/>
      <c r="E152" s="11"/>
      <c r="F152" s="205" t="str">
        <f t="shared" si="4"/>
        <v>N/A</v>
      </c>
      <c r="G152" s="6"/>
      <c r="AA152" s="14" t="str">
        <f t="shared" si="5"/>
        <v/>
      </c>
      <c r="AB152" s="14" t="str">
        <f>IF(LEN($AA152)=0,"N",IF(LEN($AA152)&gt;1,"Error -- Availability entered in an incorrect format",IF($AA152='Control Panel'!$F$36,$AA152,IF($AA152='Control Panel'!$F$37,$AA152,IF($AA152='Control Panel'!$F$38,$AA152,IF($AA152='Control Panel'!$F$39,$AA152,IF($AA152='Control Panel'!$F$40,$AA152,IF($AA152='Control Panel'!$F$41,$AA152,"Error -- Availability entered in an incorrect format"))))))))</f>
        <v>N</v>
      </c>
    </row>
    <row r="153" spans="1:28" s="14" customFormat="1" x14ac:dyDescent="0.35">
      <c r="A153" s="7">
        <v>141</v>
      </c>
      <c r="B153" s="6"/>
      <c r="C153" s="11"/>
      <c r="D153" s="220"/>
      <c r="E153" s="11"/>
      <c r="F153" s="205" t="str">
        <f t="shared" si="4"/>
        <v>N/A</v>
      </c>
      <c r="G153" s="6"/>
      <c r="AA153" s="14" t="str">
        <f t="shared" si="5"/>
        <v/>
      </c>
      <c r="AB153" s="14" t="str">
        <f>IF(LEN($AA153)=0,"N",IF(LEN($AA153)&gt;1,"Error -- Availability entered in an incorrect format",IF($AA153='Control Panel'!$F$36,$AA153,IF($AA153='Control Panel'!$F$37,$AA153,IF($AA153='Control Panel'!$F$38,$AA153,IF($AA153='Control Panel'!$F$39,$AA153,IF($AA153='Control Panel'!$F$40,$AA153,IF($AA153='Control Panel'!$F$41,$AA153,"Error -- Availability entered in an incorrect format"))))))))</f>
        <v>N</v>
      </c>
    </row>
    <row r="154" spans="1:28" s="14" customFormat="1" x14ac:dyDescent="0.35">
      <c r="A154" s="7">
        <v>142</v>
      </c>
      <c r="B154" s="6"/>
      <c r="C154" s="11"/>
      <c r="D154" s="220"/>
      <c r="E154" s="11"/>
      <c r="F154" s="205" t="str">
        <f t="shared" si="4"/>
        <v>N/A</v>
      </c>
      <c r="G154" s="6"/>
      <c r="AA154" s="14" t="str">
        <f t="shared" si="5"/>
        <v/>
      </c>
      <c r="AB154" s="14" t="str">
        <f>IF(LEN($AA154)=0,"N",IF(LEN($AA154)&gt;1,"Error -- Availability entered in an incorrect format",IF($AA154='Control Panel'!$F$36,$AA154,IF($AA154='Control Panel'!$F$37,$AA154,IF($AA154='Control Panel'!$F$38,$AA154,IF($AA154='Control Panel'!$F$39,$AA154,IF($AA154='Control Panel'!$F$40,$AA154,IF($AA154='Control Panel'!$F$41,$AA154,"Error -- Availability entered in an incorrect format"))))))))</f>
        <v>N</v>
      </c>
    </row>
    <row r="155" spans="1:28" s="14" customFormat="1" x14ac:dyDescent="0.35">
      <c r="A155" s="7">
        <v>143</v>
      </c>
      <c r="B155" s="6"/>
      <c r="C155" s="11"/>
      <c r="D155" s="220"/>
      <c r="E155" s="11"/>
      <c r="F155" s="205" t="str">
        <f t="shared" si="4"/>
        <v>N/A</v>
      </c>
      <c r="G155" s="6"/>
      <c r="AA155" s="14" t="str">
        <f t="shared" si="5"/>
        <v/>
      </c>
      <c r="AB155" s="14" t="str">
        <f>IF(LEN($AA155)=0,"N",IF(LEN($AA155)&gt;1,"Error -- Availability entered in an incorrect format",IF($AA155='Control Panel'!$F$36,$AA155,IF($AA155='Control Panel'!$F$37,$AA155,IF($AA155='Control Panel'!$F$38,$AA155,IF($AA155='Control Panel'!$F$39,$AA155,IF($AA155='Control Panel'!$F$40,$AA155,IF($AA155='Control Panel'!$F$41,$AA155,"Error -- Availability entered in an incorrect format"))))))))</f>
        <v>N</v>
      </c>
    </row>
    <row r="156" spans="1:28" s="14" customFormat="1" x14ac:dyDescent="0.35">
      <c r="A156" s="7">
        <v>144</v>
      </c>
      <c r="B156" s="6"/>
      <c r="C156" s="11"/>
      <c r="D156" s="220"/>
      <c r="E156" s="11"/>
      <c r="F156" s="205" t="str">
        <f t="shared" si="4"/>
        <v>N/A</v>
      </c>
      <c r="G156" s="6"/>
      <c r="AA156" s="14" t="str">
        <f t="shared" si="5"/>
        <v/>
      </c>
      <c r="AB156" s="14" t="str">
        <f>IF(LEN($AA156)=0,"N",IF(LEN($AA156)&gt;1,"Error -- Availability entered in an incorrect format",IF($AA156='Control Panel'!$F$36,$AA156,IF($AA156='Control Panel'!$F$37,$AA156,IF($AA156='Control Panel'!$F$38,$AA156,IF($AA156='Control Panel'!$F$39,$AA156,IF($AA156='Control Panel'!$F$40,$AA156,IF($AA156='Control Panel'!$F$41,$AA156,"Error -- Availability entered in an incorrect format"))))))))</f>
        <v>N</v>
      </c>
    </row>
    <row r="157" spans="1:28" s="14" customFormat="1" x14ac:dyDescent="0.35">
      <c r="A157" s="7">
        <v>145</v>
      </c>
      <c r="B157" s="6"/>
      <c r="C157" s="11"/>
      <c r="D157" s="220"/>
      <c r="E157" s="11"/>
      <c r="F157" s="205" t="str">
        <f t="shared" si="4"/>
        <v>N/A</v>
      </c>
      <c r="G157" s="6"/>
      <c r="AA157" s="14" t="str">
        <f t="shared" si="5"/>
        <v/>
      </c>
      <c r="AB157" s="14" t="str">
        <f>IF(LEN($AA157)=0,"N",IF(LEN($AA157)&gt;1,"Error -- Availability entered in an incorrect format",IF($AA157='Control Panel'!$F$36,$AA157,IF($AA157='Control Panel'!$F$37,$AA157,IF($AA157='Control Panel'!$F$38,$AA157,IF($AA157='Control Panel'!$F$39,$AA157,IF($AA157='Control Panel'!$F$40,$AA157,IF($AA157='Control Panel'!$F$41,$AA157,"Error -- Availability entered in an incorrect format"))))))))</f>
        <v>N</v>
      </c>
    </row>
    <row r="158" spans="1:28" s="14" customFormat="1" x14ac:dyDescent="0.35">
      <c r="A158" s="7">
        <v>146</v>
      </c>
      <c r="B158" s="6"/>
      <c r="C158" s="11"/>
      <c r="D158" s="220"/>
      <c r="E158" s="11"/>
      <c r="F158" s="205" t="str">
        <f t="shared" si="4"/>
        <v>N/A</v>
      </c>
      <c r="G158" s="6"/>
      <c r="AA158" s="14" t="str">
        <f t="shared" si="5"/>
        <v/>
      </c>
      <c r="AB158" s="14" t="str">
        <f>IF(LEN($AA158)=0,"N",IF(LEN($AA158)&gt;1,"Error -- Availability entered in an incorrect format",IF($AA158='Control Panel'!$F$36,$AA158,IF($AA158='Control Panel'!$F$37,$AA158,IF($AA158='Control Panel'!$F$38,$AA158,IF($AA158='Control Panel'!$F$39,$AA158,IF($AA158='Control Panel'!$F$40,$AA158,IF($AA158='Control Panel'!$F$41,$AA158,"Error -- Availability entered in an incorrect format"))))))))</f>
        <v>N</v>
      </c>
    </row>
    <row r="159" spans="1:28" s="14" customFormat="1" x14ac:dyDescent="0.35">
      <c r="A159" s="7">
        <v>147</v>
      </c>
      <c r="B159" s="6"/>
      <c r="C159" s="11"/>
      <c r="D159" s="220"/>
      <c r="E159" s="11"/>
      <c r="F159" s="205" t="str">
        <f t="shared" si="4"/>
        <v>N/A</v>
      </c>
      <c r="G159" s="6"/>
      <c r="AA159" s="14" t="str">
        <f t="shared" si="5"/>
        <v/>
      </c>
      <c r="AB159" s="14" t="str">
        <f>IF(LEN($AA159)=0,"N",IF(LEN($AA159)&gt;1,"Error -- Availability entered in an incorrect format",IF($AA159='Control Panel'!$F$36,$AA159,IF($AA159='Control Panel'!$F$37,$AA159,IF($AA159='Control Panel'!$F$38,$AA159,IF($AA159='Control Panel'!$F$39,$AA159,IF($AA159='Control Panel'!$F$40,$AA159,IF($AA159='Control Panel'!$F$41,$AA159,"Error -- Availability entered in an incorrect format"))))))))</f>
        <v>N</v>
      </c>
    </row>
    <row r="160" spans="1:28" s="14" customFormat="1" x14ac:dyDescent="0.35">
      <c r="A160" s="7">
        <v>148</v>
      </c>
      <c r="B160" s="6"/>
      <c r="C160" s="11"/>
      <c r="D160" s="220"/>
      <c r="E160" s="11"/>
      <c r="F160" s="205" t="str">
        <f t="shared" si="4"/>
        <v>N/A</v>
      </c>
      <c r="G160" s="6"/>
      <c r="AA160" s="14" t="str">
        <f t="shared" si="5"/>
        <v/>
      </c>
      <c r="AB160" s="14" t="str">
        <f>IF(LEN($AA160)=0,"N",IF(LEN($AA160)&gt;1,"Error -- Availability entered in an incorrect format",IF($AA160='Control Panel'!$F$36,$AA160,IF($AA160='Control Panel'!$F$37,$AA160,IF($AA160='Control Panel'!$F$38,$AA160,IF($AA160='Control Panel'!$F$39,$AA160,IF($AA160='Control Panel'!$F$40,$AA160,IF($AA160='Control Panel'!$F$41,$AA160,"Error -- Availability entered in an incorrect format"))))))))</f>
        <v>N</v>
      </c>
    </row>
    <row r="161" spans="1:28" s="14" customFormat="1" x14ac:dyDescent="0.35">
      <c r="A161" s="7">
        <v>149</v>
      </c>
      <c r="B161" s="6"/>
      <c r="C161" s="11"/>
      <c r="D161" s="220"/>
      <c r="E161" s="11"/>
      <c r="F161" s="205" t="str">
        <f t="shared" si="4"/>
        <v>N/A</v>
      </c>
      <c r="G161" s="6"/>
      <c r="AA161" s="14" t="str">
        <f t="shared" si="5"/>
        <v/>
      </c>
      <c r="AB161" s="14" t="str">
        <f>IF(LEN($AA161)=0,"N",IF(LEN($AA161)&gt;1,"Error -- Availability entered in an incorrect format",IF($AA161='Control Panel'!$F$36,$AA161,IF($AA161='Control Panel'!$F$37,$AA161,IF($AA161='Control Panel'!$F$38,$AA161,IF($AA161='Control Panel'!$F$39,$AA161,IF($AA161='Control Panel'!$F$40,$AA161,IF($AA161='Control Panel'!$F$41,$AA161,"Error -- Availability entered in an incorrect format"))))))))</f>
        <v>N</v>
      </c>
    </row>
    <row r="162" spans="1:28" s="14" customFormat="1" x14ac:dyDescent="0.35">
      <c r="A162" s="7">
        <v>150</v>
      </c>
      <c r="B162" s="6"/>
      <c r="C162" s="11"/>
      <c r="D162" s="220"/>
      <c r="E162" s="11"/>
      <c r="F162" s="205" t="str">
        <f t="shared" si="4"/>
        <v>N/A</v>
      </c>
      <c r="G162" s="6"/>
      <c r="AA162" s="14" t="str">
        <f t="shared" si="5"/>
        <v/>
      </c>
      <c r="AB162" s="14" t="str">
        <f>IF(LEN($AA162)=0,"N",IF(LEN($AA162)&gt;1,"Error -- Availability entered in an incorrect format",IF($AA162='Control Panel'!$F$36,$AA162,IF($AA162='Control Panel'!$F$37,$AA162,IF($AA162='Control Panel'!$F$38,$AA162,IF($AA162='Control Panel'!$F$39,$AA162,IF($AA162='Control Panel'!$F$40,$AA162,IF($AA162='Control Panel'!$F$41,$AA162,"Error -- Availability entered in an incorrect format"))))))))</f>
        <v>N</v>
      </c>
    </row>
    <row r="163" spans="1:28" s="14" customFormat="1" x14ac:dyDescent="0.35">
      <c r="A163" s="7">
        <v>151</v>
      </c>
      <c r="B163" s="6"/>
      <c r="C163" s="11"/>
      <c r="D163" s="220"/>
      <c r="E163" s="11"/>
      <c r="F163" s="205" t="str">
        <f t="shared" si="4"/>
        <v>N/A</v>
      </c>
      <c r="G163" s="6"/>
      <c r="AA163" s="14" t="str">
        <f t="shared" si="5"/>
        <v/>
      </c>
      <c r="AB163" s="14" t="str">
        <f>IF(LEN($AA163)=0,"N",IF(LEN($AA163)&gt;1,"Error -- Availability entered in an incorrect format",IF($AA163='Control Panel'!$F$36,$AA163,IF($AA163='Control Panel'!$F$37,$AA163,IF($AA163='Control Panel'!$F$38,$AA163,IF($AA163='Control Panel'!$F$39,$AA163,IF($AA163='Control Panel'!$F$40,$AA163,IF($AA163='Control Panel'!$F$41,$AA163,"Error -- Availability entered in an incorrect format"))))))))</f>
        <v>N</v>
      </c>
    </row>
    <row r="164" spans="1:28" s="14" customFormat="1" x14ac:dyDescent="0.35">
      <c r="A164" s="7">
        <v>152</v>
      </c>
      <c r="B164" s="6"/>
      <c r="C164" s="11"/>
      <c r="D164" s="220"/>
      <c r="E164" s="11"/>
      <c r="F164" s="205" t="str">
        <f t="shared" si="4"/>
        <v>N/A</v>
      </c>
      <c r="G164" s="6"/>
      <c r="AA164" s="14" t="str">
        <f t="shared" si="5"/>
        <v/>
      </c>
      <c r="AB164" s="14" t="str">
        <f>IF(LEN($AA164)=0,"N",IF(LEN($AA164)&gt;1,"Error -- Availability entered in an incorrect format",IF($AA164='Control Panel'!$F$36,$AA164,IF($AA164='Control Panel'!$F$37,$AA164,IF($AA164='Control Panel'!$F$38,$AA164,IF($AA164='Control Panel'!$F$39,$AA164,IF($AA164='Control Panel'!$F$40,$AA164,IF($AA164='Control Panel'!$F$41,$AA164,"Error -- Availability entered in an incorrect format"))))))))</f>
        <v>N</v>
      </c>
    </row>
    <row r="165" spans="1:28" s="14" customFormat="1" x14ac:dyDescent="0.35">
      <c r="A165" s="7">
        <v>153</v>
      </c>
      <c r="B165" s="6"/>
      <c r="C165" s="11"/>
      <c r="D165" s="220"/>
      <c r="E165" s="11"/>
      <c r="F165" s="205" t="str">
        <f t="shared" si="4"/>
        <v>N/A</v>
      </c>
      <c r="G165" s="6"/>
      <c r="AA165" s="14" t="str">
        <f t="shared" si="5"/>
        <v/>
      </c>
      <c r="AB165" s="14" t="str">
        <f>IF(LEN($AA165)=0,"N",IF(LEN($AA165)&gt;1,"Error -- Availability entered in an incorrect format",IF($AA165='Control Panel'!$F$36,$AA165,IF($AA165='Control Panel'!$F$37,$AA165,IF($AA165='Control Panel'!$F$38,$AA165,IF($AA165='Control Panel'!$F$39,$AA165,IF($AA165='Control Panel'!$F$40,$AA165,IF($AA165='Control Panel'!$F$41,$AA165,"Error -- Availability entered in an incorrect format"))))))))</f>
        <v>N</v>
      </c>
    </row>
    <row r="166" spans="1:28" s="14" customFormat="1" x14ac:dyDescent="0.35">
      <c r="A166" s="7">
        <v>154</v>
      </c>
      <c r="B166" s="6"/>
      <c r="C166" s="11"/>
      <c r="D166" s="220"/>
      <c r="E166" s="11"/>
      <c r="F166" s="205" t="str">
        <f t="shared" si="4"/>
        <v>N/A</v>
      </c>
      <c r="G166" s="6"/>
      <c r="AA166" s="14" t="str">
        <f t="shared" si="5"/>
        <v/>
      </c>
      <c r="AB166" s="14" t="str">
        <f>IF(LEN($AA166)=0,"N",IF(LEN($AA166)&gt;1,"Error -- Availability entered in an incorrect format",IF($AA166='Control Panel'!$F$36,$AA166,IF($AA166='Control Panel'!$F$37,$AA166,IF($AA166='Control Panel'!$F$38,$AA166,IF($AA166='Control Panel'!$F$39,$AA166,IF($AA166='Control Panel'!$F$40,$AA166,IF($AA166='Control Panel'!$F$41,$AA166,"Error -- Availability entered in an incorrect format"))))))))</f>
        <v>N</v>
      </c>
    </row>
    <row r="167" spans="1:28" s="14" customFormat="1" x14ac:dyDescent="0.35">
      <c r="A167" s="7">
        <v>155</v>
      </c>
      <c r="B167" s="6"/>
      <c r="C167" s="11"/>
      <c r="D167" s="220"/>
      <c r="E167" s="11"/>
      <c r="F167" s="205" t="str">
        <f t="shared" si="4"/>
        <v>N/A</v>
      </c>
      <c r="G167" s="6"/>
      <c r="AA167" s="14" t="str">
        <f t="shared" si="5"/>
        <v/>
      </c>
      <c r="AB167" s="14" t="str">
        <f>IF(LEN($AA167)=0,"N",IF(LEN($AA167)&gt;1,"Error -- Availability entered in an incorrect format",IF($AA167='Control Panel'!$F$36,$AA167,IF($AA167='Control Panel'!$F$37,$AA167,IF($AA167='Control Panel'!$F$38,$AA167,IF($AA167='Control Panel'!$F$39,$AA167,IF($AA167='Control Panel'!$F$40,$AA167,IF($AA167='Control Panel'!$F$41,$AA167,"Error -- Availability entered in an incorrect format"))))))))</f>
        <v>N</v>
      </c>
    </row>
    <row r="168" spans="1:28" s="14" customFormat="1" x14ac:dyDescent="0.35">
      <c r="A168" s="7">
        <v>156</v>
      </c>
      <c r="B168" s="6"/>
      <c r="C168" s="11"/>
      <c r="D168" s="220"/>
      <c r="E168" s="11"/>
      <c r="F168" s="205" t="str">
        <f t="shared" si="4"/>
        <v>N/A</v>
      </c>
      <c r="G168" s="6"/>
      <c r="AA168" s="14" t="str">
        <f t="shared" si="5"/>
        <v/>
      </c>
      <c r="AB168" s="14" t="str">
        <f>IF(LEN($AA168)=0,"N",IF(LEN($AA168)&gt;1,"Error -- Availability entered in an incorrect format",IF($AA168='Control Panel'!$F$36,$AA168,IF($AA168='Control Panel'!$F$37,$AA168,IF($AA168='Control Panel'!$F$38,$AA168,IF($AA168='Control Panel'!$F$39,$AA168,IF($AA168='Control Panel'!$F$40,$AA168,IF($AA168='Control Panel'!$F$41,$AA168,"Error -- Availability entered in an incorrect format"))))))))</f>
        <v>N</v>
      </c>
    </row>
    <row r="169" spans="1:28" s="14" customFormat="1" x14ac:dyDescent="0.35">
      <c r="A169" s="7">
        <v>157</v>
      </c>
      <c r="B169" s="6"/>
      <c r="C169" s="11"/>
      <c r="D169" s="220"/>
      <c r="E169" s="11"/>
      <c r="F169" s="205" t="str">
        <f t="shared" si="4"/>
        <v>N/A</v>
      </c>
      <c r="G169" s="6"/>
      <c r="AA169" s="14" t="str">
        <f t="shared" si="5"/>
        <v/>
      </c>
      <c r="AB169" s="14" t="str">
        <f>IF(LEN($AA169)=0,"N",IF(LEN($AA169)&gt;1,"Error -- Availability entered in an incorrect format",IF($AA169='Control Panel'!$F$36,$AA169,IF($AA169='Control Panel'!$F$37,$AA169,IF($AA169='Control Panel'!$F$38,$AA169,IF($AA169='Control Panel'!$F$39,$AA169,IF($AA169='Control Panel'!$F$40,$AA169,IF($AA169='Control Panel'!$F$41,$AA169,"Error -- Availability entered in an incorrect format"))))))))</f>
        <v>N</v>
      </c>
    </row>
    <row r="170" spans="1:28" s="14" customFormat="1" x14ac:dyDescent="0.35">
      <c r="A170" s="7">
        <v>158</v>
      </c>
      <c r="B170" s="6"/>
      <c r="C170" s="11"/>
      <c r="D170" s="220"/>
      <c r="E170" s="11"/>
      <c r="F170" s="205" t="str">
        <f t="shared" si="4"/>
        <v>N/A</v>
      </c>
      <c r="G170" s="6"/>
      <c r="AA170" s="14" t="str">
        <f t="shared" si="5"/>
        <v/>
      </c>
      <c r="AB170" s="14" t="str">
        <f>IF(LEN($AA170)=0,"N",IF(LEN($AA170)&gt;1,"Error -- Availability entered in an incorrect format",IF($AA170='Control Panel'!$F$36,$AA170,IF($AA170='Control Panel'!$F$37,$AA170,IF($AA170='Control Panel'!$F$38,$AA170,IF($AA170='Control Panel'!$F$39,$AA170,IF($AA170='Control Panel'!$F$40,$AA170,IF($AA170='Control Panel'!$F$41,$AA170,"Error -- Availability entered in an incorrect format"))))))))</f>
        <v>N</v>
      </c>
    </row>
    <row r="171" spans="1:28" s="14" customFormat="1" x14ac:dyDescent="0.35">
      <c r="A171" s="7">
        <v>159</v>
      </c>
      <c r="B171" s="6"/>
      <c r="C171" s="11"/>
      <c r="D171" s="220"/>
      <c r="E171" s="11"/>
      <c r="F171" s="205" t="str">
        <f t="shared" si="4"/>
        <v>N/A</v>
      </c>
      <c r="G171" s="6"/>
      <c r="AA171" s="14" t="str">
        <f t="shared" si="5"/>
        <v/>
      </c>
      <c r="AB171" s="14" t="str">
        <f>IF(LEN($AA171)=0,"N",IF(LEN($AA171)&gt;1,"Error -- Availability entered in an incorrect format",IF($AA171='Control Panel'!$F$36,$AA171,IF($AA171='Control Panel'!$F$37,$AA171,IF($AA171='Control Panel'!$F$38,$AA171,IF($AA171='Control Panel'!$F$39,$AA171,IF($AA171='Control Panel'!$F$40,$AA171,IF($AA171='Control Panel'!$F$41,$AA171,"Error -- Availability entered in an incorrect format"))))))))</f>
        <v>N</v>
      </c>
    </row>
    <row r="172" spans="1:28" s="14" customFormat="1" x14ac:dyDescent="0.35">
      <c r="A172" s="7">
        <v>160</v>
      </c>
      <c r="B172" s="6"/>
      <c r="C172" s="11"/>
      <c r="D172" s="220"/>
      <c r="E172" s="11"/>
      <c r="F172" s="205" t="str">
        <f t="shared" si="4"/>
        <v>N/A</v>
      </c>
      <c r="G172" s="6"/>
      <c r="AA172" s="14" t="str">
        <f t="shared" si="5"/>
        <v/>
      </c>
      <c r="AB172" s="14" t="str">
        <f>IF(LEN($AA172)=0,"N",IF(LEN($AA172)&gt;1,"Error -- Availability entered in an incorrect format",IF($AA172='Control Panel'!$F$36,$AA172,IF($AA172='Control Panel'!$F$37,$AA172,IF($AA172='Control Panel'!$F$38,$AA172,IF($AA172='Control Panel'!$F$39,$AA172,IF($AA172='Control Panel'!$F$40,$AA172,IF($AA172='Control Panel'!$F$41,$AA172,"Error -- Availability entered in an incorrect format"))))))))</f>
        <v>N</v>
      </c>
    </row>
    <row r="173" spans="1:28" s="14" customFormat="1" x14ac:dyDescent="0.35">
      <c r="A173" s="7">
        <v>161</v>
      </c>
      <c r="B173" s="6"/>
      <c r="C173" s="11"/>
      <c r="D173" s="220"/>
      <c r="E173" s="11"/>
      <c r="F173" s="205" t="str">
        <f t="shared" si="4"/>
        <v>N/A</v>
      </c>
      <c r="G173" s="6"/>
      <c r="AA173" s="14" t="str">
        <f t="shared" si="5"/>
        <v/>
      </c>
      <c r="AB173" s="14" t="str">
        <f>IF(LEN($AA173)=0,"N",IF(LEN($AA173)&gt;1,"Error -- Availability entered in an incorrect format",IF($AA173='Control Panel'!$F$36,$AA173,IF($AA173='Control Panel'!$F$37,$AA173,IF($AA173='Control Panel'!$F$38,$AA173,IF($AA173='Control Panel'!$F$39,$AA173,IF($AA173='Control Panel'!$F$40,$AA173,IF($AA173='Control Panel'!$F$41,$AA173,"Error -- Availability entered in an incorrect format"))))))))</f>
        <v>N</v>
      </c>
    </row>
    <row r="174" spans="1:28" s="14" customFormat="1" x14ac:dyDescent="0.35">
      <c r="A174" s="7">
        <v>162</v>
      </c>
      <c r="B174" s="6"/>
      <c r="C174" s="11"/>
      <c r="D174" s="220"/>
      <c r="E174" s="11"/>
      <c r="F174" s="205" t="str">
        <f t="shared" si="4"/>
        <v>N/A</v>
      </c>
      <c r="G174" s="6"/>
      <c r="AA174" s="14" t="str">
        <f t="shared" si="5"/>
        <v/>
      </c>
      <c r="AB174" s="14" t="str">
        <f>IF(LEN($AA174)=0,"N",IF(LEN($AA174)&gt;1,"Error -- Availability entered in an incorrect format",IF($AA174='Control Panel'!$F$36,$AA174,IF($AA174='Control Panel'!$F$37,$AA174,IF($AA174='Control Panel'!$F$38,$AA174,IF($AA174='Control Panel'!$F$39,$AA174,IF($AA174='Control Panel'!$F$40,$AA174,IF($AA174='Control Panel'!$F$41,$AA174,"Error -- Availability entered in an incorrect format"))))))))</f>
        <v>N</v>
      </c>
    </row>
    <row r="175" spans="1:28" s="14" customFormat="1" x14ac:dyDescent="0.35">
      <c r="A175" s="7">
        <v>163</v>
      </c>
      <c r="B175" s="6"/>
      <c r="C175" s="11"/>
      <c r="D175" s="220"/>
      <c r="E175" s="11"/>
      <c r="F175" s="205" t="str">
        <f t="shared" si="4"/>
        <v>N/A</v>
      </c>
      <c r="G175" s="6"/>
      <c r="AA175" s="14" t="str">
        <f t="shared" si="5"/>
        <v/>
      </c>
      <c r="AB175" s="14" t="str">
        <f>IF(LEN($AA175)=0,"N",IF(LEN($AA175)&gt;1,"Error -- Availability entered in an incorrect format",IF($AA175='Control Panel'!$F$36,$AA175,IF($AA175='Control Panel'!$F$37,$AA175,IF($AA175='Control Panel'!$F$38,$AA175,IF($AA175='Control Panel'!$F$39,$AA175,IF($AA175='Control Panel'!$F$40,$AA175,IF($AA175='Control Panel'!$F$41,$AA175,"Error -- Availability entered in an incorrect format"))))))))</f>
        <v>N</v>
      </c>
    </row>
    <row r="176" spans="1:28" s="14" customFormat="1" x14ac:dyDescent="0.35">
      <c r="A176" s="7">
        <v>164</v>
      </c>
      <c r="B176" s="6"/>
      <c r="C176" s="11"/>
      <c r="D176" s="220"/>
      <c r="E176" s="11"/>
      <c r="F176" s="205" t="str">
        <f t="shared" si="4"/>
        <v>N/A</v>
      </c>
      <c r="G176" s="6"/>
      <c r="AA176" s="14" t="str">
        <f t="shared" si="5"/>
        <v/>
      </c>
      <c r="AB176" s="14" t="str">
        <f>IF(LEN($AA176)=0,"N",IF(LEN($AA176)&gt;1,"Error -- Availability entered in an incorrect format",IF($AA176='Control Panel'!$F$36,$AA176,IF($AA176='Control Panel'!$F$37,$AA176,IF($AA176='Control Panel'!$F$38,$AA176,IF($AA176='Control Panel'!$F$39,$AA176,IF($AA176='Control Panel'!$F$40,$AA176,IF($AA176='Control Panel'!$F$41,$AA176,"Error -- Availability entered in an incorrect format"))))))))</f>
        <v>N</v>
      </c>
    </row>
    <row r="177" spans="1:28" s="14" customFormat="1" x14ac:dyDescent="0.35">
      <c r="A177" s="7">
        <v>165</v>
      </c>
      <c r="B177" s="6"/>
      <c r="C177" s="11"/>
      <c r="D177" s="220"/>
      <c r="E177" s="11"/>
      <c r="F177" s="205" t="str">
        <f t="shared" si="4"/>
        <v>N/A</v>
      </c>
      <c r="G177" s="6"/>
      <c r="AA177" s="14" t="str">
        <f t="shared" si="5"/>
        <v/>
      </c>
      <c r="AB177" s="14" t="str">
        <f>IF(LEN($AA177)=0,"N",IF(LEN($AA177)&gt;1,"Error -- Availability entered in an incorrect format",IF($AA177='Control Panel'!$F$36,$AA177,IF($AA177='Control Panel'!$F$37,$AA177,IF($AA177='Control Panel'!$F$38,$AA177,IF($AA177='Control Panel'!$F$39,$AA177,IF($AA177='Control Panel'!$F$40,$AA177,IF($AA177='Control Panel'!$F$41,$AA177,"Error -- Availability entered in an incorrect format"))))))))</f>
        <v>N</v>
      </c>
    </row>
    <row r="178" spans="1:28" s="14" customFormat="1" x14ac:dyDescent="0.35">
      <c r="A178" s="7">
        <v>166</v>
      </c>
      <c r="B178" s="6"/>
      <c r="C178" s="11"/>
      <c r="D178" s="220"/>
      <c r="E178" s="11"/>
      <c r="F178" s="205" t="str">
        <f t="shared" si="4"/>
        <v>N/A</v>
      </c>
      <c r="G178" s="6"/>
      <c r="AA178" s="14" t="str">
        <f t="shared" si="5"/>
        <v/>
      </c>
      <c r="AB178" s="14" t="str">
        <f>IF(LEN($AA178)=0,"N",IF(LEN($AA178)&gt;1,"Error -- Availability entered in an incorrect format",IF($AA178='Control Panel'!$F$36,$AA178,IF($AA178='Control Panel'!$F$37,$AA178,IF($AA178='Control Panel'!$F$38,$AA178,IF($AA178='Control Panel'!$F$39,$AA178,IF($AA178='Control Panel'!$F$40,$AA178,IF($AA178='Control Panel'!$F$41,$AA178,"Error -- Availability entered in an incorrect format"))))))))</f>
        <v>N</v>
      </c>
    </row>
    <row r="179" spans="1:28" s="14" customFormat="1" x14ac:dyDescent="0.35">
      <c r="A179" s="7">
        <v>167</v>
      </c>
      <c r="B179" s="6"/>
      <c r="C179" s="11"/>
      <c r="D179" s="220"/>
      <c r="E179" s="11"/>
      <c r="F179" s="205" t="str">
        <f t="shared" si="4"/>
        <v>N/A</v>
      </c>
      <c r="G179" s="6"/>
      <c r="AA179" s="14" t="str">
        <f t="shared" si="5"/>
        <v/>
      </c>
      <c r="AB179" s="14" t="str">
        <f>IF(LEN($AA179)=0,"N",IF(LEN($AA179)&gt;1,"Error -- Availability entered in an incorrect format",IF($AA179='Control Panel'!$F$36,$AA179,IF($AA179='Control Panel'!$F$37,$AA179,IF($AA179='Control Panel'!$F$38,$AA179,IF($AA179='Control Panel'!$F$39,$AA179,IF($AA179='Control Panel'!$F$40,$AA179,IF($AA179='Control Panel'!$F$41,$AA179,"Error -- Availability entered in an incorrect format"))))))))</f>
        <v>N</v>
      </c>
    </row>
    <row r="180" spans="1:28" s="14" customFormat="1" x14ac:dyDescent="0.35">
      <c r="A180" s="7">
        <v>168</v>
      </c>
      <c r="B180" s="6"/>
      <c r="C180" s="11"/>
      <c r="D180" s="220"/>
      <c r="E180" s="11"/>
      <c r="F180" s="205" t="str">
        <f t="shared" si="4"/>
        <v>N/A</v>
      </c>
      <c r="G180" s="6"/>
      <c r="AA180" s="14" t="str">
        <f t="shared" si="5"/>
        <v/>
      </c>
      <c r="AB180" s="14" t="str">
        <f>IF(LEN($AA180)=0,"N",IF(LEN($AA180)&gt;1,"Error -- Availability entered in an incorrect format",IF($AA180='Control Panel'!$F$36,$AA180,IF($AA180='Control Panel'!$F$37,$AA180,IF($AA180='Control Panel'!$F$38,$AA180,IF($AA180='Control Panel'!$F$39,$AA180,IF($AA180='Control Panel'!$F$40,$AA180,IF($AA180='Control Panel'!$F$41,$AA180,"Error -- Availability entered in an incorrect format"))))))))</f>
        <v>N</v>
      </c>
    </row>
    <row r="181" spans="1:28" s="14" customFormat="1" x14ac:dyDescent="0.35">
      <c r="A181" s="7">
        <v>169</v>
      </c>
      <c r="B181" s="6"/>
      <c r="C181" s="11"/>
      <c r="D181" s="220"/>
      <c r="E181" s="11"/>
      <c r="F181" s="205" t="str">
        <f t="shared" si="4"/>
        <v>N/A</v>
      </c>
      <c r="G181" s="6"/>
      <c r="AA181" s="14" t="str">
        <f t="shared" si="5"/>
        <v/>
      </c>
      <c r="AB181" s="14" t="str">
        <f>IF(LEN($AA181)=0,"N",IF(LEN($AA181)&gt;1,"Error -- Availability entered in an incorrect format",IF($AA181='Control Panel'!$F$36,$AA181,IF($AA181='Control Panel'!$F$37,$AA181,IF($AA181='Control Panel'!$F$38,$AA181,IF($AA181='Control Panel'!$F$39,$AA181,IF($AA181='Control Panel'!$F$40,$AA181,IF($AA181='Control Panel'!$F$41,$AA181,"Error -- Availability entered in an incorrect format"))))))))</f>
        <v>N</v>
      </c>
    </row>
    <row r="182" spans="1:28" s="14" customFormat="1" x14ac:dyDescent="0.35">
      <c r="A182" s="7">
        <v>170</v>
      </c>
      <c r="B182" s="6"/>
      <c r="C182" s="11"/>
      <c r="D182" s="220"/>
      <c r="E182" s="11"/>
      <c r="F182" s="205" t="str">
        <f t="shared" si="4"/>
        <v>N/A</v>
      </c>
      <c r="G182" s="6"/>
      <c r="AA182" s="14" t="str">
        <f t="shared" si="5"/>
        <v/>
      </c>
      <c r="AB182" s="14" t="str">
        <f>IF(LEN($AA182)=0,"N",IF(LEN($AA182)&gt;1,"Error -- Availability entered in an incorrect format",IF($AA182='Control Panel'!$F$36,$AA182,IF($AA182='Control Panel'!$F$37,$AA182,IF($AA182='Control Panel'!$F$38,$AA182,IF($AA182='Control Panel'!$F$39,$AA182,IF($AA182='Control Panel'!$F$40,$AA182,IF($AA182='Control Panel'!$F$41,$AA182,"Error -- Availability entered in an incorrect format"))))))))</f>
        <v>N</v>
      </c>
    </row>
    <row r="183" spans="1:28" s="14" customFormat="1" x14ac:dyDescent="0.35">
      <c r="A183" s="7">
        <v>171</v>
      </c>
      <c r="B183" s="6"/>
      <c r="C183" s="11"/>
      <c r="D183" s="220"/>
      <c r="E183" s="11"/>
      <c r="F183" s="205" t="str">
        <f t="shared" si="4"/>
        <v>N/A</v>
      </c>
      <c r="G183" s="6"/>
      <c r="AA183" s="14" t="str">
        <f t="shared" si="5"/>
        <v/>
      </c>
      <c r="AB183" s="14" t="str">
        <f>IF(LEN($AA183)=0,"N",IF(LEN($AA183)&gt;1,"Error -- Availability entered in an incorrect format",IF($AA183='Control Panel'!$F$36,$AA183,IF($AA183='Control Panel'!$F$37,$AA183,IF($AA183='Control Panel'!$F$38,$AA183,IF($AA183='Control Panel'!$F$39,$AA183,IF($AA183='Control Panel'!$F$40,$AA183,IF($AA183='Control Panel'!$F$41,$AA183,"Error -- Availability entered in an incorrect format"))))))))</f>
        <v>N</v>
      </c>
    </row>
    <row r="184" spans="1:28" s="14" customFormat="1" x14ac:dyDescent="0.35">
      <c r="A184" s="7">
        <v>172</v>
      </c>
      <c r="B184" s="6"/>
      <c r="C184" s="11"/>
      <c r="D184" s="220"/>
      <c r="E184" s="11"/>
      <c r="F184" s="205" t="str">
        <f t="shared" si="4"/>
        <v>N/A</v>
      </c>
      <c r="G184" s="6"/>
      <c r="AA184" s="14" t="str">
        <f t="shared" si="5"/>
        <v/>
      </c>
      <c r="AB184" s="14" t="str">
        <f>IF(LEN($AA184)=0,"N",IF(LEN($AA184)&gt;1,"Error -- Availability entered in an incorrect format",IF($AA184='Control Panel'!$F$36,$AA184,IF($AA184='Control Panel'!$F$37,$AA184,IF($AA184='Control Panel'!$F$38,$AA184,IF($AA184='Control Panel'!$F$39,$AA184,IF($AA184='Control Panel'!$F$40,$AA184,IF($AA184='Control Panel'!$F$41,$AA184,"Error -- Availability entered in an incorrect format"))))))))</f>
        <v>N</v>
      </c>
    </row>
    <row r="185" spans="1:28" s="14" customFormat="1" x14ac:dyDescent="0.35">
      <c r="A185" s="7">
        <v>173</v>
      </c>
      <c r="B185" s="6"/>
      <c r="C185" s="11"/>
      <c r="D185" s="220"/>
      <c r="E185" s="11"/>
      <c r="F185" s="205" t="str">
        <f t="shared" si="4"/>
        <v>N/A</v>
      </c>
      <c r="G185" s="6"/>
      <c r="AA185" s="14" t="str">
        <f t="shared" si="5"/>
        <v/>
      </c>
      <c r="AB185" s="14" t="str">
        <f>IF(LEN($AA185)=0,"N",IF(LEN($AA185)&gt;1,"Error -- Availability entered in an incorrect format",IF($AA185='Control Panel'!$F$36,$AA185,IF($AA185='Control Panel'!$F$37,$AA185,IF($AA185='Control Panel'!$F$38,$AA185,IF($AA185='Control Panel'!$F$39,$AA185,IF($AA185='Control Panel'!$F$40,$AA185,IF($AA185='Control Panel'!$F$41,$AA185,"Error -- Availability entered in an incorrect format"))))))))</f>
        <v>N</v>
      </c>
    </row>
    <row r="186" spans="1:28" s="14" customFormat="1" x14ac:dyDescent="0.35">
      <c r="A186" s="7">
        <v>174</v>
      </c>
      <c r="B186" s="6"/>
      <c r="C186" s="11"/>
      <c r="D186" s="220"/>
      <c r="E186" s="11"/>
      <c r="F186" s="205" t="str">
        <f t="shared" si="4"/>
        <v>N/A</v>
      </c>
      <c r="G186" s="6"/>
      <c r="AA186" s="14" t="str">
        <f t="shared" si="5"/>
        <v/>
      </c>
      <c r="AB186" s="14" t="str">
        <f>IF(LEN($AA186)=0,"N",IF(LEN($AA186)&gt;1,"Error -- Availability entered in an incorrect format",IF($AA186='Control Panel'!$F$36,$AA186,IF($AA186='Control Panel'!$F$37,$AA186,IF($AA186='Control Panel'!$F$38,$AA186,IF($AA186='Control Panel'!$F$39,$AA186,IF($AA186='Control Panel'!$F$40,$AA186,IF($AA186='Control Panel'!$F$41,$AA186,"Error -- Availability entered in an incorrect format"))))))))</f>
        <v>N</v>
      </c>
    </row>
    <row r="187" spans="1:28" s="14" customFormat="1" x14ac:dyDescent="0.35">
      <c r="A187" s="7">
        <v>175</v>
      </c>
      <c r="B187" s="6"/>
      <c r="C187" s="11"/>
      <c r="D187" s="220"/>
      <c r="E187" s="11"/>
      <c r="F187" s="205" t="str">
        <f t="shared" si="4"/>
        <v>N/A</v>
      </c>
      <c r="G187" s="6"/>
      <c r="AA187" s="14" t="str">
        <f t="shared" si="5"/>
        <v/>
      </c>
      <c r="AB187" s="14" t="str">
        <f>IF(LEN($AA187)=0,"N",IF(LEN($AA187)&gt;1,"Error -- Availability entered in an incorrect format",IF($AA187='Control Panel'!$F$36,$AA187,IF($AA187='Control Panel'!$F$37,$AA187,IF($AA187='Control Panel'!$F$38,$AA187,IF($AA187='Control Panel'!$F$39,$AA187,IF($AA187='Control Panel'!$F$40,$AA187,IF($AA187='Control Panel'!$F$41,$AA187,"Error -- Availability entered in an incorrect format"))))))))</f>
        <v>N</v>
      </c>
    </row>
    <row r="188" spans="1:28" s="14" customFormat="1" x14ac:dyDescent="0.35">
      <c r="A188" s="7">
        <v>176</v>
      </c>
      <c r="B188" s="6"/>
      <c r="C188" s="11"/>
      <c r="D188" s="220"/>
      <c r="E188" s="11"/>
      <c r="F188" s="205" t="str">
        <f t="shared" si="4"/>
        <v>N/A</v>
      </c>
      <c r="G188" s="6"/>
      <c r="AA188" s="14" t="str">
        <f t="shared" si="5"/>
        <v/>
      </c>
      <c r="AB188" s="14" t="str">
        <f>IF(LEN($AA188)=0,"N",IF(LEN($AA188)&gt;1,"Error -- Availability entered in an incorrect format",IF($AA188='Control Panel'!$F$36,$AA188,IF($AA188='Control Panel'!$F$37,$AA188,IF($AA188='Control Panel'!$F$38,$AA188,IF($AA188='Control Panel'!$F$39,$AA188,IF($AA188='Control Panel'!$F$40,$AA188,IF($AA188='Control Panel'!$F$41,$AA188,"Error -- Availability entered in an incorrect format"))))))))</f>
        <v>N</v>
      </c>
    </row>
    <row r="189" spans="1:28" s="14" customFormat="1" x14ac:dyDescent="0.35">
      <c r="A189" s="7">
        <v>177</v>
      </c>
      <c r="B189" s="6"/>
      <c r="C189" s="11"/>
      <c r="D189" s="220"/>
      <c r="E189" s="11"/>
      <c r="F189" s="205" t="str">
        <f t="shared" si="4"/>
        <v>N/A</v>
      </c>
      <c r="G189" s="6"/>
      <c r="AA189" s="14" t="str">
        <f t="shared" si="5"/>
        <v/>
      </c>
      <c r="AB189" s="14" t="str">
        <f>IF(LEN($AA189)=0,"N",IF(LEN($AA189)&gt;1,"Error -- Availability entered in an incorrect format",IF($AA189='Control Panel'!$F$36,$AA189,IF($AA189='Control Panel'!$F$37,$AA189,IF($AA189='Control Panel'!$F$38,$AA189,IF($AA189='Control Panel'!$F$39,$AA189,IF($AA189='Control Panel'!$F$40,$AA189,IF($AA189='Control Panel'!$F$41,$AA189,"Error -- Availability entered in an incorrect format"))))))))</f>
        <v>N</v>
      </c>
    </row>
    <row r="190" spans="1:28" s="14" customFormat="1" x14ac:dyDescent="0.35">
      <c r="A190" s="7">
        <v>178</v>
      </c>
      <c r="B190" s="6"/>
      <c r="C190" s="11"/>
      <c r="D190" s="220"/>
      <c r="E190" s="11"/>
      <c r="F190" s="205" t="str">
        <f t="shared" si="4"/>
        <v>N/A</v>
      </c>
      <c r="G190" s="6"/>
      <c r="AA190" s="14" t="str">
        <f t="shared" si="5"/>
        <v/>
      </c>
      <c r="AB190" s="14" t="str">
        <f>IF(LEN($AA190)=0,"N",IF(LEN($AA190)&gt;1,"Error -- Availability entered in an incorrect format",IF($AA190='Control Panel'!$F$36,$AA190,IF($AA190='Control Panel'!$F$37,$AA190,IF($AA190='Control Panel'!$F$38,$AA190,IF($AA190='Control Panel'!$F$39,$AA190,IF($AA190='Control Panel'!$F$40,$AA190,IF($AA190='Control Panel'!$F$41,$AA190,"Error -- Availability entered in an incorrect format"))))))))</f>
        <v>N</v>
      </c>
    </row>
    <row r="191" spans="1:28" s="14" customFormat="1" x14ac:dyDescent="0.35">
      <c r="A191" s="7">
        <v>179</v>
      </c>
      <c r="B191" s="6"/>
      <c r="C191" s="11"/>
      <c r="D191" s="220"/>
      <c r="E191" s="11"/>
      <c r="F191" s="205" t="str">
        <f t="shared" si="4"/>
        <v>N/A</v>
      </c>
      <c r="G191" s="6"/>
      <c r="AA191" s="14" t="str">
        <f t="shared" si="5"/>
        <v/>
      </c>
      <c r="AB191" s="14" t="str">
        <f>IF(LEN($AA191)=0,"N",IF(LEN($AA191)&gt;1,"Error -- Availability entered in an incorrect format",IF($AA191='Control Panel'!$F$36,$AA191,IF($AA191='Control Panel'!$F$37,$AA191,IF($AA191='Control Panel'!$F$38,$AA191,IF($AA191='Control Panel'!$F$39,$AA191,IF($AA191='Control Panel'!$F$40,$AA191,IF($AA191='Control Panel'!$F$41,$AA191,"Error -- Availability entered in an incorrect format"))))))))</f>
        <v>N</v>
      </c>
    </row>
    <row r="192" spans="1:28" s="14" customFormat="1" x14ac:dyDescent="0.35">
      <c r="A192" s="7">
        <v>180</v>
      </c>
      <c r="B192" s="6"/>
      <c r="C192" s="11"/>
      <c r="D192" s="220"/>
      <c r="E192" s="11"/>
      <c r="F192" s="205" t="str">
        <f t="shared" si="4"/>
        <v>N/A</v>
      </c>
      <c r="G192" s="6"/>
      <c r="AA192" s="14" t="str">
        <f t="shared" si="5"/>
        <v/>
      </c>
      <c r="AB192" s="14" t="str">
        <f>IF(LEN($AA192)=0,"N",IF(LEN($AA192)&gt;1,"Error -- Availability entered in an incorrect format",IF($AA192='Control Panel'!$F$36,$AA192,IF($AA192='Control Panel'!$F$37,$AA192,IF($AA192='Control Panel'!$F$38,$AA192,IF($AA192='Control Panel'!$F$39,$AA192,IF($AA192='Control Panel'!$F$40,$AA192,IF($AA192='Control Panel'!$F$41,$AA192,"Error -- Availability entered in an incorrect format"))))))))</f>
        <v>N</v>
      </c>
    </row>
    <row r="193" spans="1:28" s="14" customFormat="1" x14ac:dyDescent="0.35">
      <c r="A193" s="7">
        <v>181</v>
      </c>
      <c r="B193" s="6"/>
      <c r="C193" s="11"/>
      <c r="D193" s="220"/>
      <c r="E193" s="11"/>
      <c r="F193" s="205" t="str">
        <f t="shared" si="4"/>
        <v>N/A</v>
      </c>
      <c r="G193" s="6"/>
      <c r="AA193" s="14" t="str">
        <f t="shared" si="5"/>
        <v/>
      </c>
      <c r="AB193" s="14" t="str">
        <f>IF(LEN($AA193)=0,"N",IF(LEN($AA193)&gt;1,"Error -- Availability entered in an incorrect format",IF($AA193='Control Panel'!$F$36,$AA193,IF($AA193='Control Panel'!$F$37,$AA193,IF($AA193='Control Panel'!$F$38,$AA193,IF($AA193='Control Panel'!$F$39,$AA193,IF($AA193='Control Panel'!$F$40,$AA193,IF($AA193='Control Panel'!$F$41,$AA193,"Error -- Availability entered in an incorrect format"))))))))</f>
        <v>N</v>
      </c>
    </row>
    <row r="194" spans="1:28" s="14" customFormat="1" x14ac:dyDescent="0.35">
      <c r="A194" s="7">
        <v>182</v>
      </c>
      <c r="B194" s="6"/>
      <c r="C194" s="11"/>
      <c r="D194" s="220"/>
      <c r="E194" s="11"/>
      <c r="F194" s="205" t="str">
        <f t="shared" si="4"/>
        <v>N/A</v>
      </c>
      <c r="G194" s="6"/>
      <c r="AA194" s="14" t="str">
        <f t="shared" si="5"/>
        <v/>
      </c>
      <c r="AB194" s="14" t="str">
        <f>IF(LEN($AA194)=0,"N",IF(LEN($AA194)&gt;1,"Error -- Availability entered in an incorrect format",IF($AA194='Control Panel'!$F$36,$AA194,IF($AA194='Control Panel'!$F$37,$AA194,IF($AA194='Control Panel'!$F$38,$AA194,IF($AA194='Control Panel'!$F$39,$AA194,IF($AA194='Control Panel'!$F$40,$AA194,IF($AA194='Control Panel'!$F$41,$AA194,"Error -- Availability entered in an incorrect format"))))))))</f>
        <v>N</v>
      </c>
    </row>
    <row r="195" spans="1:28" s="14" customFormat="1" x14ac:dyDescent="0.35">
      <c r="A195" s="7">
        <v>183</v>
      </c>
      <c r="B195" s="6"/>
      <c r="C195" s="11"/>
      <c r="D195" s="220"/>
      <c r="E195" s="11"/>
      <c r="F195" s="205" t="str">
        <f t="shared" si="4"/>
        <v>N/A</v>
      </c>
      <c r="G195" s="6"/>
      <c r="AA195" s="14" t="str">
        <f t="shared" si="5"/>
        <v/>
      </c>
      <c r="AB195" s="14" t="str">
        <f>IF(LEN($AA195)=0,"N",IF(LEN($AA195)&gt;1,"Error -- Availability entered in an incorrect format",IF($AA195='Control Panel'!$F$36,$AA195,IF($AA195='Control Panel'!$F$37,$AA195,IF($AA195='Control Panel'!$F$38,$AA195,IF($AA195='Control Panel'!$F$39,$AA195,IF($AA195='Control Panel'!$F$40,$AA195,IF($AA195='Control Panel'!$F$41,$AA195,"Error -- Availability entered in an incorrect format"))))))))</f>
        <v>N</v>
      </c>
    </row>
    <row r="196" spans="1:28" s="14" customFormat="1" x14ac:dyDescent="0.35">
      <c r="A196" s="7">
        <v>184</v>
      </c>
      <c r="B196" s="6"/>
      <c r="C196" s="11"/>
      <c r="D196" s="220"/>
      <c r="E196" s="11"/>
      <c r="F196" s="205" t="str">
        <f t="shared" si="4"/>
        <v>N/A</v>
      </c>
      <c r="G196" s="6"/>
      <c r="AA196" s="14" t="str">
        <f t="shared" si="5"/>
        <v/>
      </c>
      <c r="AB196" s="14" t="str">
        <f>IF(LEN($AA196)=0,"N",IF(LEN($AA196)&gt;1,"Error -- Availability entered in an incorrect format",IF($AA196='Control Panel'!$F$36,$AA196,IF($AA196='Control Panel'!$F$37,$AA196,IF($AA196='Control Panel'!$F$38,$AA196,IF($AA196='Control Panel'!$F$39,$AA196,IF($AA196='Control Panel'!$F$40,$AA196,IF($AA196='Control Panel'!$F$41,$AA196,"Error -- Availability entered in an incorrect format"))))))))</f>
        <v>N</v>
      </c>
    </row>
    <row r="197" spans="1:28" s="14" customFormat="1" x14ac:dyDescent="0.35">
      <c r="A197" s="7">
        <v>185</v>
      </c>
      <c r="B197" s="6"/>
      <c r="C197" s="11"/>
      <c r="D197" s="220"/>
      <c r="E197" s="11"/>
      <c r="F197" s="205" t="str">
        <f t="shared" si="4"/>
        <v>N/A</v>
      </c>
      <c r="G197" s="6"/>
      <c r="AA197" s="14" t="str">
        <f t="shared" si="5"/>
        <v/>
      </c>
      <c r="AB197" s="14" t="str">
        <f>IF(LEN($AA197)=0,"N",IF(LEN($AA197)&gt;1,"Error -- Availability entered in an incorrect format",IF($AA197='Control Panel'!$F$36,$AA197,IF($AA197='Control Panel'!$F$37,$AA197,IF($AA197='Control Panel'!$F$38,$AA197,IF($AA197='Control Panel'!$F$39,$AA197,IF($AA197='Control Panel'!$F$40,$AA197,IF($AA197='Control Panel'!$F$41,$AA197,"Error -- Availability entered in an incorrect format"))))))))</f>
        <v>N</v>
      </c>
    </row>
    <row r="198" spans="1:28" s="14" customFormat="1" x14ac:dyDescent="0.35">
      <c r="A198" s="7">
        <v>186</v>
      </c>
      <c r="B198" s="6"/>
      <c r="C198" s="11"/>
      <c r="D198" s="220"/>
      <c r="E198" s="11"/>
      <c r="F198" s="205" t="str">
        <f t="shared" si="4"/>
        <v>N/A</v>
      </c>
      <c r="G198" s="6"/>
      <c r="AA198" s="14" t="str">
        <f t="shared" si="5"/>
        <v/>
      </c>
      <c r="AB198" s="14" t="str">
        <f>IF(LEN($AA198)=0,"N",IF(LEN($AA198)&gt;1,"Error -- Availability entered in an incorrect format",IF($AA198='Control Panel'!$F$36,$AA198,IF($AA198='Control Panel'!$F$37,$AA198,IF($AA198='Control Panel'!$F$38,$AA198,IF($AA198='Control Panel'!$F$39,$AA198,IF($AA198='Control Panel'!$F$40,$AA198,IF($AA198='Control Panel'!$F$41,$AA198,"Error -- Availability entered in an incorrect format"))))))))</f>
        <v>N</v>
      </c>
    </row>
    <row r="199" spans="1:28" s="14" customFormat="1" x14ac:dyDescent="0.35">
      <c r="A199" s="7">
        <v>187</v>
      </c>
      <c r="B199" s="6"/>
      <c r="C199" s="11"/>
      <c r="D199" s="220"/>
      <c r="E199" s="11"/>
      <c r="F199" s="205" t="str">
        <f t="shared" si="4"/>
        <v>N/A</v>
      </c>
      <c r="G199" s="6"/>
      <c r="AA199" s="14" t="str">
        <f t="shared" si="5"/>
        <v/>
      </c>
      <c r="AB199" s="14" t="str">
        <f>IF(LEN($AA199)=0,"N",IF(LEN($AA199)&gt;1,"Error -- Availability entered in an incorrect format",IF($AA199='Control Panel'!$F$36,$AA199,IF($AA199='Control Panel'!$F$37,$AA199,IF($AA199='Control Panel'!$F$38,$AA199,IF($AA199='Control Panel'!$F$39,$AA199,IF($AA199='Control Panel'!$F$40,$AA199,IF($AA199='Control Panel'!$F$41,$AA199,"Error -- Availability entered in an incorrect format"))))))))</f>
        <v>N</v>
      </c>
    </row>
    <row r="200" spans="1:28" s="14" customFormat="1" x14ac:dyDescent="0.35">
      <c r="A200" s="7">
        <v>188</v>
      </c>
      <c r="B200" s="6"/>
      <c r="C200" s="11"/>
      <c r="D200" s="220"/>
      <c r="E200" s="11"/>
      <c r="F200" s="205" t="str">
        <f t="shared" si="4"/>
        <v>N/A</v>
      </c>
      <c r="G200" s="6"/>
      <c r="AA200" s="14" t="str">
        <f t="shared" si="5"/>
        <v/>
      </c>
      <c r="AB200" s="14" t="str">
        <f>IF(LEN($AA200)=0,"N",IF(LEN($AA200)&gt;1,"Error -- Availability entered in an incorrect format",IF($AA200='Control Panel'!$F$36,$AA200,IF($AA200='Control Panel'!$F$37,$AA200,IF($AA200='Control Panel'!$F$38,$AA200,IF($AA200='Control Panel'!$F$39,$AA200,IF($AA200='Control Panel'!$F$40,$AA200,IF($AA200='Control Panel'!$F$41,$AA200,"Error -- Availability entered in an incorrect format"))))))))</f>
        <v>N</v>
      </c>
    </row>
    <row r="201" spans="1:28" s="14" customFormat="1" x14ac:dyDescent="0.35">
      <c r="A201" s="7">
        <v>189</v>
      </c>
      <c r="B201" s="6"/>
      <c r="C201" s="11"/>
      <c r="D201" s="220"/>
      <c r="E201" s="11"/>
      <c r="F201" s="205" t="str">
        <f t="shared" si="4"/>
        <v>N/A</v>
      </c>
      <c r="G201" s="6"/>
      <c r="AA201" s="14" t="str">
        <f t="shared" si="5"/>
        <v/>
      </c>
      <c r="AB201" s="14" t="str">
        <f>IF(LEN($AA201)=0,"N",IF(LEN($AA201)&gt;1,"Error -- Availability entered in an incorrect format",IF($AA201='Control Panel'!$F$36,$AA201,IF($AA201='Control Panel'!$F$37,$AA201,IF($AA201='Control Panel'!$F$38,$AA201,IF($AA201='Control Panel'!$F$39,$AA201,IF($AA201='Control Panel'!$F$40,$AA201,IF($AA201='Control Panel'!$F$41,$AA201,"Error -- Availability entered in an incorrect format"))))))))</f>
        <v>N</v>
      </c>
    </row>
    <row r="202" spans="1:28" s="14" customFormat="1" x14ac:dyDescent="0.35">
      <c r="A202" s="7">
        <v>190</v>
      </c>
      <c r="B202" s="6"/>
      <c r="C202" s="11"/>
      <c r="D202" s="220"/>
      <c r="E202" s="11"/>
      <c r="F202" s="205" t="str">
        <f t="shared" si="4"/>
        <v>N/A</v>
      </c>
      <c r="G202" s="6"/>
      <c r="AA202" s="14" t="str">
        <f t="shared" si="5"/>
        <v/>
      </c>
      <c r="AB202" s="14" t="str">
        <f>IF(LEN($AA202)=0,"N",IF(LEN($AA202)&gt;1,"Error -- Availability entered in an incorrect format",IF($AA202='Control Panel'!$F$36,$AA202,IF($AA202='Control Panel'!$F$37,$AA202,IF($AA202='Control Panel'!$F$38,$AA202,IF($AA202='Control Panel'!$F$39,$AA202,IF($AA202='Control Panel'!$F$40,$AA202,IF($AA202='Control Panel'!$F$41,$AA202,"Error -- Availability entered in an incorrect format"))))))))</f>
        <v>N</v>
      </c>
    </row>
    <row r="203" spans="1:28" s="14" customFormat="1" x14ac:dyDescent="0.35">
      <c r="A203" s="7">
        <v>191</v>
      </c>
      <c r="B203" s="6"/>
      <c r="C203" s="11"/>
      <c r="D203" s="220"/>
      <c r="E203" s="11"/>
      <c r="F203" s="205" t="str">
        <f t="shared" si="4"/>
        <v>N/A</v>
      </c>
      <c r="G203" s="6"/>
      <c r="AA203" s="14" t="str">
        <f t="shared" si="5"/>
        <v/>
      </c>
      <c r="AB203" s="14" t="str">
        <f>IF(LEN($AA203)=0,"N",IF(LEN($AA203)&gt;1,"Error -- Availability entered in an incorrect format",IF($AA203='Control Panel'!$F$36,$AA203,IF($AA203='Control Panel'!$F$37,$AA203,IF($AA203='Control Panel'!$F$38,$AA203,IF($AA203='Control Panel'!$F$39,$AA203,IF($AA203='Control Panel'!$F$40,$AA203,IF($AA203='Control Panel'!$F$41,$AA203,"Error -- Availability entered in an incorrect format"))))))))</f>
        <v>N</v>
      </c>
    </row>
    <row r="204" spans="1:28" s="14" customFormat="1" x14ac:dyDescent="0.35">
      <c r="A204" s="7">
        <v>192</v>
      </c>
      <c r="B204" s="6"/>
      <c r="C204" s="11"/>
      <c r="D204" s="220"/>
      <c r="E204" s="11"/>
      <c r="F204" s="205" t="str">
        <f t="shared" si="4"/>
        <v>N/A</v>
      </c>
      <c r="G204" s="6"/>
      <c r="AA204" s="14" t="str">
        <f t="shared" si="5"/>
        <v/>
      </c>
      <c r="AB204" s="14" t="str">
        <f>IF(LEN($AA204)=0,"N",IF(LEN($AA204)&gt;1,"Error -- Availability entered in an incorrect format",IF($AA204='Control Panel'!$F$36,$AA204,IF($AA204='Control Panel'!$F$37,$AA204,IF($AA204='Control Panel'!$F$38,$AA204,IF($AA204='Control Panel'!$F$39,$AA204,IF($AA204='Control Panel'!$F$40,$AA204,IF($AA204='Control Panel'!$F$41,$AA204,"Error -- Availability entered in an incorrect format"))))))))</f>
        <v>N</v>
      </c>
    </row>
    <row r="205" spans="1:28" s="14" customFormat="1" x14ac:dyDescent="0.35">
      <c r="A205" s="7">
        <v>193</v>
      </c>
      <c r="B205" s="6"/>
      <c r="C205" s="11"/>
      <c r="D205" s="220"/>
      <c r="E205" s="11"/>
      <c r="F205" s="205" t="str">
        <f t="shared" si="4"/>
        <v>N/A</v>
      </c>
      <c r="G205" s="6"/>
      <c r="AA205" s="14" t="str">
        <f t="shared" si="5"/>
        <v/>
      </c>
      <c r="AB205" s="14" t="str">
        <f>IF(LEN($AA205)=0,"N",IF(LEN($AA205)&gt;1,"Error -- Availability entered in an incorrect format",IF($AA205='Control Panel'!$F$36,$AA205,IF($AA205='Control Panel'!$F$37,$AA205,IF($AA205='Control Panel'!$F$38,$AA205,IF($AA205='Control Panel'!$F$39,$AA205,IF($AA205='Control Panel'!$F$40,$AA205,IF($AA205='Control Panel'!$F$41,$AA205,"Error -- Availability entered in an incorrect format"))))))))</f>
        <v>N</v>
      </c>
    </row>
    <row r="206" spans="1:28" s="14" customFormat="1" x14ac:dyDescent="0.35">
      <c r="A206" s="7">
        <v>194</v>
      </c>
      <c r="B206" s="6"/>
      <c r="C206" s="11"/>
      <c r="D206" s="220"/>
      <c r="E206" s="11"/>
      <c r="F206" s="205" t="str">
        <f t="shared" ref="F206:F269" si="6">IF($D$10=$A$9,"N/A",$D$10)</f>
        <v>N/A</v>
      </c>
      <c r="G206" s="6"/>
      <c r="AA206" s="14" t="str">
        <f t="shared" ref="AA206:AA269" si="7">TRIM($D206)</f>
        <v/>
      </c>
      <c r="AB206" s="14" t="str">
        <f>IF(LEN($AA206)=0,"N",IF(LEN($AA206)&gt;1,"Error -- Availability entered in an incorrect format",IF($AA206='Control Panel'!$F$36,$AA206,IF($AA206='Control Panel'!$F$37,$AA206,IF($AA206='Control Panel'!$F$38,$AA206,IF($AA206='Control Panel'!$F$39,$AA206,IF($AA206='Control Panel'!$F$40,$AA206,IF($AA206='Control Panel'!$F$41,$AA206,"Error -- Availability entered in an incorrect format"))))))))</f>
        <v>N</v>
      </c>
    </row>
    <row r="207" spans="1:28" s="14" customFormat="1" x14ac:dyDescent="0.35">
      <c r="A207" s="7">
        <v>195</v>
      </c>
      <c r="B207" s="6"/>
      <c r="C207" s="11"/>
      <c r="D207" s="220"/>
      <c r="E207" s="11"/>
      <c r="F207" s="205" t="str">
        <f t="shared" si="6"/>
        <v>N/A</v>
      </c>
      <c r="G207" s="6"/>
      <c r="AA207" s="14" t="str">
        <f t="shared" si="7"/>
        <v/>
      </c>
      <c r="AB207" s="14" t="str">
        <f>IF(LEN($AA207)=0,"N",IF(LEN($AA207)&gt;1,"Error -- Availability entered in an incorrect format",IF($AA207='Control Panel'!$F$36,$AA207,IF($AA207='Control Panel'!$F$37,$AA207,IF($AA207='Control Panel'!$F$38,$AA207,IF($AA207='Control Panel'!$F$39,$AA207,IF($AA207='Control Panel'!$F$40,$AA207,IF($AA207='Control Panel'!$F$41,$AA207,"Error -- Availability entered in an incorrect format"))))))))</f>
        <v>N</v>
      </c>
    </row>
    <row r="208" spans="1:28" s="14" customFormat="1" x14ac:dyDescent="0.35">
      <c r="A208" s="7">
        <v>196</v>
      </c>
      <c r="B208" s="6"/>
      <c r="C208" s="11"/>
      <c r="D208" s="220"/>
      <c r="E208" s="11"/>
      <c r="F208" s="205" t="str">
        <f t="shared" si="6"/>
        <v>N/A</v>
      </c>
      <c r="G208" s="6"/>
      <c r="AA208" s="14" t="str">
        <f t="shared" si="7"/>
        <v/>
      </c>
      <c r="AB208" s="14" t="str">
        <f>IF(LEN($AA208)=0,"N",IF(LEN($AA208)&gt;1,"Error -- Availability entered in an incorrect format",IF($AA208='Control Panel'!$F$36,$AA208,IF($AA208='Control Panel'!$F$37,$AA208,IF($AA208='Control Panel'!$F$38,$AA208,IF($AA208='Control Panel'!$F$39,$AA208,IF($AA208='Control Panel'!$F$40,$AA208,IF($AA208='Control Panel'!$F$41,$AA208,"Error -- Availability entered in an incorrect format"))))))))</f>
        <v>N</v>
      </c>
    </row>
    <row r="209" spans="1:28" s="14" customFormat="1" x14ac:dyDescent="0.35">
      <c r="A209" s="7">
        <v>197</v>
      </c>
      <c r="B209" s="6"/>
      <c r="C209" s="11"/>
      <c r="D209" s="220"/>
      <c r="E209" s="11"/>
      <c r="F209" s="205" t="str">
        <f t="shared" si="6"/>
        <v>N/A</v>
      </c>
      <c r="G209" s="6"/>
      <c r="AA209" s="14" t="str">
        <f t="shared" si="7"/>
        <v/>
      </c>
      <c r="AB209" s="14" t="str">
        <f>IF(LEN($AA209)=0,"N",IF(LEN($AA209)&gt;1,"Error -- Availability entered in an incorrect format",IF($AA209='Control Panel'!$F$36,$AA209,IF($AA209='Control Panel'!$F$37,$AA209,IF($AA209='Control Panel'!$F$38,$AA209,IF($AA209='Control Panel'!$F$39,$AA209,IF($AA209='Control Panel'!$F$40,$AA209,IF($AA209='Control Panel'!$F$41,$AA209,"Error -- Availability entered in an incorrect format"))))))))</f>
        <v>N</v>
      </c>
    </row>
    <row r="210" spans="1:28" s="14" customFormat="1" x14ac:dyDescent="0.35">
      <c r="A210" s="7">
        <v>198</v>
      </c>
      <c r="B210" s="6"/>
      <c r="C210" s="11"/>
      <c r="D210" s="220"/>
      <c r="E210" s="11"/>
      <c r="F210" s="205" t="str">
        <f t="shared" si="6"/>
        <v>N/A</v>
      </c>
      <c r="G210" s="6"/>
      <c r="AA210" s="14" t="str">
        <f t="shared" si="7"/>
        <v/>
      </c>
      <c r="AB210" s="14" t="str">
        <f>IF(LEN($AA210)=0,"N",IF(LEN($AA210)&gt;1,"Error -- Availability entered in an incorrect format",IF($AA210='Control Panel'!$F$36,$AA210,IF($AA210='Control Panel'!$F$37,$AA210,IF($AA210='Control Panel'!$F$38,$AA210,IF($AA210='Control Panel'!$F$39,$AA210,IF($AA210='Control Panel'!$F$40,$AA210,IF($AA210='Control Panel'!$F$41,$AA210,"Error -- Availability entered in an incorrect format"))))))))</f>
        <v>N</v>
      </c>
    </row>
    <row r="211" spans="1:28" s="14" customFormat="1" x14ac:dyDescent="0.35">
      <c r="A211" s="7">
        <v>199</v>
      </c>
      <c r="B211" s="6"/>
      <c r="C211" s="11"/>
      <c r="D211" s="220"/>
      <c r="E211" s="11"/>
      <c r="F211" s="205" t="str">
        <f t="shared" si="6"/>
        <v>N/A</v>
      </c>
      <c r="G211" s="6"/>
      <c r="AA211" s="14" t="str">
        <f t="shared" si="7"/>
        <v/>
      </c>
      <c r="AB211" s="14" t="str">
        <f>IF(LEN($AA211)=0,"N",IF(LEN($AA211)&gt;1,"Error -- Availability entered in an incorrect format",IF($AA211='Control Panel'!$F$36,$AA211,IF($AA211='Control Panel'!$F$37,$AA211,IF($AA211='Control Panel'!$F$38,$AA211,IF($AA211='Control Panel'!$F$39,$AA211,IF($AA211='Control Panel'!$F$40,$AA211,IF($AA211='Control Panel'!$F$41,$AA211,"Error -- Availability entered in an incorrect format"))))))))</f>
        <v>N</v>
      </c>
    </row>
    <row r="212" spans="1:28" s="14" customFormat="1" x14ac:dyDescent="0.35">
      <c r="A212" s="7">
        <v>200</v>
      </c>
      <c r="B212" s="6"/>
      <c r="C212" s="11"/>
      <c r="D212" s="220"/>
      <c r="E212" s="11"/>
      <c r="F212" s="205" t="str">
        <f t="shared" si="6"/>
        <v>N/A</v>
      </c>
      <c r="G212" s="6"/>
      <c r="AA212" s="14" t="str">
        <f t="shared" si="7"/>
        <v/>
      </c>
      <c r="AB212" s="14" t="str">
        <f>IF(LEN($AA212)=0,"N",IF(LEN($AA212)&gt;1,"Error -- Availability entered in an incorrect format",IF($AA212='Control Panel'!$F$36,$AA212,IF($AA212='Control Panel'!$F$37,$AA212,IF($AA212='Control Panel'!$F$38,$AA212,IF($AA212='Control Panel'!$F$39,$AA212,IF($AA212='Control Panel'!$F$40,$AA212,IF($AA212='Control Panel'!$F$41,$AA212,"Error -- Availability entered in an incorrect format"))))))))</f>
        <v>N</v>
      </c>
    </row>
    <row r="213" spans="1:28" s="14" customFormat="1" x14ac:dyDescent="0.35">
      <c r="A213" s="7">
        <v>201</v>
      </c>
      <c r="B213" s="6"/>
      <c r="C213" s="11"/>
      <c r="D213" s="220"/>
      <c r="E213" s="11"/>
      <c r="F213" s="205" t="str">
        <f t="shared" si="6"/>
        <v>N/A</v>
      </c>
      <c r="G213" s="6"/>
      <c r="AA213" s="14" t="str">
        <f t="shared" si="7"/>
        <v/>
      </c>
      <c r="AB213" s="14" t="str">
        <f>IF(LEN($AA213)=0,"N",IF(LEN($AA213)&gt;1,"Error -- Availability entered in an incorrect format",IF($AA213='Control Panel'!$F$36,$AA213,IF($AA213='Control Panel'!$F$37,$AA213,IF($AA213='Control Panel'!$F$38,$AA213,IF($AA213='Control Panel'!$F$39,$AA213,IF($AA213='Control Panel'!$F$40,$AA213,IF($AA213='Control Panel'!$F$41,$AA213,"Error -- Availability entered in an incorrect format"))))))))</f>
        <v>N</v>
      </c>
    </row>
    <row r="214" spans="1:28" s="14" customFormat="1" x14ac:dyDescent="0.35">
      <c r="A214" s="7">
        <v>202</v>
      </c>
      <c r="B214" s="6"/>
      <c r="C214" s="11"/>
      <c r="D214" s="220"/>
      <c r="E214" s="11"/>
      <c r="F214" s="205" t="str">
        <f t="shared" si="6"/>
        <v>N/A</v>
      </c>
      <c r="G214" s="6"/>
      <c r="AA214" s="14" t="str">
        <f t="shared" si="7"/>
        <v/>
      </c>
      <c r="AB214" s="14" t="str">
        <f>IF(LEN($AA214)=0,"N",IF(LEN($AA214)&gt;1,"Error -- Availability entered in an incorrect format",IF($AA214='Control Panel'!$F$36,$AA214,IF($AA214='Control Panel'!$F$37,$AA214,IF($AA214='Control Panel'!$F$38,$AA214,IF($AA214='Control Panel'!$F$39,$AA214,IF($AA214='Control Panel'!$F$40,$AA214,IF($AA214='Control Panel'!$F$41,$AA214,"Error -- Availability entered in an incorrect format"))))))))</f>
        <v>N</v>
      </c>
    </row>
    <row r="215" spans="1:28" s="14" customFormat="1" x14ac:dyDescent="0.35">
      <c r="A215" s="7">
        <v>203</v>
      </c>
      <c r="B215" s="6"/>
      <c r="C215" s="11"/>
      <c r="D215" s="220"/>
      <c r="E215" s="11"/>
      <c r="F215" s="205" t="str">
        <f t="shared" si="6"/>
        <v>N/A</v>
      </c>
      <c r="G215" s="6"/>
      <c r="AA215" s="14" t="str">
        <f t="shared" si="7"/>
        <v/>
      </c>
      <c r="AB215" s="14" t="str">
        <f>IF(LEN($AA215)=0,"N",IF(LEN($AA215)&gt;1,"Error -- Availability entered in an incorrect format",IF($AA215='Control Panel'!$F$36,$AA215,IF($AA215='Control Panel'!$F$37,$AA215,IF($AA215='Control Panel'!$F$38,$AA215,IF($AA215='Control Panel'!$F$39,$AA215,IF($AA215='Control Panel'!$F$40,$AA215,IF($AA215='Control Panel'!$F$41,$AA215,"Error -- Availability entered in an incorrect format"))))))))</f>
        <v>N</v>
      </c>
    </row>
    <row r="216" spans="1:28" s="14" customFormat="1" x14ac:dyDescent="0.35">
      <c r="A216" s="7">
        <v>204</v>
      </c>
      <c r="B216" s="6"/>
      <c r="C216" s="11"/>
      <c r="D216" s="220"/>
      <c r="E216" s="11"/>
      <c r="F216" s="205" t="str">
        <f t="shared" si="6"/>
        <v>N/A</v>
      </c>
      <c r="G216" s="6"/>
      <c r="AA216" s="14" t="str">
        <f t="shared" si="7"/>
        <v/>
      </c>
      <c r="AB216" s="14" t="str">
        <f>IF(LEN($AA216)=0,"N",IF(LEN($AA216)&gt;1,"Error -- Availability entered in an incorrect format",IF($AA216='Control Panel'!$F$36,$AA216,IF($AA216='Control Panel'!$F$37,$AA216,IF($AA216='Control Panel'!$F$38,$AA216,IF($AA216='Control Panel'!$F$39,$AA216,IF($AA216='Control Panel'!$F$40,$AA216,IF($AA216='Control Panel'!$F$41,$AA216,"Error -- Availability entered in an incorrect format"))))))))</f>
        <v>N</v>
      </c>
    </row>
    <row r="217" spans="1:28" s="14" customFormat="1" x14ac:dyDescent="0.35">
      <c r="A217" s="7">
        <v>205</v>
      </c>
      <c r="B217" s="6"/>
      <c r="C217" s="11"/>
      <c r="D217" s="220"/>
      <c r="E217" s="11"/>
      <c r="F217" s="205" t="str">
        <f t="shared" si="6"/>
        <v>N/A</v>
      </c>
      <c r="G217" s="6"/>
      <c r="AA217" s="14" t="str">
        <f t="shared" si="7"/>
        <v/>
      </c>
      <c r="AB217" s="14" t="str">
        <f>IF(LEN($AA217)=0,"N",IF(LEN($AA217)&gt;1,"Error -- Availability entered in an incorrect format",IF($AA217='Control Panel'!$F$36,$AA217,IF($AA217='Control Panel'!$F$37,$AA217,IF($AA217='Control Panel'!$F$38,$AA217,IF($AA217='Control Panel'!$F$39,$AA217,IF($AA217='Control Panel'!$F$40,$AA217,IF($AA217='Control Panel'!$F$41,$AA217,"Error -- Availability entered in an incorrect format"))))))))</f>
        <v>N</v>
      </c>
    </row>
    <row r="218" spans="1:28" s="14" customFormat="1" x14ac:dyDescent="0.35">
      <c r="A218" s="7">
        <v>206</v>
      </c>
      <c r="B218" s="6"/>
      <c r="C218" s="11"/>
      <c r="D218" s="220"/>
      <c r="E218" s="11"/>
      <c r="F218" s="205" t="str">
        <f t="shared" si="6"/>
        <v>N/A</v>
      </c>
      <c r="G218" s="6"/>
      <c r="AA218" s="14" t="str">
        <f t="shared" si="7"/>
        <v/>
      </c>
      <c r="AB218" s="14" t="str">
        <f>IF(LEN($AA218)=0,"N",IF(LEN($AA218)&gt;1,"Error -- Availability entered in an incorrect format",IF($AA218='Control Panel'!$F$36,$AA218,IF($AA218='Control Panel'!$F$37,$AA218,IF($AA218='Control Panel'!$F$38,$AA218,IF($AA218='Control Panel'!$F$39,$AA218,IF($AA218='Control Panel'!$F$40,$AA218,IF($AA218='Control Panel'!$F$41,$AA218,"Error -- Availability entered in an incorrect format"))))))))</f>
        <v>N</v>
      </c>
    </row>
    <row r="219" spans="1:28" s="14" customFormat="1" x14ac:dyDescent="0.35">
      <c r="A219" s="7">
        <v>207</v>
      </c>
      <c r="B219" s="6"/>
      <c r="C219" s="11"/>
      <c r="D219" s="220"/>
      <c r="E219" s="11"/>
      <c r="F219" s="205" t="str">
        <f t="shared" si="6"/>
        <v>N/A</v>
      </c>
      <c r="G219" s="6"/>
      <c r="AA219" s="14" t="str">
        <f t="shared" si="7"/>
        <v/>
      </c>
      <c r="AB219" s="14" t="str">
        <f>IF(LEN($AA219)=0,"N",IF(LEN($AA219)&gt;1,"Error -- Availability entered in an incorrect format",IF($AA219='Control Panel'!$F$36,$AA219,IF($AA219='Control Panel'!$F$37,$AA219,IF($AA219='Control Panel'!$F$38,$AA219,IF($AA219='Control Panel'!$F$39,$AA219,IF($AA219='Control Panel'!$F$40,$AA219,IF($AA219='Control Panel'!$F$41,$AA219,"Error -- Availability entered in an incorrect format"))))))))</f>
        <v>N</v>
      </c>
    </row>
    <row r="220" spans="1:28" s="14" customFormat="1" x14ac:dyDescent="0.35">
      <c r="A220" s="7">
        <v>208</v>
      </c>
      <c r="B220" s="6"/>
      <c r="C220" s="11"/>
      <c r="D220" s="220"/>
      <c r="E220" s="11"/>
      <c r="F220" s="205" t="str">
        <f t="shared" si="6"/>
        <v>N/A</v>
      </c>
      <c r="G220" s="6"/>
      <c r="AA220" s="14" t="str">
        <f t="shared" si="7"/>
        <v/>
      </c>
      <c r="AB220" s="14" t="str">
        <f>IF(LEN($AA220)=0,"N",IF(LEN($AA220)&gt;1,"Error -- Availability entered in an incorrect format",IF($AA220='Control Panel'!$F$36,$AA220,IF($AA220='Control Panel'!$F$37,$AA220,IF($AA220='Control Panel'!$F$38,$AA220,IF($AA220='Control Panel'!$F$39,$AA220,IF($AA220='Control Panel'!$F$40,$AA220,IF($AA220='Control Panel'!$F$41,$AA220,"Error -- Availability entered in an incorrect format"))))))))</f>
        <v>N</v>
      </c>
    </row>
    <row r="221" spans="1:28" s="14" customFormat="1" x14ac:dyDescent="0.35">
      <c r="A221" s="7">
        <v>209</v>
      </c>
      <c r="B221" s="6"/>
      <c r="C221" s="11"/>
      <c r="D221" s="220"/>
      <c r="E221" s="11"/>
      <c r="F221" s="205" t="str">
        <f t="shared" si="6"/>
        <v>N/A</v>
      </c>
      <c r="G221" s="6"/>
      <c r="AA221" s="14" t="str">
        <f t="shared" si="7"/>
        <v/>
      </c>
      <c r="AB221" s="14" t="str">
        <f>IF(LEN($AA221)=0,"N",IF(LEN($AA221)&gt;1,"Error -- Availability entered in an incorrect format",IF($AA221='Control Panel'!$F$36,$AA221,IF($AA221='Control Panel'!$F$37,$AA221,IF($AA221='Control Panel'!$F$38,$AA221,IF($AA221='Control Panel'!$F$39,$AA221,IF($AA221='Control Panel'!$F$40,$AA221,IF($AA221='Control Panel'!$F$41,$AA221,"Error -- Availability entered in an incorrect format"))))))))</f>
        <v>N</v>
      </c>
    </row>
    <row r="222" spans="1:28" s="14" customFormat="1" x14ac:dyDescent="0.35">
      <c r="A222" s="7">
        <v>210</v>
      </c>
      <c r="B222" s="6"/>
      <c r="C222" s="11"/>
      <c r="D222" s="220"/>
      <c r="E222" s="11"/>
      <c r="F222" s="205" t="str">
        <f t="shared" si="6"/>
        <v>N/A</v>
      </c>
      <c r="G222" s="6"/>
      <c r="AA222" s="14" t="str">
        <f t="shared" si="7"/>
        <v/>
      </c>
      <c r="AB222" s="14" t="str">
        <f>IF(LEN($AA222)=0,"N",IF(LEN($AA222)&gt;1,"Error -- Availability entered in an incorrect format",IF($AA222='Control Panel'!$F$36,$AA222,IF($AA222='Control Panel'!$F$37,$AA222,IF($AA222='Control Panel'!$F$38,$AA222,IF($AA222='Control Panel'!$F$39,$AA222,IF($AA222='Control Panel'!$F$40,$AA222,IF($AA222='Control Panel'!$F$41,$AA222,"Error -- Availability entered in an incorrect format"))))))))</f>
        <v>N</v>
      </c>
    </row>
    <row r="223" spans="1:28" s="14" customFormat="1" x14ac:dyDescent="0.35">
      <c r="A223" s="7">
        <v>211</v>
      </c>
      <c r="B223" s="6"/>
      <c r="C223" s="11"/>
      <c r="D223" s="220"/>
      <c r="E223" s="11"/>
      <c r="F223" s="205" t="str">
        <f t="shared" si="6"/>
        <v>N/A</v>
      </c>
      <c r="G223" s="6"/>
      <c r="AA223" s="14" t="str">
        <f t="shared" si="7"/>
        <v/>
      </c>
      <c r="AB223" s="14" t="str">
        <f>IF(LEN($AA223)=0,"N",IF(LEN($AA223)&gt;1,"Error -- Availability entered in an incorrect format",IF($AA223='Control Panel'!$F$36,$AA223,IF($AA223='Control Panel'!$F$37,$AA223,IF($AA223='Control Panel'!$F$38,$AA223,IF($AA223='Control Panel'!$F$39,$AA223,IF($AA223='Control Panel'!$F$40,$AA223,IF($AA223='Control Panel'!$F$41,$AA223,"Error -- Availability entered in an incorrect format"))))))))</f>
        <v>N</v>
      </c>
    </row>
    <row r="224" spans="1:28" s="14" customFormat="1" x14ac:dyDescent="0.35">
      <c r="A224" s="7">
        <v>212</v>
      </c>
      <c r="B224" s="6"/>
      <c r="C224" s="11"/>
      <c r="D224" s="220"/>
      <c r="E224" s="11"/>
      <c r="F224" s="205" t="str">
        <f t="shared" si="6"/>
        <v>N/A</v>
      </c>
      <c r="G224" s="6"/>
      <c r="AA224" s="14" t="str">
        <f t="shared" si="7"/>
        <v/>
      </c>
      <c r="AB224" s="14" t="str">
        <f>IF(LEN($AA224)=0,"N",IF(LEN($AA224)&gt;1,"Error -- Availability entered in an incorrect format",IF($AA224='Control Panel'!$F$36,$AA224,IF($AA224='Control Panel'!$F$37,$AA224,IF($AA224='Control Panel'!$F$38,$AA224,IF($AA224='Control Panel'!$F$39,$AA224,IF($AA224='Control Panel'!$F$40,$AA224,IF($AA224='Control Panel'!$F$41,$AA224,"Error -- Availability entered in an incorrect format"))))))))</f>
        <v>N</v>
      </c>
    </row>
    <row r="225" spans="1:28" s="14" customFormat="1" x14ac:dyDescent="0.35">
      <c r="A225" s="7">
        <v>213</v>
      </c>
      <c r="B225" s="6"/>
      <c r="C225" s="11"/>
      <c r="D225" s="220"/>
      <c r="E225" s="11"/>
      <c r="F225" s="205" t="str">
        <f t="shared" si="6"/>
        <v>N/A</v>
      </c>
      <c r="G225" s="6"/>
      <c r="AA225" s="14" t="str">
        <f t="shared" si="7"/>
        <v/>
      </c>
      <c r="AB225" s="14" t="str">
        <f>IF(LEN($AA225)=0,"N",IF(LEN($AA225)&gt;1,"Error -- Availability entered in an incorrect format",IF($AA225='Control Panel'!$F$36,$AA225,IF($AA225='Control Panel'!$F$37,$AA225,IF($AA225='Control Panel'!$F$38,$AA225,IF($AA225='Control Panel'!$F$39,$AA225,IF($AA225='Control Panel'!$F$40,$AA225,IF($AA225='Control Panel'!$F$41,$AA225,"Error -- Availability entered in an incorrect format"))))))))</f>
        <v>N</v>
      </c>
    </row>
    <row r="226" spans="1:28" s="14" customFormat="1" x14ac:dyDescent="0.35">
      <c r="A226" s="7">
        <v>214</v>
      </c>
      <c r="B226" s="6"/>
      <c r="C226" s="11"/>
      <c r="D226" s="220"/>
      <c r="E226" s="11"/>
      <c r="F226" s="205" t="str">
        <f t="shared" si="6"/>
        <v>N/A</v>
      </c>
      <c r="G226" s="6"/>
      <c r="AA226" s="14" t="str">
        <f t="shared" si="7"/>
        <v/>
      </c>
      <c r="AB226" s="14" t="str">
        <f>IF(LEN($AA226)=0,"N",IF(LEN($AA226)&gt;1,"Error -- Availability entered in an incorrect format",IF($AA226='Control Panel'!$F$36,$AA226,IF($AA226='Control Panel'!$F$37,$AA226,IF($AA226='Control Panel'!$F$38,$AA226,IF($AA226='Control Panel'!$F$39,$AA226,IF($AA226='Control Panel'!$F$40,$AA226,IF($AA226='Control Panel'!$F$41,$AA226,"Error -- Availability entered in an incorrect format"))))))))</f>
        <v>N</v>
      </c>
    </row>
    <row r="227" spans="1:28" s="14" customFormat="1" x14ac:dyDescent="0.35">
      <c r="A227" s="7">
        <v>215</v>
      </c>
      <c r="B227" s="6"/>
      <c r="C227" s="11"/>
      <c r="D227" s="220"/>
      <c r="E227" s="11"/>
      <c r="F227" s="205" t="str">
        <f t="shared" si="6"/>
        <v>N/A</v>
      </c>
      <c r="G227" s="6"/>
      <c r="AA227" s="14" t="str">
        <f t="shared" si="7"/>
        <v/>
      </c>
      <c r="AB227" s="14" t="str">
        <f>IF(LEN($AA227)=0,"N",IF(LEN($AA227)&gt;1,"Error -- Availability entered in an incorrect format",IF($AA227='Control Panel'!$F$36,$AA227,IF($AA227='Control Panel'!$F$37,$AA227,IF($AA227='Control Panel'!$F$38,$AA227,IF($AA227='Control Panel'!$F$39,$AA227,IF($AA227='Control Panel'!$F$40,$AA227,IF($AA227='Control Panel'!$F$41,$AA227,"Error -- Availability entered in an incorrect format"))))))))</f>
        <v>N</v>
      </c>
    </row>
    <row r="228" spans="1:28" s="14" customFormat="1" x14ac:dyDescent="0.35">
      <c r="A228" s="7">
        <v>216</v>
      </c>
      <c r="B228" s="6"/>
      <c r="C228" s="11"/>
      <c r="D228" s="220"/>
      <c r="E228" s="11"/>
      <c r="F228" s="205" t="str">
        <f t="shared" si="6"/>
        <v>N/A</v>
      </c>
      <c r="G228" s="6"/>
      <c r="AA228" s="14" t="str">
        <f t="shared" si="7"/>
        <v/>
      </c>
      <c r="AB228" s="14" t="str">
        <f>IF(LEN($AA228)=0,"N",IF(LEN($AA228)&gt;1,"Error -- Availability entered in an incorrect format",IF($AA228='Control Panel'!$F$36,$AA228,IF($AA228='Control Panel'!$F$37,$AA228,IF($AA228='Control Panel'!$F$38,$AA228,IF($AA228='Control Panel'!$F$39,$AA228,IF($AA228='Control Panel'!$F$40,$AA228,IF($AA228='Control Panel'!$F$41,$AA228,"Error -- Availability entered in an incorrect format"))))))))</f>
        <v>N</v>
      </c>
    </row>
    <row r="229" spans="1:28" s="14" customFormat="1" x14ac:dyDescent="0.35">
      <c r="A229" s="7">
        <v>217</v>
      </c>
      <c r="B229" s="6"/>
      <c r="C229" s="11"/>
      <c r="D229" s="220"/>
      <c r="E229" s="11"/>
      <c r="F229" s="205" t="str">
        <f t="shared" si="6"/>
        <v>N/A</v>
      </c>
      <c r="G229" s="6"/>
      <c r="AA229" s="14" t="str">
        <f t="shared" si="7"/>
        <v/>
      </c>
      <c r="AB229" s="14" t="str">
        <f>IF(LEN($AA229)=0,"N",IF(LEN($AA229)&gt;1,"Error -- Availability entered in an incorrect format",IF($AA229='Control Panel'!$F$36,$AA229,IF($AA229='Control Panel'!$F$37,$AA229,IF($AA229='Control Panel'!$F$38,$AA229,IF($AA229='Control Panel'!$F$39,$AA229,IF($AA229='Control Panel'!$F$40,$AA229,IF($AA229='Control Panel'!$F$41,$AA229,"Error -- Availability entered in an incorrect format"))))))))</f>
        <v>N</v>
      </c>
    </row>
    <row r="230" spans="1:28" s="14" customFormat="1" x14ac:dyDescent="0.35">
      <c r="A230" s="7">
        <v>218</v>
      </c>
      <c r="B230" s="6"/>
      <c r="C230" s="11"/>
      <c r="D230" s="220"/>
      <c r="E230" s="11"/>
      <c r="F230" s="205" t="str">
        <f t="shared" si="6"/>
        <v>N/A</v>
      </c>
      <c r="G230" s="6"/>
      <c r="AA230" s="14" t="str">
        <f t="shared" si="7"/>
        <v/>
      </c>
      <c r="AB230" s="14" t="str">
        <f>IF(LEN($AA230)=0,"N",IF(LEN($AA230)&gt;1,"Error -- Availability entered in an incorrect format",IF($AA230='Control Panel'!$F$36,$AA230,IF($AA230='Control Panel'!$F$37,$AA230,IF($AA230='Control Panel'!$F$38,$AA230,IF($AA230='Control Panel'!$F$39,$AA230,IF($AA230='Control Panel'!$F$40,$AA230,IF($AA230='Control Panel'!$F$41,$AA230,"Error -- Availability entered in an incorrect format"))))))))</f>
        <v>N</v>
      </c>
    </row>
    <row r="231" spans="1:28" s="14" customFormat="1" x14ac:dyDescent="0.35">
      <c r="A231" s="7">
        <v>219</v>
      </c>
      <c r="B231" s="6"/>
      <c r="C231" s="11"/>
      <c r="D231" s="220"/>
      <c r="E231" s="11"/>
      <c r="F231" s="205" t="str">
        <f t="shared" si="6"/>
        <v>N/A</v>
      </c>
      <c r="G231" s="6"/>
      <c r="AA231" s="14" t="str">
        <f t="shared" si="7"/>
        <v/>
      </c>
      <c r="AB231" s="14" t="str">
        <f>IF(LEN($AA231)=0,"N",IF(LEN($AA231)&gt;1,"Error -- Availability entered in an incorrect format",IF($AA231='Control Panel'!$F$36,$AA231,IF($AA231='Control Panel'!$F$37,$AA231,IF($AA231='Control Panel'!$F$38,$AA231,IF($AA231='Control Panel'!$F$39,$AA231,IF($AA231='Control Panel'!$F$40,$AA231,IF($AA231='Control Panel'!$F$41,$AA231,"Error -- Availability entered in an incorrect format"))))))))</f>
        <v>N</v>
      </c>
    </row>
    <row r="232" spans="1:28" s="14" customFormat="1" x14ac:dyDescent="0.35">
      <c r="A232" s="7">
        <v>220</v>
      </c>
      <c r="B232" s="6"/>
      <c r="C232" s="11"/>
      <c r="D232" s="220"/>
      <c r="E232" s="11"/>
      <c r="F232" s="205" t="str">
        <f t="shared" si="6"/>
        <v>N/A</v>
      </c>
      <c r="G232" s="6"/>
      <c r="AA232" s="14" t="str">
        <f t="shared" si="7"/>
        <v/>
      </c>
      <c r="AB232" s="14" t="str">
        <f>IF(LEN($AA232)=0,"N",IF(LEN($AA232)&gt;1,"Error -- Availability entered in an incorrect format",IF($AA232='Control Panel'!$F$36,$AA232,IF($AA232='Control Panel'!$F$37,$AA232,IF($AA232='Control Panel'!$F$38,$AA232,IF($AA232='Control Panel'!$F$39,$AA232,IF($AA232='Control Panel'!$F$40,$AA232,IF($AA232='Control Panel'!$F$41,$AA232,"Error -- Availability entered in an incorrect format"))))))))</f>
        <v>N</v>
      </c>
    </row>
    <row r="233" spans="1:28" s="14" customFormat="1" x14ac:dyDescent="0.35">
      <c r="A233" s="7">
        <v>221</v>
      </c>
      <c r="B233" s="6"/>
      <c r="C233" s="11"/>
      <c r="D233" s="220"/>
      <c r="E233" s="11"/>
      <c r="F233" s="205" t="str">
        <f t="shared" si="6"/>
        <v>N/A</v>
      </c>
      <c r="G233" s="6"/>
      <c r="AA233" s="14" t="str">
        <f t="shared" si="7"/>
        <v/>
      </c>
      <c r="AB233" s="14" t="str">
        <f>IF(LEN($AA233)=0,"N",IF(LEN($AA233)&gt;1,"Error -- Availability entered in an incorrect format",IF($AA233='Control Panel'!$F$36,$AA233,IF($AA233='Control Panel'!$F$37,$AA233,IF($AA233='Control Panel'!$F$38,$AA233,IF($AA233='Control Panel'!$F$39,$AA233,IF($AA233='Control Panel'!$F$40,$AA233,IF($AA233='Control Panel'!$F$41,$AA233,"Error -- Availability entered in an incorrect format"))))))))</f>
        <v>N</v>
      </c>
    </row>
    <row r="234" spans="1:28" s="14" customFormat="1" x14ac:dyDescent="0.35">
      <c r="A234" s="7">
        <v>222</v>
      </c>
      <c r="B234" s="6"/>
      <c r="C234" s="11"/>
      <c r="D234" s="220"/>
      <c r="E234" s="11"/>
      <c r="F234" s="205" t="str">
        <f t="shared" si="6"/>
        <v>N/A</v>
      </c>
      <c r="G234" s="6"/>
      <c r="AA234" s="14" t="str">
        <f t="shared" si="7"/>
        <v/>
      </c>
      <c r="AB234" s="14" t="str">
        <f>IF(LEN($AA234)=0,"N",IF(LEN($AA234)&gt;1,"Error -- Availability entered in an incorrect format",IF($AA234='Control Panel'!$F$36,$AA234,IF($AA234='Control Panel'!$F$37,$AA234,IF($AA234='Control Panel'!$F$38,$AA234,IF($AA234='Control Panel'!$F$39,$AA234,IF($AA234='Control Panel'!$F$40,$AA234,IF($AA234='Control Panel'!$F$41,$AA234,"Error -- Availability entered in an incorrect format"))))))))</f>
        <v>N</v>
      </c>
    </row>
    <row r="235" spans="1:28" s="14" customFormat="1" x14ac:dyDescent="0.35">
      <c r="A235" s="7">
        <v>223</v>
      </c>
      <c r="B235" s="6"/>
      <c r="C235" s="11"/>
      <c r="D235" s="220"/>
      <c r="E235" s="11"/>
      <c r="F235" s="205" t="str">
        <f t="shared" si="6"/>
        <v>N/A</v>
      </c>
      <c r="G235" s="6"/>
      <c r="AA235" s="14" t="str">
        <f t="shared" si="7"/>
        <v/>
      </c>
      <c r="AB235" s="14" t="str">
        <f>IF(LEN($AA235)=0,"N",IF(LEN($AA235)&gt;1,"Error -- Availability entered in an incorrect format",IF($AA235='Control Panel'!$F$36,$AA235,IF($AA235='Control Panel'!$F$37,$AA235,IF($AA235='Control Panel'!$F$38,$AA235,IF($AA235='Control Panel'!$F$39,$AA235,IF($AA235='Control Panel'!$F$40,$AA235,IF($AA235='Control Panel'!$F$41,$AA235,"Error -- Availability entered in an incorrect format"))))))))</f>
        <v>N</v>
      </c>
    </row>
    <row r="236" spans="1:28" s="14" customFormat="1" x14ac:dyDescent="0.35">
      <c r="A236" s="7">
        <v>224</v>
      </c>
      <c r="B236" s="6"/>
      <c r="C236" s="11"/>
      <c r="D236" s="220"/>
      <c r="E236" s="11"/>
      <c r="F236" s="205" t="str">
        <f t="shared" si="6"/>
        <v>N/A</v>
      </c>
      <c r="G236" s="6"/>
      <c r="AA236" s="14" t="str">
        <f t="shared" si="7"/>
        <v/>
      </c>
      <c r="AB236" s="14" t="str">
        <f>IF(LEN($AA236)=0,"N",IF(LEN($AA236)&gt;1,"Error -- Availability entered in an incorrect format",IF($AA236='Control Panel'!$F$36,$AA236,IF($AA236='Control Panel'!$F$37,$AA236,IF($AA236='Control Panel'!$F$38,$AA236,IF($AA236='Control Panel'!$F$39,$AA236,IF($AA236='Control Panel'!$F$40,$AA236,IF($AA236='Control Panel'!$F$41,$AA236,"Error -- Availability entered in an incorrect format"))))))))</f>
        <v>N</v>
      </c>
    </row>
    <row r="237" spans="1:28" s="14" customFormat="1" x14ac:dyDescent="0.35">
      <c r="A237" s="7">
        <v>225</v>
      </c>
      <c r="B237" s="6"/>
      <c r="C237" s="11"/>
      <c r="D237" s="220"/>
      <c r="E237" s="11"/>
      <c r="F237" s="205" t="str">
        <f t="shared" si="6"/>
        <v>N/A</v>
      </c>
      <c r="G237" s="6"/>
      <c r="AA237" s="14" t="str">
        <f t="shared" si="7"/>
        <v/>
      </c>
      <c r="AB237" s="14" t="str">
        <f>IF(LEN($AA237)=0,"N",IF(LEN($AA237)&gt;1,"Error -- Availability entered in an incorrect format",IF($AA237='Control Panel'!$F$36,$AA237,IF($AA237='Control Panel'!$F$37,$AA237,IF($AA237='Control Panel'!$F$38,$AA237,IF($AA237='Control Panel'!$F$39,$AA237,IF($AA237='Control Panel'!$F$40,$AA237,IF($AA237='Control Panel'!$F$41,$AA237,"Error -- Availability entered in an incorrect format"))))))))</f>
        <v>N</v>
      </c>
    </row>
    <row r="238" spans="1:28" s="14" customFormat="1" x14ac:dyDescent="0.35">
      <c r="A238" s="7">
        <v>226</v>
      </c>
      <c r="B238" s="6"/>
      <c r="C238" s="11"/>
      <c r="D238" s="220"/>
      <c r="E238" s="11"/>
      <c r="F238" s="205" t="str">
        <f t="shared" si="6"/>
        <v>N/A</v>
      </c>
      <c r="G238" s="6"/>
      <c r="AA238" s="14" t="str">
        <f t="shared" si="7"/>
        <v/>
      </c>
      <c r="AB238" s="14" t="str">
        <f>IF(LEN($AA238)=0,"N",IF(LEN($AA238)&gt;1,"Error -- Availability entered in an incorrect format",IF($AA238='Control Panel'!$F$36,$AA238,IF($AA238='Control Panel'!$F$37,$AA238,IF($AA238='Control Panel'!$F$38,$AA238,IF($AA238='Control Panel'!$F$39,$AA238,IF($AA238='Control Panel'!$F$40,$AA238,IF($AA238='Control Panel'!$F$41,$AA238,"Error -- Availability entered in an incorrect format"))))))))</f>
        <v>N</v>
      </c>
    </row>
    <row r="239" spans="1:28" s="14" customFormat="1" x14ac:dyDescent="0.35">
      <c r="A239" s="7">
        <v>227</v>
      </c>
      <c r="B239" s="6"/>
      <c r="C239" s="11"/>
      <c r="D239" s="220"/>
      <c r="E239" s="11"/>
      <c r="F239" s="205" t="str">
        <f t="shared" si="6"/>
        <v>N/A</v>
      </c>
      <c r="G239" s="6"/>
      <c r="AA239" s="14" t="str">
        <f t="shared" si="7"/>
        <v/>
      </c>
      <c r="AB239" s="14" t="str">
        <f>IF(LEN($AA239)=0,"N",IF(LEN($AA239)&gt;1,"Error -- Availability entered in an incorrect format",IF($AA239='Control Panel'!$F$36,$AA239,IF($AA239='Control Panel'!$F$37,$AA239,IF($AA239='Control Panel'!$F$38,$AA239,IF($AA239='Control Panel'!$F$39,$AA239,IF($AA239='Control Panel'!$F$40,$AA239,IF($AA239='Control Panel'!$F$41,$AA239,"Error -- Availability entered in an incorrect format"))))))))</f>
        <v>N</v>
      </c>
    </row>
    <row r="240" spans="1:28" s="14" customFormat="1" x14ac:dyDescent="0.35">
      <c r="A240" s="7">
        <v>228</v>
      </c>
      <c r="B240" s="6"/>
      <c r="C240" s="11"/>
      <c r="D240" s="220"/>
      <c r="E240" s="11"/>
      <c r="F240" s="205" t="str">
        <f t="shared" si="6"/>
        <v>N/A</v>
      </c>
      <c r="G240" s="6"/>
      <c r="AA240" s="14" t="str">
        <f t="shared" si="7"/>
        <v/>
      </c>
      <c r="AB240" s="14" t="str">
        <f>IF(LEN($AA240)=0,"N",IF(LEN($AA240)&gt;1,"Error -- Availability entered in an incorrect format",IF($AA240='Control Panel'!$F$36,$AA240,IF($AA240='Control Panel'!$F$37,$AA240,IF($AA240='Control Panel'!$F$38,$AA240,IF($AA240='Control Panel'!$F$39,$AA240,IF($AA240='Control Panel'!$F$40,$AA240,IF($AA240='Control Panel'!$F$41,$AA240,"Error -- Availability entered in an incorrect format"))))))))</f>
        <v>N</v>
      </c>
    </row>
    <row r="241" spans="1:28" s="14" customFormat="1" x14ac:dyDescent="0.35">
      <c r="A241" s="7">
        <v>229</v>
      </c>
      <c r="B241" s="6"/>
      <c r="C241" s="11"/>
      <c r="D241" s="220"/>
      <c r="E241" s="11"/>
      <c r="F241" s="205" t="str">
        <f t="shared" si="6"/>
        <v>N/A</v>
      </c>
      <c r="G241" s="6"/>
      <c r="AA241" s="14" t="str">
        <f t="shared" si="7"/>
        <v/>
      </c>
      <c r="AB241" s="14" t="str">
        <f>IF(LEN($AA241)=0,"N",IF(LEN($AA241)&gt;1,"Error -- Availability entered in an incorrect format",IF($AA241='Control Panel'!$F$36,$AA241,IF($AA241='Control Panel'!$F$37,$AA241,IF($AA241='Control Panel'!$F$38,$AA241,IF($AA241='Control Panel'!$F$39,$AA241,IF($AA241='Control Panel'!$F$40,$AA241,IF($AA241='Control Panel'!$F$41,$AA241,"Error -- Availability entered in an incorrect format"))))))))</f>
        <v>N</v>
      </c>
    </row>
    <row r="242" spans="1:28" s="14" customFormat="1" x14ac:dyDescent="0.35">
      <c r="A242" s="7">
        <v>230</v>
      </c>
      <c r="B242" s="6"/>
      <c r="C242" s="11"/>
      <c r="D242" s="220"/>
      <c r="E242" s="11"/>
      <c r="F242" s="205" t="str">
        <f t="shared" si="6"/>
        <v>N/A</v>
      </c>
      <c r="G242" s="6"/>
      <c r="AA242" s="14" t="str">
        <f t="shared" si="7"/>
        <v/>
      </c>
      <c r="AB242" s="14" t="str">
        <f>IF(LEN($AA242)=0,"N",IF(LEN($AA242)&gt;1,"Error -- Availability entered in an incorrect format",IF($AA242='Control Panel'!$F$36,$AA242,IF($AA242='Control Panel'!$F$37,$AA242,IF($AA242='Control Panel'!$F$38,$AA242,IF($AA242='Control Panel'!$F$39,$AA242,IF($AA242='Control Panel'!$F$40,$AA242,IF($AA242='Control Panel'!$F$41,$AA242,"Error -- Availability entered in an incorrect format"))))))))</f>
        <v>N</v>
      </c>
    </row>
    <row r="243" spans="1:28" s="14" customFormat="1" x14ac:dyDescent="0.35">
      <c r="A243" s="7">
        <v>231</v>
      </c>
      <c r="B243" s="6"/>
      <c r="C243" s="11"/>
      <c r="D243" s="220"/>
      <c r="E243" s="11"/>
      <c r="F243" s="205" t="str">
        <f t="shared" si="6"/>
        <v>N/A</v>
      </c>
      <c r="G243" s="6"/>
      <c r="AA243" s="14" t="str">
        <f t="shared" si="7"/>
        <v/>
      </c>
      <c r="AB243" s="14" t="str">
        <f>IF(LEN($AA243)=0,"N",IF(LEN($AA243)&gt;1,"Error -- Availability entered in an incorrect format",IF($AA243='Control Panel'!$F$36,$AA243,IF($AA243='Control Panel'!$F$37,$AA243,IF($AA243='Control Panel'!$F$38,$AA243,IF($AA243='Control Panel'!$F$39,$AA243,IF($AA243='Control Panel'!$F$40,$AA243,IF($AA243='Control Panel'!$F$41,$AA243,"Error -- Availability entered in an incorrect format"))))))))</f>
        <v>N</v>
      </c>
    </row>
    <row r="244" spans="1:28" s="14" customFormat="1" x14ac:dyDescent="0.35">
      <c r="A244" s="7">
        <v>232</v>
      </c>
      <c r="B244" s="6"/>
      <c r="C244" s="11"/>
      <c r="D244" s="220"/>
      <c r="E244" s="11"/>
      <c r="F244" s="205" t="str">
        <f t="shared" si="6"/>
        <v>N/A</v>
      </c>
      <c r="G244" s="6"/>
      <c r="AA244" s="14" t="str">
        <f t="shared" si="7"/>
        <v/>
      </c>
      <c r="AB244" s="14" t="str">
        <f>IF(LEN($AA244)=0,"N",IF(LEN($AA244)&gt;1,"Error -- Availability entered in an incorrect format",IF($AA244='Control Panel'!$F$36,$AA244,IF($AA244='Control Panel'!$F$37,$AA244,IF($AA244='Control Panel'!$F$38,$AA244,IF($AA244='Control Panel'!$F$39,$AA244,IF($AA244='Control Panel'!$F$40,$AA244,IF($AA244='Control Panel'!$F$41,$AA244,"Error -- Availability entered in an incorrect format"))))))))</f>
        <v>N</v>
      </c>
    </row>
    <row r="245" spans="1:28" s="14" customFormat="1" x14ac:dyDescent="0.35">
      <c r="A245" s="7">
        <v>233</v>
      </c>
      <c r="B245" s="6"/>
      <c r="C245" s="11"/>
      <c r="D245" s="220"/>
      <c r="E245" s="11"/>
      <c r="F245" s="205" t="str">
        <f t="shared" si="6"/>
        <v>N/A</v>
      </c>
      <c r="G245" s="6"/>
      <c r="AA245" s="14" t="str">
        <f t="shared" si="7"/>
        <v/>
      </c>
      <c r="AB245" s="14" t="str">
        <f>IF(LEN($AA245)=0,"N",IF(LEN($AA245)&gt;1,"Error -- Availability entered in an incorrect format",IF($AA245='Control Panel'!$F$36,$AA245,IF($AA245='Control Panel'!$F$37,$AA245,IF($AA245='Control Panel'!$F$38,$AA245,IF($AA245='Control Panel'!$F$39,$AA245,IF($AA245='Control Panel'!$F$40,$AA245,IF($AA245='Control Panel'!$F$41,$AA245,"Error -- Availability entered in an incorrect format"))))))))</f>
        <v>N</v>
      </c>
    </row>
    <row r="246" spans="1:28" s="14" customFormat="1" x14ac:dyDescent="0.35">
      <c r="A246" s="7">
        <v>234</v>
      </c>
      <c r="B246" s="6"/>
      <c r="C246" s="11"/>
      <c r="D246" s="220"/>
      <c r="E246" s="11"/>
      <c r="F246" s="205" t="str">
        <f t="shared" si="6"/>
        <v>N/A</v>
      </c>
      <c r="G246" s="6"/>
      <c r="AA246" s="14" t="str">
        <f t="shared" si="7"/>
        <v/>
      </c>
      <c r="AB246" s="14" t="str">
        <f>IF(LEN($AA246)=0,"N",IF(LEN($AA246)&gt;1,"Error -- Availability entered in an incorrect format",IF($AA246='Control Panel'!$F$36,$AA246,IF($AA246='Control Panel'!$F$37,$AA246,IF($AA246='Control Panel'!$F$38,$AA246,IF($AA246='Control Panel'!$F$39,$AA246,IF($AA246='Control Panel'!$F$40,$AA246,IF($AA246='Control Panel'!$F$41,$AA246,"Error -- Availability entered in an incorrect format"))))))))</f>
        <v>N</v>
      </c>
    </row>
    <row r="247" spans="1:28" s="14" customFormat="1" x14ac:dyDescent="0.35">
      <c r="A247" s="7">
        <v>235</v>
      </c>
      <c r="B247" s="6"/>
      <c r="C247" s="11"/>
      <c r="D247" s="220"/>
      <c r="E247" s="11"/>
      <c r="F247" s="205" t="str">
        <f t="shared" si="6"/>
        <v>N/A</v>
      </c>
      <c r="G247" s="6"/>
      <c r="AA247" s="14" t="str">
        <f t="shared" si="7"/>
        <v/>
      </c>
      <c r="AB247" s="14" t="str">
        <f>IF(LEN($AA247)=0,"N",IF(LEN($AA247)&gt;1,"Error -- Availability entered in an incorrect format",IF($AA247='Control Panel'!$F$36,$AA247,IF($AA247='Control Panel'!$F$37,$AA247,IF($AA247='Control Panel'!$F$38,$AA247,IF($AA247='Control Panel'!$F$39,$AA247,IF($AA247='Control Panel'!$F$40,$AA247,IF($AA247='Control Panel'!$F$41,$AA247,"Error -- Availability entered in an incorrect format"))))))))</f>
        <v>N</v>
      </c>
    </row>
    <row r="248" spans="1:28" s="14" customFormat="1" x14ac:dyDescent="0.35">
      <c r="A248" s="7">
        <v>236</v>
      </c>
      <c r="B248" s="6"/>
      <c r="C248" s="11"/>
      <c r="D248" s="220"/>
      <c r="E248" s="11"/>
      <c r="F248" s="205" t="str">
        <f t="shared" si="6"/>
        <v>N/A</v>
      </c>
      <c r="G248" s="6"/>
      <c r="AA248" s="14" t="str">
        <f t="shared" si="7"/>
        <v/>
      </c>
      <c r="AB248" s="14" t="str">
        <f>IF(LEN($AA248)=0,"N",IF(LEN($AA248)&gt;1,"Error -- Availability entered in an incorrect format",IF($AA248='Control Panel'!$F$36,$AA248,IF($AA248='Control Panel'!$F$37,$AA248,IF($AA248='Control Panel'!$F$38,$AA248,IF($AA248='Control Panel'!$F$39,$AA248,IF($AA248='Control Panel'!$F$40,$AA248,IF($AA248='Control Panel'!$F$41,$AA248,"Error -- Availability entered in an incorrect format"))))))))</f>
        <v>N</v>
      </c>
    </row>
    <row r="249" spans="1:28" s="14" customFormat="1" x14ac:dyDescent="0.35">
      <c r="A249" s="7">
        <v>237</v>
      </c>
      <c r="B249" s="6"/>
      <c r="C249" s="11"/>
      <c r="D249" s="220"/>
      <c r="E249" s="11"/>
      <c r="F249" s="205" t="str">
        <f t="shared" si="6"/>
        <v>N/A</v>
      </c>
      <c r="G249" s="6"/>
      <c r="AA249" s="14" t="str">
        <f t="shared" si="7"/>
        <v/>
      </c>
      <c r="AB249" s="14" t="str">
        <f>IF(LEN($AA249)=0,"N",IF(LEN($AA249)&gt;1,"Error -- Availability entered in an incorrect format",IF($AA249='Control Panel'!$F$36,$AA249,IF($AA249='Control Panel'!$F$37,$AA249,IF($AA249='Control Panel'!$F$38,$AA249,IF($AA249='Control Panel'!$F$39,$AA249,IF($AA249='Control Panel'!$F$40,$AA249,IF($AA249='Control Panel'!$F$41,$AA249,"Error -- Availability entered in an incorrect format"))))))))</f>
        <v>N</v>
      </c>
    </row>
    <row r="250" spans="1:28" s="14" customFormat="1" x14ac:dyDescent="0.35">
      <c r="A250" s="7">
        <v>238</v>
      </c>
      <c r="B250" s="6"/>
      <c r="C250" s="11"/>
      <c r="D250" s="220"/>
      <c r="E250" s="11"/>
      <c r="F250" s="205" t="str">
        <f t="shared" si="6"/>
        <v>N/A</v>
      </c>
      <c r="G250" s="6"/>
      <c r="AA250" s="14" t="str">
        <f t="shared" si="7"/>
        <v/>
      </c>
      <c r="AB250" s="14" t="str">
        <f>IF(LEN($AA250)=0,"N",IF(LEN($AA250)&gt;1,"Error -- Availability entered in an incorrect format",IF($AA250='Control Panel'!$F$36,$AA250,IF($AA250='Control Panel'!$F$37,$AA250,IF($AA250='Control Panel'!$F$38,$AA250,IF($AA250='Control Panel'!$F$39,$AA250,IF($AA250='Control Panel'!$F$40,$AA250,IF($AA250='Control Panel'!$F$41,$AA250,"Error -- Availability entered in an incorrect format"))))))))</f>
        <v>N</v>
      </c>
    </row>
    <row r="251" spans="1:28" s="14" customFormat="1" x14ac:dyDescent="0.35">
      <c r="A251" s="7">
        <v>239</v>
      </c>
      <c r="B251" s="6"/>
      <c r="C251" s="11"/>
      <c r="D251" s="220"/>
      <c r="E251" s="11"/>
      <c r="F251" s="205" t="str">
        <f t="shared" si="6"/>
        <v>N/A</v>
      </c>
      <c r="G251" s="6"/>
      <c r="AA251" s="14" t="str">
        <f t="shared" si="7"/>
        <v/>
      </c>
      <c r="AB251" s="14" t="str">
        <f>IF(LEN($AA251)=0,"N",IF(LEN($AA251)&gt;1,"Error -- Availability entered in an incorrect format",IF($AA251='Control Panel'!$F$36,$AA251,IF($AA251='Control Panel'!$F$37,$AA251,IF($AA251='Control Panel'!$F$38,$AA251,IF($AA251='Control Panel'!$F$39,$AA251,IF($AA251='Control Panel'!$F$40,$AA251,IF($AA251='Control Panel'!$F$41,$AA251,"Error -- Availability entered in an incorrect format"))))))))</f>
        <v>N</v>
      </c>
    </row>
    <row r="252" spans="1:28" s="14" customFormat="1" x14ac:dyDescent="0.35">
      <c r="A252" s="7">
        <v>240</v>
      </c>
      <c r="B252" s="6"/>
      <c r="C252" s="11"/>
      <c r="D252" s="220"/>
      <c r="E252" s="11"/>
      <c r="F252" s="205" t="str">
        <f t="shared" si="6"/>
        <v>N/A</v>
      </c>
      <c r="G252" s="6"/>
      <c r="AA252" s="14" t="str">
        <f t="shared" si="7"/>
        <v/>
      </c>
      <c r="AB252" s="14" t="str">
        <f>IF(LEN($AA252)=0,"N",IF(LEN($AA252)&gt;1,"Error -- Availability entered in an incorrect format",IF($AA252='Control Panel'!$F$36,$AA252,IF($AA252='Control Panel'!$F$37,$AA252,IF($AA252='Control Panel'!$F$38,$AA252,IF($AA252='Control Panel'!$F$39,$AA252,IF($AA252='Control Panel'!$F$40,$AA252,IF($AA252='Control Panel'!$F$41,$AA252,"Error -- Availability entered in an incorrect format"))))))))</f>
        <v>N</v>
      </c>
    </row>
    <row r="253" spans="1:28" s="14" customFormat="1" x14ac:dyDescent="0.35">
      <c r="A253" s="7">
        <v>241</v>
      </c>
      <c r="B253" s="6"/>
      <c r="C253" s="11"/>
      <c r="D253" s="220"/>
      <c r="E253" s="11"/>
      <c r="F253" s="205" t="str">
        <f t="shared" si="6"/>
        <v>N/A</v>
      </c>
      <c r="G253" s="6"/>
      <c r="AA253" s="14" t="str">
        <f t="shared" si="7"/>
        <v/>
      </c>
      <c r="AB253" s="14" t="str">
        <f>IF(LEN($AA253)=0,"N",IF(LEN($AA253)&gt;1,"Error -- Availability entered in an incorrect format",IF($AA253='Control Panel'!$F$36,$AA253,IF($AA253='Control Panel'!$F$37,$AA253,IF($AA253='Control Panel'!$F$38,$AA253,IF($AA253='Control Panel'!$F$39,$AA253,IF($AA253='Control Panel'!$F$40,$AA253,IF($AA253='Control Panel'!$F$41,$AA253,"Error -- Availability entered in an incorrect format"))))))))</f>
        <v>N</v>
      </c>
    </row>
    <row r="254" spans="1:28" s="14" customFormat="1" x14ac:dyDescent="0.35">
      <c r="A254" s="7">
        <v>242</v>
      </c>
      <c r="B254" s="6"/>
      <c r="C254" s="11"/>
      <c r="D254" s="220"/>
      <c r="E254" s="11"/>
      <c r="F254" s="205" t="str">
        <f t="shared" si="6"/>
        <v>N/A</v>
      </c>
      <c r="G254" s="6"/>
      <c r="AA254" s="14" t="str">
        <f t="shared" si="7"/>
        <v/>
      </c>
      <c r="AB254" s="14" t="str">
        <f>IF(LEN($AA254)=0,"N",IF(LEN($AA254)&gt;1,"Error -- Availability entered in an incorrect format",IF($AA254='Control Panel'!$F$36,$AA254,IF($AA254='Control Panel'!$F$37,$AA254,IF($AA254='Control Panel'!$F$38,$AA254,IF($AA254='Control Panel'!$F$39,$AA254,IF($AA254='Control Panel'!$F$40,$AA254,IF($AA254='Control Panel'!$F$41,$AA254,"Error -- Availability entered in an incorrect format"))))))))</f>
        <v>N</v>
      </c>
    </row>
    <row r="255" spans="1:28" s="14" customFormat="1" x14ac:dyDescent="0.35">
      <c r="A255" s="7">
        <v>243</v>
      </c>
      <c r="B255" s="6"/>
      <c r="C255" s="11"/>
      <c r="D255" s="220"/>
      <c r="E255" s="11"/>
      <c r="F255" s="205" t="str">
        <f t="shared" si="6"/>
        <v>N/A</v>
      </c>
      <c r="G255" s="6"/>
      <c r="AA255" s="14" t="str">
        <f t="shared" si="7"/>
        <v/>
      </c>
      <c r="AB255" s="14" t="str">
        <f>IF(LEN($AA255)=0,"N",IF(LEN($AA255)&gt;1,"Error -- Availability entered in an incorrect format",IF($AA255='Control Panel'!$F$36,$AA255,IF($AA255='Control Panel'!$F$37,$AA255,IF($AA255='Control Panel'!$F$38,$AA255,IF($AA255='Control Panel'!$F$39,$AA255,IF($AA255='Control Panel'!$F$40,$AA255,IF($AA255='Control Panel'!$F$41,$AA255,"Error -- Availability entered in an incorrect format"))))))))</f>
        <v>N</v>
      </c>
    </row>
    <row r="256" spans="1:28" s="14" customFormat="1" x14ac:dyDescent="0.35">
      <c r="A256" s="7">
        <v>244</v>
      </c>
      <c r="B256" s="6"/>
      <c r="C256" s="11"/>
      <c r="D256" s="220"/>
      <c r="E256" s="11"/>
      <c r="F256" s="205" t="str">
        <f t="shared" si="6"/>
        <v>N/A</v>
      </c>
      <c r="G256" s="6"/>
      <c r="AA256" s="14" t="str">
        <f t="shared" si="7"/>
        <v/>
      </c>
      <c r="AB256" s="14" t="str">
        <f>IF(LEN($AA256)=0,"N",IF(LEN($AA256)&gt;1,"Error -- Availability entered in an incorrect format",IF($AA256='Control Panel'!$F$36,$AA256,IF($AA256='Control Panel'!$F$37,$AA256,IF($AA256='Control Panel'!$F$38,$AA256,IF($AA256='Control Panel'!$F$39,$AA256,IF($AA256='Control Panel'!$F$40,$AA256,IF($AA256='Control Panel'!$F$41,$AA256,"Error -- Availability entered in an incorrect format"))))))))</f>
        <v>N</v>
      </c>
    </row>
    <row r="257" spans="1:28" s="14" customFormat="1" x14ac:dyDescent="0.35">
      <c r="A257" s="7">
        <v>245</v>
      </c>
      <c r="B257" s="6"/>
      <c r="C257" s="11"/>
      <c r="D257" s="220"/>
      <c r="E257" s="11"/>
      <c r="F257" s="205" t="str">
        <f t="shared" si="6"/>
        <v>N/A</v>
      </c>
      <c r="G257" s="6"/>
      <c r="AA257" s="14" t="str">
        <f t="shared" si="7"/>
        <v/>
      </c>
      <c r="AB257" s="14" t="str">
        <f>IF(LEN($AA257)=0,"N",IF(LEN($AA257)&gt;1,"Error -- Availability entered in an incorrect format",IF($AA257='Control Panel'!$F$36,$AA257,IF($AA257='Control Panel'!$F$37,$AA257,IF($AA257='Control Panel'!$F$38,$AA257,IF($AA257='Control Panel'!$F$39,$AA257,IF($AA257='Control Panel'!$F$40,$AA257,IF($AA257='Control Panel'!$F$41,$AA257,"Error -- Availability entered in an incorrect format"))))))))</f>
        <v>N</v>
      </c>
    </row>
    <row r="258" spans="1:28" s="14" customFormat="1" x14ac:dyDescent="0.35">
      <c r="A258" s="7">
        <v>246</v>
      </c>
      <c r="B258" s="6"/>
      <c r="C258" s="11"/>
      <c r="D258" s="220"/>
      <c r="E258" s="11"/>
      <c r="F258" s="205" t="str">
        <f t="shared" si="6"/>
        <v>N/A</v>
      </c>
      <c r="G258" s="6"/>
      <c r="AA258" s="14" t="str">
        <f t="shared" si="7"/>
        <v/>
      </c>
      <c r="AB258" s="14" t="str">
        <f>IF(LEN($AA258)=0,"N",IF(LEN($AA258)&gt;1,"Error -- Availability entered in an incorrect format",IF($AA258='Control Panel'!$F$36,$AA258,IF($AA258='Control Panel'!$F$37,$AA258,IF($AA258='Control Panel'!$F$38,$AA258,IF($AA258='Control Panel'!$F$39,$AA258,IF($AA258='Control Panel'!$F$40,$AA258,IF($AA258='Control Panel'!$F$41,$AA258,"Error -- Availability entered in an incorrect format"))))))))</f>
        <v>N</v>
      </c>
    </row>
    <row r="259" spans="1:28" s="14" customFormat="1" x14ac:dyDescent="0.35">
      <c r="A259" s="7">
        <v>247</v>
      </c>
      <c r="B259" s="6"/>
      <c r="C259" s="11"/>
      <c r="D259" s="220"/>
      <c r="E259" s="11"/>
      <c r="F259" s="205" t="str">
        <f t="shared" si="6"/>
        <v>N/A</v>
      </c>
      <c r="G259" s="6"/>
      <c r="AA259" s="14" t="str">
        <f t="shared" si="7"/>
        <v/>
      </c>
      <c r="AB259" s="14" t="str">
        <f>IF(LEN($AA259)=0,"N",IF(LEN($AA259)&gt;1,"Error -- Availability entered in an incorrect format",IF($AA259='Control Panel'!$F$36,$AA259,IF($AA259='Control Panel'!$F$37,$AA259,IF($AA259='Control Panel'!$F$38,$AA259,IF($AA259='Control Panel'!$F$39,$AA259,IF($AA259='Control Panel'!$F$40,$AA259,IF($AA259='Control Panel'!$F$41,$AA259,"Error -- Availability entered in an incorrect format"))))))))</f>
        <v>N</v>
      </c>
    </row>
    <row r="260" spans="1:28" s="14" customFormat="1" x14ac:dyDescent="0.35">
      <c r="A260" s="7">
        <v>248</v>
      </c>
      <c r="B260" s="6"/>
      <c r="C260" s="11"/>
      <c r="D260" s="220"/>
      <c r="E260" s="11"/>
      <c r="F260" s="205" t="str">
        <f t="shared" si="6"/>
        <v>N/A</v>
      </c>
      <c r="G260" s="6"/>
      <c r="AA260" s="14" t="str">
        <f t="shared" si="7"/>
        <v/>
      </c>
      <c r="AB260" s="14" t="str">
        <f>IF(LEN($AA260)=0,"N",IF(LEN($AA260)&gt;1,"Error -- Availability entered in an incorrect format",IF($AA260='Control Panel'!$F$36,$AA260,IF($AA260='Control Panel'!$F$37,$AA260,IF($AA260='Control Panel'!$F$38,$AA260,IF($AA260='Control Panel'!$F$39,$AA260,IF($AA260='Control Panel'!$F$40,$AA260,IF($AA260='Control Panel'!$F$41,$AA260,"Error -- Availability entered in an incorrect format"))))))))</f>
        <v>N</v>
      </c>
    </row>
    <row r="261" spans="1:28" s="14" customFormat="1" x14ac:dyDescent="0.35">
      <c r="A261" s="7">
        <v>249</v>
      </c>
      <c r="B261" s="6"/>
      <c r="C261" s="11"/>
      <c r="D261" s="220"/>
      <c r="E261" s="11"/>
      <c r="F261" s="205" t="str">
        <f t="shared" si="6"/>
        <v>N/A</v>
      </c>
      <c r="G261" s="6"/>
      <c r="AA261" s="14" t="str">
        <f t="shared" si="7"/>
        <v/>
      </c>
      <c r="AB261" s="14" t="str">
        <f>IF(LEN($AA261)=0,"N",IF(LEN($AA261)&gt;1,"Error -- Availability entered in an incorrect format",IF($AA261='Control Panel'!$F$36,$AA261,IF($AA261='Control Panel'!$F$37,$AA261,IF($AA261='Control Panel'!$F$38,$AA261,IF($AA261='Control Panel'!$F$39,$AA261,IF($AA261='Control Panel'!$F$40,$AA261,IF($AA261='Control Panel'!$F$41,$AA261,"Error -- Availability entered in an incorrect format"))))))))</f>
        <v>N</v>
      </c>
    </row>
    <row r="262" spans="1:28" s="14" customFormat="1" x14ac:dyDescent="0.35">
      <c r="A262" s="7">
        <v>250</v>
      </c>
      <c r="B262" s="6"/>
      <c r="C262" s="11"/>
      <c r="D262" s="220"/>
      <c r="E262" s="11"/>
      <c r="F262" s="205" t="str">
        <f t="shared" si="6"/>
        <v>N/A</v>
      </c>
      <c r="G262" s="6"/>
      <c r="AA262" s="14" t="str">
        <f t="shared" si="7"/>
        <v/>
      </c>
      <c r="AB262" s="14" t="str">
        <f>IF(LEN($AA262)=0,"N",IF(LEN($AA262)&gt;1,"Error -- Availability entered in an incorrect format",IF($AA262='Control Panel'!$F$36,$AA262,IF($AA262='Control Panel'!$F$37,$AA262,IF($AA262='Control Panel'!$F$38,$AA262,IF($AA262='Control Panel'!$F$39,$AA262,IF($AA262='Control Panel'!$F$40,$AA262,IF($AA262='Control Panel'!$F$41,$AA262,"Error -- Availability entered in an incorrect format"))))))))</f>
        <v>N</v>
      </c>
    </row>
    <row r="263" spans="1:28" s="14" customFormat="1" x14ac:dyDescent="0.35">
      <c r="A263" s="7">
        <v>251</v>
      </c>
      <c r="B263" s="6"/>
      <c r="C263" s="11"/>
      <c r="D263" s="220"/>
      <c r="E263" s="11"/>
      <c r="F263" s="205" t="str">
        <f t="shared" si="6"/>
        <v>N/A</v>
      </c>
      <c r="G263" s="6"/>
      <c r="AA263" s="14" t="str">
        <f t="shared" si="7"/>
        <v/>
      </c>
      <c r="AB263" s="14" t="str">
        <f>IF(LEN($AA263)=0,"N",IF(LEN($AA263)&gt;1,"Error -- Availability entered in an incorrect format",IF($AA263='Control Panel'!$F$36,$AA263,IF($AA263='Control Panel'!$F$37,$AA263,IF($AA263='Control Panel'!$F$38,$AA263,IF($AA263='Control Panel'!$F$39,$AA263,IF($AA263='Control Panel'!$F$40,$AA263,IF($AA263='Control Panel'!$F$41,$AA263,"Error -- Availability entered in an incorrect format"))))))))</f>
        <v>N</v>
      </c>
    </row>
    <row r="264" spans="1:28" s="14" customFormat="1" x14ac:dyDescent="0.35">
      <c r="A264" s="7">
        <v>252</v>
      </c>
      <c r="B264" s="6"/>
      <c r="C264" s="11"/>
      <c r="D264" s="220"/>
      <c r="E264" s="11"/>
      <c r="F264" s="205" t="str">
        <f t="shared" si="6"/>
        <v>N/A</v>
      </c>
      <c r="G264" s="6"/>
      <c r="AA264" s="14" t="str">
        <f t="shared" si="7"/>
        <v/>
      </c>
      <c r="AB264" s="14" t="str">
        <f>IF(LEN($AA264)=0,"N",IF(LEN($AA264)&gt;1,"Error -- Availability entered in an incorrect format",IF($AA264='Control Panel'!$F$36,$AA264,IF($AA264='Control Panel'!$F$37,$AA264,IF($AA264='Control Panel'!$F$38,$AA264,IF($AA264='Control Panel'!$F$39,$AA264,IF($AA264='Control Panel'!$F$40,$AA264,IF($AA264='Control Panel'!$F$41,$AA264,"Error -- Availability entered in an incorrect format"))))))))</f>
        <v>N</v>
      </c>
    </row>
    <row r="265" spans="1:28" s="14" customFormat="1" x14ac:dyDescent="0.35">
      <c r="A265" s="7">
        <v>253</v>
      </c>
      <c r="B265" s="6"/>
      <c r="C265" s="11"/>
      <c r="D265" s="220"/>
      <c r="E265" s="11"/>
      <c r="F265" s="205" t="str">
        <f t="shared" si="6"/>
        <v>N/A</v>
      </c>
      <c r="G265" s="6"/>
      <c r="AA265" s="14" t="str">
        <f t="shared" si="7"/>
        <v/>
      </c>
      <c r="AB265" s="14" t="str">
        <f>IF(LEN($AA265)=0,"N",IF(LEN($AA265)&gt;1,"Error -- Availability entered in an incorrect format",IF($AA265='Control Panel'!$F$36,$AA265,IF($AA265='Control Panel'!$F$37,$AA265,IF($AA265='Control Panel'!$F$38,$AA265,IF($AA265='Control Panel'!$F$39,$AA265,IF($AA265='Control Panel'!$F$40,$AA265,IF($AA265='Control Panel'!$F$41,$AA265,"Error -- Availability entered in an incorrect format"))))))))</f>
        <v>N</v>
      </c>
    </row>
    <row r="266" spans="1:28" s="14" customFormat="1" x14ac:dyDescent="0.35">
      <c r="A266" s="7">
        <v>254</v>
      </c>
      <c r="B266" s="6"/>
      <c r="C266" s="11"/>
      <c r="D266" s="220"/>
      <c r="E266" s="11"/>
      <c r="F266" s="205" t="str">
        <f t="shared" si="6"/>
        <v>N/A</v>
      </c>
      <c r="G266" s="6"/>
      <c r="AA266" s="14" t="str">
        <f t="shared" si="7"/>
        <v/>
      </c>
      <c r="AB266" s="14" t="str">
        <f>IF(LEN($AA266)=0,"N",IF(LEN($AA266)&gt;1,"Error -- Availability entered in an incorrect format",IF($AA266='Control Panel'!$F$36,$AA266,IF($AA266='Control Panel'!$F$37,$AA266,IF($AA266='Control Panel'!$F$38,$AA266,IF($AA266='Control Panel'!$F$39,$AA266,IF($AA266='Control Panel'!$F$40,$AA266,IF($AA266='Control Panel'!$F$41,$AA266,"Error -- Availability entered in an incorrect format"))))))))</f>
        <v>N</v>
      </c>
    </row>
    <row r="267" spans="1:28" s="14" customFormat="1" x14ac:dyDescent="0.35">
      <c r="A267" s="7">
        <v>255</v>
      </c>
      <c r="B267" s="6"/>
      <c r="C267" s="11"/>
      <c r="D267" s="220"/>
      <c r="E267" s="11"/>
      <c r="F267" s="205" t="str">
        <f t="shared" si="6"/>
        <v>N/A</v>
      </c>
      <c r="G267" s="6"/>
      <c r="AA267" s="14" t="str">
        <f t="shared" si="7"/>
        <v/>
      </c>
      <c r="AB267" s="14" t="str">
        <f>IF(LEN($AA267)=0,"N",IF(LEN($AA267)&gt;1,"Error -- Availability entered in an incorrect format",IF($AA267='Control Panel'!$F$36,$AA267,IF($AA267='Control Panel'!$F$37,$AA267,IF($AA267='Control Panel'!$F$38,$AA267,IF($AA267='Control Panel'!$F$39,$AA267,IF($AA267='Control Panel'!$F$40,$AA267,IF($AA267='Control Panel'!$F$41,$AA267,"Error -- Availability entered in an incorrect format"))))))))</f>
        <v>N</v>
      </c>
    </row>
    <row r="268" spans="1:28" s="14" customFormat="1" x14ac:dyDescent="0.35">
      <c r="A268" s="7">
        <v>256</v>
      </c>
      <c r="B268" s="6"/>
      <c r="C268" s="11"/>
      <c r="D268" s="220"/>
      <c r="E268" s="11"/>
      <c r="F268" s="205" t="str">
        <f t="shared" si="6"/>
        <v>N/A</v>
      </c>
      <c r="G268" s="6"/>
      <c r="AA268" s="14" t="str">
        <f t="shared" si="7"/>
        <v/>
      </c>
      <c r="AB268" s="14" t="str">
        <f>IF(LEN($AA268)=0,"N",IF(LEN($AA268)&gt;1,"Error -- Availability entered in an incorrect format",IF($AA268='Control Panel'!$F$36,$AA268,IF($AA268='Control Panel'!$F$37,$AA268,IF($AA268='Control Panel'!$F$38,$AA268,IF($AA268='Control Panel'!$F$39,$AA268,IF($AA268='Control Panel'!$F$40,$AA268,IF($AA268='Control Panel'!$F$41,$AA268,"Error -- Availability entered in an incorrect format"))))))))</f>
        <v>N</v>
      </c>
    </row>
    <row r="269" spans="1:28" s="14" customFormat="1" x14ac:dyDescent="0.35">
      <c r="A269" s="7">
        <v>257</v>
      </c>
      <c r="B269" s="6"/>
      <c r="C269" s="11"/>
      <c r="D269" s="220"/>
      <c r="E269" s="11"/>
      <c r="F269" s="205" t="str">
        <f t="shared" si="6"/>
        <v>N/A</v>
      </c>
      <c r="G269" s="6"/>
      <c r="AA269" s="14" t="str">
        <f t="shared" si="7"/>
        <v/>
      </c>
      <c r="AB269" s="14" t="str">
        <f>IF(LEN($AA269)=0,"N",IF(LEN($AA269)&gt;1,"Error -- Availability entered in an incorrect format",IF($AA269='Control Panel'!$F$36,$AA269,IF($AA269='Control Panel'!$F$37,$AA269,IF($AA269='Control Panel'!$F$38,$AA269,IF($AA269='Control Panel'!$F$39,$AA269,IF($AA269='Control Panel'!$F$40,$AA269,IF($AA269='Control Panel'!$F$41,$AA269,"Error -- Availability entered in an incorrect format"))))))))</f>
        <v>N</v>
      </c>
    </row>
    <row r="270" spans="1:28" s="14" customFormat="1" x14ac:dyDescent="0.35">
      <c r="A270" s="7">
        <v>258</v>
      </c>
      <c r="B270" s="6"/>
      <c r="C270" s="11"/>
      <c r="D270" s="220"/>
      <c r="E270" s="11"/>
      <c r="F270" s="205" t="str">
        <f t="shared" ref="F270:F333" si="8">IF($D$10=$A$9,"N/A",$D$10)</f>
        <v>N/A</v>
      </c>
      <c r="G270" s="6"/>
      <c r="AA270" s="14" t="str">
        <f t="shared" ref="AA270:AA333" si="9">TRIM($D270)</f>
        <v/>
      </c>
      <c r="AB270" s="14" t="str">
        <f>IF(LEN($AA270)=0,"N",IF(LEN($AA270)&gt;1,"Error -- Availability entered in an incorrect format",IF($AA270='Control Panel'!$F$36,$AA270,IF($AA270='Control Panel'!$F$37,$AA270,IF($AA270='Control Panel'!$F$38,$AA270,IF($AA270='Control Panel'!$F$39,$AA270,IF($AA270='Control Panel'!$F$40,$AA270,IF($AA270='Control Panel'!$F$41,$AA270,"Error -- Availability entered in an incorrect format"))))))))</f>
        <v>N</v>
      </c>
    </row>
    <row r="271" spans="1:28" s="14" customFormat="1" x14ac:dyDescent="0.35">
      <c r="A271" s="7">
        <v>259</v>
      </c>
      <c r="B271" s="6"/>
      <c r="C271" s="11"/>
      <c r="D271" s="220"/>
      <c r="E271" s="11"/>
      <c r="F271" s="205" t="str">
        <f t="shared" si="8"/>
        <v>N/A</v>
      </c>
      <c r="G271" s="6"/>
      <c r="AA271" s="14" t="str">
        <f t="shared" si="9"/>
        <v/>
      </c>
      <c r="AB271" s="14" t="str">
        <f>IF(LEN($AA271)=0,"N",IF(LEN($AA271)&gt;1,"Error -- Availability entered in an incorrect format",IF($AA271='Control Panel'!$F$36,$AA271,IF($AA271='Control Panel'!$F$37,$AA271,IF($AA271='Control Panel'!$F$38,$AA271,IF($AA271='Control Panel'!$F$39,$AA271,IF($AA271='Control Panel'!$F$40,$AA271,IF($AA271='Control Panel'!$F$41,$AA271,"Error -- Availability entered in an incorrect format"))))))))</f>
        <v>N</v>
      </c>
    </row>
    <row r="272" spans="1:28" s="14" customFormat="1" x14ac:dyDescent="0.35">
      <c r="A272" s="7">
        <v>260</v>
      </c>
      <c r="B272" s="6"/>
      <c r="C272" s="11"/>
      <c r="D272" s="220"/>
      <c r="E272" s="11"/>
      <c r="F272" s="205" t="str">
        <f t="shared" si="8"/>
        <v>N/A</v>
      </c>
      <c r="G272" s="6"/>
      <c r="AA272" s="14" t="str">
        <f t="shared" si="9"/>
        <v/>
      </c>
      <c r="AB272" s="14" t="str">
        <f>IF(LEN($AA272)=0,"N",IF(LEN($AA272)&gt;1,"Error -- Availability entered in an incorrect format",IF($AA272='Control Panel'!$F$36,$AA272,IF($AA272='Control Panel'!$F$37,$AA272,IF($AA272='Control Panel'!$F$38,$AA272,IF($AA272='Control Panel'!$F$39,$AA272,IF($AA272='Control Panel'!$F$40,$AA272,IF($AA272='Control Panel'!$F$41,$AA272,"Error -- Availability entered in an incorrect format"))))))))</f>
        <v>N</v>
      </c>
    </row>
    <row r="273" spans="1:28" s="14" customFormat="1" x14ac:dyDescent="0.35">
      <c r="A273" s="7">
        <v>261</v>
      </c>
      <c r="B273" s="6"/>
      <c r="C273" s="11"/>
      <c r="D273" s="220"/>
      <c r="E273" s="11"/>
      <c r="F273" s="205" t="str">
        <f t="shared" si="8"/>
        <v>N/A</v>
      </c>
      <c r="G273" s="6"/>
      <c r="AA273" s="14" t="str">
        <f t="shared" si="9"/>
        <v/>
      </c>
      <c r="AB273" s="14" t="str">
        <f>IF(LEN($AA273)=0,"N",IF(LEN($AA273)&gt;1,"Error -- Availability entered in an incorrect format",IF($AA273='Control Panel'!$F$36,$AA273,IF($AA273='Control Panel'!$F$37,$AA273,IF($AA273='Control Panel'!$F$38,$AA273,IF($AA273='Control Panel'!$F$39,$AA273,IF($AA273='Control Panel'!$F$40,$AA273,IF($AA273='Control Panel'!$F$41,$AA273,"Error -- Availability entered in an incorrect format"))))))))</f>
        <v>N</v>
      </c>
    </row>
    <row r="274" spans="1:28" s="14" customFormat="1" x14ac:dyDescent="0.35">
      <c r="A274" s="7">
        <v>262</v>
      </c>
      <c r="B274" s="6"/>
      <c r="C274" s="11"/>
      <c r="D274" s="220"/>
      <c r="E274" s="11"/>
      <c r="F274" s="205" t="str">
        <f t="shared" si="8"/>
        <v>N/A</v>
      </c>
      <c r="G274" s="6"/>
      <c r="AA274" s="14" t="str">
        <f t="shared" si="9"/>
        <v/>
      </c>
      <c r="AB274" s="14" t="str">
        <f>IF(LEN($AA274)=0,"N",IF(LEN($AA274)&gt;1,"Error -- Availability entered in an incorrect format",IF($AA274='Control Panel'!$F$36,$AA274,IF($AA274='Control Panel'!$F$37,$AA274,IF($AA274='Control Panel'!$F$38,$AA274,IF($AA274='Control Panel'!$F$39,$AA274,IF($AA274='Control Panel'!$F$40,$AA274,IF($AA274='Control Panel'!$F$41,$AA274,"Error -- Availability entered in an incorrect format"))))))))</f>
        <v>N</v>
      </c>
    </row>
    <row r="275" spans="1:28" s="14" customFormat="1" x14ac:dyDescent="0.35">
      <c r="A275" s="7">
        <v>263</v>
      </c>
      <c r="B275" s="6"/>
      <c r="C275" s="11"/>
      <c r="D275" s="220"/>
      <c r="E275" s="11"/>
      <c r="F275" s="205" t="str">
        <f t="shared" si="8"/>
        <v>N/A</v>
      </c>
      <c r="G275" s="6"/>
      <c r="AA275" s="14" t="str">
        <f t="shared" si="9"/>
        <v/>
      </c>
      <c r="AB275" s="14" t="str">
        <f>IF(LEN($AA275)=0,"N",IF(LEN($AA275)&gt;1,"Error -- Availability entered in an incorrect format",IF($AA275='Control Panel'!$F$36,$AA275,IF($AA275='Control Panel'!$F$37,$AA275,IF($AA275='Control Panel'!$F$38,$AA275,IF($AA275='Control Panel'!$F$39,$AA275,IF($AA275='Control Panel'!$F$40,$AA275,IF($AA275='Control Panel'!$F$41,$AA275,"Error -- Availability entered in an incorrect format"))))))))</f>
        <v>N</v>
      </c>
    </row>
    <row r="276" spans="1:28" s="14" customFormat="1" x14ac:dyDescent="0.35">
      <c r="A276" s="7">
        <v>264</v>
      </c>
      <c r="B276" s="6"/>
      <c r="C276" s="11"/>
      <c r="D276" s="220"/>
      <c r="E276" s="11"/>
      <c r="F276" s="205" t="str">
        <f t="shared" si="8"/>
        <v>N/A</v>
      </c>
      <c r="G276" s="6"/>
      <c r="AA276" s="14" t="str">
        <f t="shared" si="9"/>
        <v/>
      </c>
      <c r="AB276" s="14" t="str">
        <f>IF(LEN($AA276)=0,"N",IF(LEN($AA276)&gt;1,"Error -- Availability entered in an incorrect format",IF($AA276='Control Panel'!$F$36,$AA276,IF($AA276='Control Panel'!$F$37,$AA276,IF($AA276='Control Panel'!$F$38,$AA276,IF($AA276='Control Panel'!$F$39,$AA276,IF($AA276='Control Panel'!$F$40,$AA276,IF($AA276='Control Panel'!$F$41,$AA276,"Error -- Availability entered in an incorrect format"))))))))</f>
        <v>N</v>
      </c>
    </row>
    <row r="277" spans="1:28" s="14" customFormat="1" x14ac:dyDescent="0.35">
      <c r="A277" s="7">
        <v>265</v>
      </c>
      <c r="B277" s="6"/>
      <c r="C277" s="11"/>
      <c r="D277" s="220"/>
      <c r="E277" s="11"/>
      <c r="F277" s="205" t="str">
        <f t="shared" si="8"/>
        <v>N/A</v>
      </c>
      <c r="G277" s="6"/>
      <c r="AA277" s="14" t="str">
        <f t="shared" si="9"/>
        <v/>
      </c>
      <c r="AB277" s="14" t="str">
        <f>IF(LEN($AA277)=0,"N",IF(LEN($AA277)&gt;1,"Error -- Availability entered in an incorrect format",IF($AA277='Control Panel'!$F$36,$AA277,IF($AA277='Control Panel'!$F$37,$AA277,IF($AA277='Control Panel'!$F$38,$AA277,IF($AA277='Control Panel'!$F$39,$AA277,IF($AA277='Control Panel'!$F$40,$AA277,IF($AA277='Control Panel'!$F$41,$AA277,"Error -- Availability entered in an incorrect format"))))))))</f>
        <v>N</v>
      </c>
    </row>
    <row r="278" spans="1:28" s="14" customFormat="1" x14ac:dyDescent="0.35">
      <c r="A278" s="7">
        <v>266</v>
      </c>
      <c r="B278" s="6"/>
      <c r="C278" s="11"/>
      <c r="D278" s="220"/>
      <c r="E278" s="11"/>
      <c r="F278" s="205" t="str">
        <f t="shared" si="8"/>
        <v>N/A</v>
      </c>
      <c r="G278" s="6"/>
      <c r="AA278" s="14" t="str">
        <f t="shared" si="9"/>
        <v/>
      </c>
      <c r="AB278" s="14" t="str">
        <f>IF(LEN($AA278)=0,"N",IF(LEN($AA278)&gt;1,"Error -- Availability entered in an incorrect format",IF($AA278='Control Panel'!$F$36,$AA278,IF($AA278='Control Panel'!$F$37,$AA278,IF($AA278='Control Panel'!$F$38,$AA278,IF($AA278='Control Panel'!$F$39,$AA278,IF($AA278='Control Panel'!$F$40,$AA278,IF($AA278='Control Panel'!$F$41,$AA278,"Error -- Availability entered in an incorrect format"))))))))</f>
        <v>N</v>
      </c>
    </row>
    <row r="279" spans="1:28" s="14" customFormat="1" x14ac:dyDescent="0.35">
      <c r="A279" s="7">
        <v>267</v>
      </c>
      <c r="B279" s="6"/>
      <c r="C279" s="11"/>
      <c r="D279" s="220"/>
      <c r="E279" s="11"/>
      <c r="F279" s="205" t="str">
        <f t="shared" si="8"/>
        <v>N/A</v>
      </c>
      <c r="G279" s="6"/>
      <c r="AA279" s="14" t="str">
        <f t="shared" si="9"/>
        <v/>
      </c>
      <c r="AB279" s="14" t="str">
        <f>IF(LEN($AA279)=0,"N",IF(LEN($AA279)&gt;1,"Error -- Availability entered in an incorrect format",IF($AA279='Control Panel'!$F$36,$AA279,IF($AA279='Control Panel'!$F$37,$AA279,IF($AA279='Control Panel'!$F$38,$AA279,IF($AA279='Control Panel'!$F$39,$AA279,IF($AA279='Control Panel'!$F$40,$AA279,IF($AA279='Control Panel'!$F$41,$AA279,"Error -- Availability entered in an incorrect format"))))))))</f>
        <v>N</v>
      </c>
    </row>
    <row r="280" spans="1:28" s="14" customFormat="1" x14ac:dyDescent="0.35">
      <c r="A280" s="7">
        <v>268</v>
      </c>
      <c r="B280" s="6"/>
      <c r="C280" s="11"/>
      <c r="D280" s="220"/>
      <c r="E280" s="11"/>
      <c r="F280" s="205" t="str">
        <f t="shared" si="8"/>
        <v>N/A</v>
      </c>
      <c r="G280" s="6"/>
      <c r="AA280" s="14" t="str">
        <f t="shared" si="9"/>
        <v/>
      </c>
      <c r="AB280" s="14" t="str">
        <f>IF(LEN($AA280)=0,"N",IF(LEN($AA280)&gt;1,"Error -- Availability entered in an incorrect format",IF($AA280='Control Panel'!$F$36,$AA280,IF($AA280='Control Panel'!$F$37,$AA280,IF($AA280='Control Panel'!$F$38,$AA280,IF($AA280='Control Panel'!$F$39,$AA280,IF($AA280='Control Panel'!$F$40,$AA280,IF($AA280='Control Panel'!$F$41,$AA280,"Error -- Availability entered in an incorrect format"))))))))</f>
        <v>N</v>
      </c>
    </row>
    <row r="281" spans="1:28" s="14" customFormat="1" x14ac:dyDescent="0.35">
      <c r="A281" s="7">
        <v>269</v>
      </c>
      <c r="B281" s="6"/>
      <c r="C281" s="11"/>
      <c r="D281" s="220"/>
      <c r="E281" s="11"/>
      <c r="F281" s="205" t="str">
        <f t="shared" si="8"/>
        <v>N/A</v>
      </c>
      <c r="G281" s="6"/>
      <c r="AA281" s="14" t="str">
        <f t="shared" si="9"/>
        <v/>
      </c>
      <c r="AB281" s="14" t="str">
        <f>IF(LEN($AA281)=0,"N",IF(LEN($AA281)&gt;1,"Error -- Availability entered in an incorrect format",IF($AA281='Control Panel'!$F$36,$AA281,IF($AA281='Control Panel'!$F$37,$AA281,IF($AA281='Control Panel'!$F$38,$AA281,IF($AA281='Control Panel'!$F$39,$AA281,IF($AA281='Control Panel'!$F$40,$AA281,IF($AA281='Control Panel'!$F$41,$AA281,"Error -- Availability entered in an incorrect format"))))))))</f>
        <v>N</v>
      </c>
    </row>
    <row r="282" spans="1:28" s="14" customFormat="1" x14ac:dyDescent="0.35">
      <c r="A282" s="7">
        <v>270</v>
      </c>
      <c r="B282" s="6"/>
      <c r="C282" s="11"/>
      <c r="D282" s="220"/>
      <c r="E282" s="11"/>
      <c r="F282" s="205" t="str">
        <f t="shared" si="8"/>
        <v>N/A</v>
      </c>
      <c r="G282" s="6"/>
      <c r="AA282" s="14" t="str">
        <f t="shared" si="9"/>
        <v/>
      </c>
      <c r="AB282" s="14" t="str">
        <f>IF(LEN($AA282)=0,"N",IF(LEN($AA282)&gt;1,"Error -- Availability entered in an incorrect format",IF($AA282='Control Panel'!$F$36,$AA282,IF($AA282='Control Panel'!$F$37,$AA282,IF($AA282='Control Panel'!$F$38,$AA282,IF($AA282='Control Panel'!$F$39,$AA282,IF($AA282='Control Panel'!$F$40,$AA282,IF($AA282='Control Panel'!$F$41,$AA282,"Error -- Availability entered in an incorrect format"))))))))</f>
        <v>N</v>
      </c>
    </row>
    <row r="283" spans="1:28" s="14" customFormat="1" x14ac:dyDescent="0.35">
      <c r="A283" s="7">
        <v>271</v>
      </c>
      <c r="B283" s="6"/>
      <c r="C283" s="11"/>
      <c r="D283" s="220"/>
      <c r="E283" s="11"/>
      <c r="F283" s="205" t="str">
        <f t="shared" si="8"/>
        <v>N/A</v>
      </c>
      <c r="G283" s="6"/>
      <c r="AA283" s="14" t="str">
        <f t="shared" si="9"/>
        <v/>
      </c>
      <c r="AB283" s="14" t="str">
        <f>IF(LEN($AA283)=0,"N",IF(LEN($AA283)&gt;1,"Error -- Availability entered in an incorrect format",IF($AA283='Control Panel'!$F$36,$AA283,IF($AA283='Control Panel'!$F$37,$AA283,IF($AA283='Control Panel'!$F$38,$AA283,IF($AA283='Control Panel'!$F$39,$AA283,IF($AA283='Control Panel'!$F$40,$AA283,IF($AA283='Control Panel'!$F$41,$AA283,"Error -- Availability entered in an incorrect format"))))))))</f>
        <v>N</v>
      </c>
    </row>
    <row r="284" spans="1:28" s="14" customFormat="1" x14ac:dyDescent="0.35">
      <c r="A284" s="7">
        <v>272</v>
      </c>
      <c r="B284" s="6"/>
      <c r="C284" s="11"/>
      <c r="D284" s="220"/>
      <c r="E284" s="11"/>
      <c r="F284" s="205" t="str">
        <f t="shared" si="8"/>
        <v>N/A</v>
      </c>
      <c r="G284" s="6"/>
      <c r="AA284" s="14" t="str">
        <f t="shared" si="9"/>
        <v/>
      </c>
      <c r="AB284" s="14" t="str">
        <f>IF(LEN($AA284)=0,"N",IF(LEN($AA284)&gt;1,"Error -- Availability entered in an incorrect format",IF($AA284='Control Panel'!$F$36,$AA284,IF($AA284='Control Panel'!$F$37,$AA284,IF($AA284='Control Panel'!$F$38,$AA284,IF($AA284='Control Panel'!$F$39,$AA284,IF($AA284='Control Panel'!$F$40,$AA284,IF($AA284='Control Panel'!$F$41,$AA284,"Error -- Availability entered in an incorrect format"))))))))</f>
        <v>N</v>
      </c>
    </row>
    <row r="285" spans="1:28" s="14" customFormat="1" x14ac:dyDescent="0.35">
      <c r="A285" s="7">
        <v>273</v>
      </c>
      <c r="B285" s="6"/>
      <c r="C285" s="11"/>
      <c r="D285" s="220"/>
      <c r="E285" s="11"/>
      <c r="F285" s="205" t="str">
        <f t="shared" si="8"/>
        <v>N/A</v>
      </c>
      <c r="G285" s="6"/>
      <c r="AA285" s="14" t="str">
        <f t="shared" si="9"/>
        <v/>
      </c>
      <c r="AB285" s="14" t="str">
        <f>IF(LEN($AA285)=0,"N",IF(LEN($AA285)&gt;1,"Error -- Availability entered in an incorrect format",IF($AA285='Control Panel'!$F$36,$AA285,IF($AA285='Control Panel'!$F$37,$AA285,IF($AA285='Control Panel'!$F$38,$AA285,IF($AA285='Control Panel'!$F$39,$AA285,IF($AA285='Control Panel'!$F$40,$AA285,IF($AA285='Control Panel'!$F$41,$AA285,"Error -- Availability entered in an incorrect format"))))))))</f>
        <v>N</v>
      </c>
    </row>
    <row r="286" spans="1:28" s="14" customFormat="1" x14ac:dyDescent="0.35">
      <c r="A286" s="7">
        <v>274</v>
      </c>
      <c r="B286" s="6"/>
      <c r="C286" s="11"/>
      <c r="D286" s="220"/>
      <c r="E286" s="11"/>
      <c r="F286" s="205" t="str">
        <f t="shared" si="8"/>
        <v>N/A</v>
      </c>
      <c r="G286" s="6"/>
      <c r="AA286" s="14" t="str">
        <f t="shared" si="9"/>
        <v/>
      </c>
      <c r="AB286" s="14" t="str">
        <f>IF(LEN($AA286)=0,"N",IF(LEN($AA286)&gt;1,"Error -- Availability entered in an incorrect format",IF($AA286='Control Panel'!$F$36,$AA286,IF($AA286='Control Panel'!$F$37,$AA286,IF($AA286='Control Panel'!$F$38,$AA286,IF($AA286='Control Panel'!$F$39,$AA286,IF($AA286='Control Panel'!$F$40,$AA286,IF($AA286='Control Panel'!$F$41,$AA286,"Error -- Availability entered in an incorrect format"))))))))</f>
        <v>N</v>
      </c>
    </row>
    <row r="287" spans="1:28" s="14" customFormat="1" x14ac:dyDescent="0.35">
      <c r="A287" s="7">
        <v>275</v>
      </c>
      <c r="B287" s="6"/>
      <c r="C287" s="11"/>
      <c r="D287" s="220"/>
      <c r="E287" s="11"/>
      <c r="F287" s="205" t="str">
        <f t="shared" si="8"/>
        <v>N/A</v>
      </c>
      <c r="G287" s="6"/>
      <c r="AA287" s="14" t="str">
        <f t="shared" si="9"/>
        <v/>
      </c>
      <c r="AB287" s="14" t="str">
        <f>IF(LEN($AA287)=0,"N",IF(LEN($AA287)&gt;1,"Error -- Availability entered in an incorrect format",IF($AA287='Control Panel'!$F$36,$AA287,IF($AA287='Control Panel'!$F$37,$AA287,IF($AA287='Control Panel'!$F$38,$AA287,IF($AA287='Control Panel'!$F$39,$AA287,IF($AA287='Control Panel'!$F$40,$AA287,IF($AA287='Control Panel'!$F$41,$AA287,"Error -- Availability entered in an incorrect format"))))))))</f>
        <v>N</v>
      </c>
    </row>
    <row r="288" spans="1:28" s="14" customFormat="1" x14ac:dyDescent="0.35">
      <c r="A288" s="7">
        <v>276</v>
      </c>
      <c r="B288" s="6"/>
      <c r="C288" s="11"/>
      <c r="D288" s="220"/>
      <c r="E288" s="11"/>
      <c r="F288" s="205" t="str">
        <f t="shared" si="8"/>
        <v>N/A</v>
      </c>
      <c r="G288" s="6"/>
      <c r="AA288" s="14" t="str">
        <f t="shared" si="9"/>
        <v/>
      </c>
      <c r="AB288" s="14" t="str">
        <f>IF(LEN($AA288)=0,"N",IF(LEN($AA288)&gt;1,"Error -- Availability entered in an incorrect format",IF($AA288='Control Panel'!$F$36,$AA288,IF($AA288='Control Panel'!$F$37,$AA288,IF($AA288='Control Panel'!$F$38,$AA288,IF($AA288='Control Panel'!$F$39,$AA288,IF($AA288='Control Panel'!$F$40,$AA288,IF($AA288='Control Panel'!$F$41,$AA288,"Error -- Availability entered in an incorrect format"))))))))</f>
        <v>N</v>
      </c>
    </row>
    <row r="289" spans="1:28" s="14" customFormat="1" x14ac:dyDescent="0.35">
      <c r="A289" s="7">
        <v>277</v>
      </c>
      <c r="B289" s="6"/>
      <c r="C289" s="11"/>
      <c r="D289" s="220"/>
      <c r="E289" s="11"/>
      <c r="F289" s="205" t="str">
        <f t="shared" si="8"/>
        <v>N/A</v>
      </c>
      <c r="G289" s="6"/>
      <c r="AA289" s="14" t="str">
        <f t="shared" si="9"/>
        <v/>
      </c>
      <c r="AB289" s="14" t="str">
        <f>IF(LEN($AA289)=0,"N",IF(LEN($AA289)&gt;1,"Error -- Availability entered in an incorrect format",IF($AA289='Control Panel'!$F$36,$AA289,IF($AA289='Control Panel'!$F$37,$AA289,IF($AA289='Control Panel'!$F$38,$AA289,IF($AA289='Control Panel'!$F$39,$AA289,IF($AA289='Control Panel'!$F$40,$AA289,IF($AA289='Control Panel'!$F$41,$AA289,"Error -- Availability entered in an incorrect format"))))))))</f>
        <v>N</v>
      </c>
    </row>
    <row r="290" spans="1:28" s="14" customFormat="1" x14ac:dyDescent="0.35">
      <c r="A290" s="7">
        <v>278</v>
      </c>
      <c r="B290" s="6"/>
      <c r="C290" s="11"/>
      <c r="D290" s="220"/>
      <c r="E290" s="11"/>
      <c r="F290" s="205" t="str">
        <f t="shared" si="8"/>
        <v>N/A</v>
      </c>
      <c r="G290" s="6"/>
      <c r="AA290" s="14" t="str">
        <f t="shared" si="9"/>
        <v/>
      </c>
      <c r="AB290" s="14" t="str">
        <f>IF(LEN($AA290)=0,"N",IF(LEN($AA290)&gt;1,"Error -- Availability entered in an incorrect format",IF($AA290='Control Panel'!$F$36,$AA290,IF($AA290='Control Panel'!$F$37,$AA290,IF($AA290='Control Panel'!$F$38,$AA290,IF($AA290='Control Panel'!$F$39,$AA290,IF($AA290='Control Panel'!$F$40,$AA290,IF($AA290='Control Panel'!$F$41,$AA290,"Error -- Availability entered in an incorrect format"))))))))</f>
        <v>N</v>
      </c>
    </row>
    <row r="291" spans="1:28" s="14" customFormat="1" x14ac:dyDescent="0.35">
      <c r="A291" s="7">
        <v>279</v>
      </c>
      <c r="B291" s="6"/>
      <c r="C291" s="11"/>
      <c r="D291" s="220"/>
      <c r="E291" s="11"/>
      <c r="F291" s="205" t="str">
        <f t="shared" si="8"/>
        <v>N/A</v>
      </c>
      <c r="G291" s="6"/>
      <c r="AA291" s="14" t="str">
        <f t="shared" si="9"/>
        <v/>
      </c>
      <c r="AB291" s="14" t="str">
        <f>IF(LEN($AA291)=0,"N",IF(LEN($AA291)&gt;1,"Error -- Availability entered in an incorrect format",IF($AA291='Control Panel'!$F$36,$AA291,IF($AA291='Control Panel'!$F$37,$AA291,IF($AA291='Control Panel'!$F$38,$AA291,IF($AA291='Control Panel'!$F$39,$AA291,IF($AA291='Control Panel'!$F$40,$AA291,IF($AA291='Control Panel'!$F$41,$AA291,"Error -- Availability entered in an incorrect format"))))))))</f>
        <v>N</v>
      </c>
    </row>
    <row r="292" spans="1:28" s="14" customFormat="1" x14ac:dyDescent="0.35">
      <c r="A292" s="7">
        <v>280</v>
      </c>
      <c r="B292" s="6"/>
      <c r="C292" s="11"/>
      <c r="D292" s="220"/>
      <c r="E292" s="11"/>
      <c r="F292" s="205" t="str">
        <f t="shared" si="8"/>
        <v>N/A</v>
      </c>
      <c r="G292" s="6"/>
      <c r="AA292" s="14" t="str">
        <f t="shared" si="9"/>
        <v/>
      </c>
      <c r="AB292" s="14" t="str">
        <f>IF(LEN($AA292)=0,"N",IF(LEN($AA292)&gt;1,"Error -- Availability entered in an incorrect format",IF($AA292='Control Panel'!$F$36,$AA292,IF($AA292='Control Panel'!$F$37,$AA292,IF($AA292='Control Panel'!$F$38,$AA292,IF($AA292='Control Panel'!$F$39,$AA292,IF($AA292='Control Panel'!$F$40,$AA292,IF($AA292='Control Panel'!$F$41,$AA292,"Error -- Availability entered in an incorrect format"))))))))</f>
        <v>N</v>
      </c>
    </row>
    <row r="293" spans="1:28" s="14" customFormat="1" x14ac:dyDescent="0.35">
      <c r="A293" s="7">
        <v>281</v>
      </c>
      <c r="B293" s="6"/>
      <c r="C293" s="11"/>
      <c r="D293" s="220"/>
      <c r="E293" s="11"/>
      <c r="F293" s="205" t="str">
        <f t="shared" si="8"/>
        <v>N/A</v>
      </c>
      <c r="G293" s="6"/>
      <c r="AA293" s="14" t="str">
        <f t="shared" si="9"/>
        <v/>
      </c>
      <c r="AB293" s="14" t="str">
        <f>IF(LEN($AA293)=0,"N",IF(LEN($AA293)&gt;1,"Error -- Availability entered in an incorrect format",IF($AA293='Control Panel'!$F$36,$AA293,IF($AA293='Control Panel'!$F$37,$AA293,IF($AA293='Control Panel'!$F$38,$AA293,IF($AA293='Control Panel'!$F$39,$AA293,IF($AA293='Control Panel'!$F$40,$AA293,IF($AA293='Control Panel'!$F$41,$AA293,"Error -- Availability entered in an incorrect format"))))))))</f>
        <v>N</v>
      </c>
    </row>
    <row r="294" spans="1:28" s="14" customFormat="1" x14ac:dyDescent="0.35">
      <c r="A294" s="7">
        <v>282</v>
      </c>
      <c r="B294" s="6"/>
      <c r="C294" s="11"/>
      <c r="D294" s="220"/>
      <c r="E294" s="11"/>
      <c r="F294" s="205" t="str">
        <f t="shared" si="8"/>
        <v>N/A</v>
      </c>
      <c r="G294" s="6"/>
      <c r="AA294" s="14" t="str">
        <f t="shared" si="9"/>
        <v/>
      </c>
      <c r="AB294" s="14" t="str">
        <f>IF(LEN($AA294)=0,"N",IF(LEN($AA294)&gt;1,"Error -- Availability entered in an incorrect format",IF($AA294='Control Panel'!$F$36,$AA294,IF($AA294='Control Panel'!$F$37,$AA294,IF($AA294='Control Panel'!$F$38,$AA294,IF($AA294='Control Panel'!$F$39,$AA294,IF($AA294='Control Panel'!$F$40,$AA294,IF($AA294='Control Panel'!$F$41,$AA294,"Error -- Availability entered in an incorrect format"))))))))</f>
        <v>N</v>
      </c>
    </row>
    <row r="295" spans="1:28" s="14" customFormat="1" x14ac:dyDescent="0.35">
      <c r="A295" s="7">
        <v>283</v>
      </c>
      <c r="B295" s="6"/>
      <c r="C295" s="11"/>
      <c r="D295" s="220"/>
      <c r="E295" s="11"/>
      <c r="F295" s="205" t="str">
        <f t="shared" si="8"/>
        <v>N/A</v>
      </c>
      <c r="G295" s="6"/>
      <c r="AA295" s="14" t="str">
        <f t="shared" si="9"/>
        <v/>
      </c>
      <c r="AB295" s="14" t="str">
        <f>IF(LEN($AA295)=0,"N",IF(LEN($AA295)&gt;1,"Error -- Availability entered in an incorrect format",IF($AA295='Control Panel'!$F$36,$AA295,IF($AA295='Control Panel'!$F$37,$AA295,IF($AA295='Control Panel'!$F$38,$AA295,IF($AA295='Control Panel'!$F$39,$AA295,IF($AA295='Control Panel'!$F$40,$AA295,IF($AA295='Control Panel'!$F$41,$AA295,"Error -- Availability entered in an incorrect format"))))))))</f>
        <v>N</v>
      </c>
    </row>
    <row r="296" spans="1:28" s="14" customFormat="1" x14ac:dyDescent="0.35">
      <c r="A296" s="7">
        <v>284</v>
      </c>
      <c r="B296" s="6"/>
      <c r="C296" s="11"/>
      <c r="D296" s="220"/>
      <c r="E296" s="11"/>
      <c r="F296" s="205" t="str">
        <f t="shared" si="8"/>
        <v>N/A</v>
      </c>
      <c r="G296" s="6"/>
      <c r="AA296" s="14" t="str">
        <f t="shared" si="9"/>
        <v/>
      </c>
      <c r="AB296" s="14" t="str">
        <f>IF(LEN($AA296)=0,"N",IF(LEN($AA296)&gt;1,"Error -- Availability entered in an incorrect format",IF($AA296='Control Panel'!$F$36,$AA296,IF($AA296='Control Panel'!$F$37,$AA296,IF($AA296='Control Panel'!$F$38,$AA296,IF($AA296='Control Panel'!$F$39,$AA296,IF($AA296='Control Panel'!$F$40,$AA296,IF($AA296='Control Panel'!$F$41,$AA296,"Error -- Availability entered in an incorrect format"))))))))</f>
        <v>N</v>
      </c>
    </row>
    <row r="297" spans="1:28" s="14" customFormat="1" x14ac:dyDescent="0.35">
      <c r="A297" s="7">
        <v>285</v>
      </c>
      <c r="B297" s="6"/>
      <c r="C297" s="11"/>
      <c r="D297" s="220"/>
      <c r="E297" s="11"/>
      <c r="F297" s="205" t="str">
        <f t="shared" si="8"/>
        <v>N/A</v>
      </c>
      <c r="G297" s="6"/>
      <c r="AA297" s="14" t="str">
        <f t="shared" si="9"/>
        <v/>
      </c>
      <c r="AB297" s="14" t="str">
        <f>IF(LEN($AA297)=0,"N",IF(LEN($AA297)&gt;1,"Error -- Availability entered in an incorrect format",IF($AA297='Control Panel'!$F$36,$AA297,IF($AA297='Control Panel'!$F$37,$AA297,IF($AA297='Control Panel'!$F$38,$AA297,IF($AA297='Control Panel'!$F$39,$AA297,IF($AA297='Control Panel'!$F$40,$AA297,IF($AA297='Control Panel'!$F$41,$AA297,"Error -- Availability entered in an incorrect format"))))))))</f>
        <v>N</v>
      </c>
    </row>
    <row r="298" spans="1:28" s="14" customFormat="1" x14ac:dyDescent="0.35">
      <c r="A298" s="7">
        <v>286</v>
      </c>
      <c r="B298" s="6"/>
      <c r="C298" s="11"/>
      <c r="D298" s="220"/>
      <c r="E298" s="11"/>
      <c r="F298" s="205" t="str">
        <f t="shared" si="8"/>
        <v>N/A</v>
      </c>
      <c r="G298" s="6"/>
      <c r="AA298" s="14" t="str">
        <f t="shared" si="9"/>
        <v/>
      </c>
      <c r="AB298" s="14" t="str">
        <f>IF(LEN($AA298)=0,"N",IF(LEN($AA298)&gt;1,"Error -- Availability entered in an incorrect format",IF($AA298='Control Panel'!$F$36,$AA298,IF($AA298='Control Panel'!$F$37,$AA298,IF($AA298='Control Panel'!$F$38,$AA298,IF($AA298='Control Panel'!$F$39,$AA298,IF($AA298='Control Panel'!$F$40,$AA298,IF($AA298='Control Panel'!$F$41,$AA298,"Error -- Availability entered in an incorrect format"))))))))</f>
        <v>N</v>
      </c>
    </row>
    <row r="299" spans="1:28" s="14" customFormat="1" x14ac:dyDescent="0.35">
      <c r="A299" s="7">
        <v>287</v>
      </c>
      <c r="B299" s="6"/>
      <c r="C299" s="11"/>
      <c r="D299" s="220"/>
      <c r="E299" s="11"/>
      <c r="F299" s="205" t="str">
        <f t="shared" si="8"/>
        <v>N/A</v>
      </c>
      <c r="G299" s="6"/>
      <c r="AA299" s="14" t="str">
        <f t="shared" si="9"/>
        <v/>
      </c>
      <c r="AB299" s="14" t="str">
        <f>IF(LEN($AA299)=0,"N",IF(LEN($AA299)&gt;1,"Error -- Availability entered in an incorrect format",IF($AA299='Control Panel'!$F$36,$AA299,IF($AA299='Control Panel'!$F$37,$AA299,IF($AA299='Control Panel'!$F$38,$AA299,IF($AA299='Control Panel'!$F$39,$AA299,IF($AA299='Control Panel'!$F$40,$AA299,IF($AA299='Control Panel'!$F$41,$AA299,"Error -- Availability entered in an incorrect format"))))))))</f>
        <v>N</v>
      </c>
    </row>
    <row r="300" spans="1:28" s="14" customFormat="1" x14ac:dyDescent="0.35">
      <c r="A300" s="7">
        <v>288</v>
      </c>
      <c r="B300" s="6"/>
      <c r="C300" s="11"/>
      <c r="D300" s="220"/>
      <c r="E300" s="11"/>
      <c r="F300" s="205" t="str">
        <f t="shared" si="8"/>
        <v>N/A</v>
      </c>
      <c r="G300" s="6"/>
      <c r="AA300" s="14" t="str">
        <f t="shared" si="9"/>
        <v/>
      </c>
      <c r="AB300" s="14" t="str">
        <f>IF(LEN($AA300)=0,"N",IF(LEN($AA300)&gt;1,"Error -- Availability entered in an incorrect format",IF($AA300='Control Panel'!$F$36,$AA300,IF($AA300='Control Panel'!$F$37,$AA300,IF($AA300='Control Panel'!$F$38,$AA300,IF($AA300='Control Panel'!$F$39,$AA300,IF($AA300='Control Panel'!$F$40,$AA300,IF($AA300='Control Panel'!$F$41,$AA300,"Error -- Availability entered in an incorrect format"))))))))</f>
        <v>N</v>
      </c>
    </row>
    <row r="301" spans="1:28" s="14" customFormat="1" x14ac:dyDescent="0.35">
      <c r="A301" s="7">
        <v>289</v>
      </c>
      <c r="B301" s="6"/>
      <c r="C301" s="11"/>
      <c r="D301" s="220"/>
      <c r="E301" s="11"/>
      <c r="F301" s="205" t="str">
        <f t="shared" si="8"/>
        <v>N/A</v>
      </c>
      <c r="G301" s="6"/>
      <c r="AA301" s="14" t="str">
        <f t="shared" si="9"/>
        <v/>
      </c>
      <c r="AB301" s="14" t="str">
        <f>IF(LEN($AA301)=0,"N",IF(LEN($AA301)&gt;1,"Error -- Availability entered in an incorrect format",IF($AA301='Control Panel'!$F$36,$AA301,IF($AA301='Control Panel'!$F$37,$AA301,IF($AA301='Control Panel'!$F$38,$AA301,IF($AA301='Control Panel'!$F$39,$AA301,IF($AA301='Control Panel'!$F$40,$AA301,IF($AA301='Control Panel'!$F$41,$AA301,"Error -- Availability entered in an incorrect format"))))))))</f>
        <v>N</v>
      </c>
    </row>
    <row r="302" spans="1:28" s="14" customFormat="1" x14ac:dyDescent="0.35">
      <c r="A302" s="7">
        <v>290</v>
      </c>
      <c r="B302" s="6"/>
      <c r="C302" s="11"/>
      <c r="D302" s="220"/>
      <c r="E302" s="11"/>
      <c r="F302" s="205" t="str">
        <f t="shared" si="8"/>
        <v>N/A</v>
      </c>
      <c r="G302" s="6"/>
      <c r="AA302" s="14" t="str">
        <f t="shared" si="9"/>
        <v/>
      </c>
      <c r="AB302" s="14" t="str">
        <f>IF(LEN($AA302)=0,"N",IF(LEN($AA302)&gt;1,"Error -- Availability entered in an incorrect format",IF($AA302='Control Panel'!$F$36,$AA302,IF($AA302='Control Panel'!$F$37,$AA302,IF($AA302='Control Panel'!$F$38,$AA302,IF($AA302='Control Panel'!$F$39,$AA302,IF($AA302='Control Panel'!$F$40,$AA302,IF($AA302='Control Panel'!$F$41,$AA302,"Error -- Availability entered in an incorrect format"))))))))</f>
        <v>N</v>
      </c>
    </row>
    <row r="303" spans="1:28" s="14" customFormat="1" x14ac:dyDescent="0.35">
      <c r="A303" s="7">
        <v>291</v>
      </c>
      <c r="B303" s="6"/>
      <c r="C303" s="11"/>
      <c r="D303" s="220"/>
      <c r="E303" s="11"/>
      <c r="F303" s="205" t="str">
        <f t="shared" si="8"/>
        <v>N/A</v>
      </c>
      <c r="G303" s="6"/>
      <c r="AA303" s="14" t="str">
        <f t="shared" si="9"/>
        <v/>
      </c>
      <c r="AB303" s="14" t="str">
        <f>IF(LEN($AA303)=0,"N",IF(LEN($AA303)&gt;1,"Error -- Availability entered in an incorrect format",IF($AA303='Control Panel'!$F$36,$AA303,IF($AA303='Control Panel'!$F$37,$AA303,IF($AA303='Control Panel'!$F$38,$AA303,IF($AA303='Control Panel'!$F$39,$AA303,IF($AA303='Control Panel'!$F$40,$AA303,IF($AA303='Control Panel'!$F$41,$AA303,"Error -- Availability entered in an incorrect format"))))))))</f>
        <v>N</v>
      </c>
    </row>
    <row r="304" spans="1:28" s="14" customFormat="1" x14ac:dyDescent="0.35">
      <c r="A304" s="7">
        <v>292</v>
      </c>
      <c r="B304" s="6"/>
      <c r="C304" s="11"/>
      <c r="D304" s="220"/>
      <c r="E304" s="11"/>
      <c r="F304" s="205" t="str">
        <f t="shared" si="8"/>
        <v>N/A</v>
      </c>
      <c r="G304" s="6"/>
      <c r="AA304" s="14" t="str">
        <f t="shared" si="9"/>
        <v/>
      </c>
      <c r="AB304" s="14" t="str">
        <f>IF(LEN($AA304)=0,"N",IF(LEN($AA304)&gt;1,"Error -- Availability entered in an incorrect format",IF($AA304='Control Panel'!$F$36,$AA304,IF($AA304='Control Panel'!$F$37,$AA304,IF($AA304='Control Panel'!$F$38,$AA304,IF($AA304='Control Panel'!$F$39,$AA304,IF($AA304='Control Panel'!$F$40,$AA304,IF($AA304='Control Panel'!$F$41,$AA304,"Error -- Availability entered in an incorrect format"))))))))</f>
        <v>N</v>
      </c>
    </row>
    <row r="305" spans="1:28" s="14" customFormat="1" x14ac:dyDescent="0.35">
      <c r="A305" s="7">
        <v>293</v>
      </c>
      <c r="B305" s="6"/>
      <c r="C305" s="11"/>
      <c r="D305" s="220"/>
      <c r="E305" s="11"/>
      <c r="F305" s="205" t="str">
        <f t="shared" si="8"/>
        <v>N/A</v>
      </c>
      <c r="G305" s="6"/>
      <c r="AA305" s="14" t="str">
        <f t="shared" si="9"/>
        <v/>
      </c>
      <c r="AB305" s="14" t="str">
        <f>IF(LEN($AA305)=0,"N",IF(LEN($AA305)&gt;1,"Error -- Availability entered in an incorrect format",IF($AA305='Control Panel'!$F$36,$AA305,IF($AA305='Control Panel'!$F$37,$AA305,IF($AA305='Control Panel'!$F$38,$AA305,IF($AA305='Control Panel'!$F$39,$AA305,IF($AA305='Control Panel'!$F$40,$AA305,IF($AA305='Control Panel'!$F$41,$AA305,"Error -- Availability entered in an incorrect format"))))))))</f>
        <v>N</v>
      </c>
    </row>
    <row r="306" spans="1:28" s="14" customFormat="1" x14ac:dyDescent="0.35">
      <c r="A306" s="7">
        <v>294</v>
      </c>
      <c r="B306" s="6"/>
      <c r="C306" s="11"/>
      <c r="D306" s="220"/>
      <c r="E306" s="11"/>
      <c r="F306" s="205" t="str">
        <f t="shared" si="8"/>
        <v>N/A</v>
      </c>
      <c r="G306" s="6"/>
      <c r="AA306" s="14" t="str">
        <f t="shared" si="9"/>
        <v/>
      </c>
      <c r="AB306" s="14" t="str">
        <f>IF(LEN($AA306)=0,"N",IF(LEN($AA306)&gt;1,"Error -- Availability entered in an incorrect format",IF($AA306='Control Panel'!$F$36,$AA306,IF($AA306='Control Panel'!$F$37,$AA306,IF($AA306='Control Panel'!$F$38,$AA306,IF($AA306='Control Panel'!$F$39,$AA306,IF($AA306='Control Panel'!$F$40,$AA306,IF($AA306='Control Panel'!$F$41,$AA306,"Error -- Availability entered in an incorrect format"))))))))</f>
        <v>N</v>
      </c>
    </row>
    <row r="307" spans="1:28" s="14" customFormat="1" x14ac:dyDescent="0.35">
      <c r="A307" s="7">
        <v>295</v>
      </c>
      <c r="B307" s="6"/>
      <c r="C307" s="11"/>
      <c r="D307" s="220"/>
      <c r="E307" s="11"/>
      <c r="F307" s="205" t="str">
        <f t="shared" si="8"/>
        <v>N/A</v>
      </c>
      <c r="G307" s="6"/>
      <c r="AA307" s="14" t="str">
        <f t="shared" si="9"/>
        <v/>
      </c>
      <c r="AB307" s="14" t="str">
        <f>IF(LEN($AA307)=0,"N",IF(LEN($AA307)&gt;1,"Error -- Availability entered in an incorrect format",IF($AA307='Control Panel'!$F$36,$AA307,IF($AA307='Control Panel'!$F$37,$AA307,IF($AA307='Control Panel'!$F$38,$AA307,IF($AA307='Control Panel'!$F$39,$AA307,IF($AA307='Control Panel'!$F$40,$AA307,IF($AA307='Control Panel'!$F$41,$AA307,"Error -- Availability entered in an incorrect format"))))))))</f>
        <v>N</v>
      </c>
    </row>
    <row r="308" spans="1:28" s="14" customFormat="1" x14ac:dyDescent="0.35">
      <c r="A308" s="7">
        <v>296</v>
      </c>
      <c r="B308" s="6"/>
      <c r="C308" s="11"/>
      <c r="D308" s="220"/>
      <c r="E308" s="11"/>
      <c r="F308" s="205" t="str">
        <f t="shared" si="8"/>
        <v>N/A</v>
      </c>
      <c r="G308" s="6"/>
      <c r="AA308" s="14" t="str">
        <f t="shared" si="9"/>
        <v/>
      </c>
      <c r="AB308" s="14" t="str">
        <f>IF(LEN($AA308)=0,"N",IF(LEN($AA308)&gt;1,"Error -- Availability entered in an incorrect format",IF($AA308='Control Panel'!$F$36,$AA308,IF($AA308='Control Panel'!$F$37,$AA308,IF($AA308='Control Panel'!$F$38,$AA308,IF($AA308='Control Panel'!$F$39,$AA308,IF($AA308='Control Panel'!$F$40,$AA308,IF($AA308='Control Panel'!$F$41,$AA308,"Error -- Availability entered in an incorrect format"))))))))</f>
        <v>N</v>
      </c>
    </row>
    <row r="309" spans="1:28" s="14" customFormat="1" x14ac:dyDescent="0.35">
      <c r="A309" s="7">
        <v>297</v>
      </c>
      <c r="B309" s="6"/>
      <c r="C309" s="11"/>
      <c r="D309" s="220"/>
      <c r="E309" s="11"/>
      <c r="F309" s="205" t="str">
        <f t="shared" si="8"/>
        <v>N/A</v>
      </c>
      <c r="G309" s="6"/>
      <c r="AA309" s="14" t="str">
        <f t="shared" si="9"/>
        <v/>
      </c>
      <c r="AB309" s="14" t="str">
        <f>IF(LEN($AA309)=0,"N",IF(LEN($AA309)&gt;1,"Error -- Availability entered in an incorrect format",IF($AA309='Control Panel'!$F$36,$AA309,IF($AA309='Control Panel'!$F$37,$AA309,IF($AA309='Control Panel'!$F$38,$AA309,IF($AA309='Control Panel'!$F$39,$AA309,IF($AA309='Control Panel'!$F$40,$AA309,IF($AA309='Control Panel'!$F$41,$AA309,"Error -- Availability entered in an incorrect format"))))))))</f>
        <v>N</v>
      </c>
    </row>
    <row r="310" spans="1:28" s="14" customFormat="1" x14ac:dyDescent="0.35">
      <c r="A310" s="7">
        <v>298</v>
      </c>
      <c r="B310" s="6"/>
      <c r="C310" s="11"/>
      <c r="D310" s="220"/>
      <c r="E310" s="11"/>
      <c r="F310" s="205" t="str">
        <f t="shared" si="8"/>
        <v>N/A</v>
      </c>
      <c r="G310" s="6"/>
      <c r="AA310" s="14" t="str">
        <f t="shared" si="9"/>
        <v/>
      </c>
      <c r="AB310" s="14" t="str">
        <f>IF(LEN($AA310)=0,"N",IF(LEN($AA310)&gt;1,"Error -- Availability entered in an incorrect format",IF($AA310='Control Panel'!$F$36,$AA310,IF($AA310='Control Panel'!$F$37,$AA310,IF($AA310='Control Panel'!$F$38,$AA310,IF($AA310='Control Panel'!$F$39,$AA310,IF($AA310='Control Panel'!$F$40,$AA310,IF($AA310='Control Panel'!$F$41,$AA310,"Error -- Availability entered in an incorrect format"))))))))</f>
        <v>N</v>
      </c>
    </row>
    <row r="311" spans="1:28" s="14" customFormat="1" x14ac:dyDescent="0.35">
      <c r="A311" s="7">
        <v>299</v>
      </c>
      <c r="B311" s="6"/>
      <c r="C311" s="11"/>
      <c r="D311" s="220"/>
      <c r="E311" s="11"/>
      <c r="F311" s="205" t="str">
        <f t="shared" si="8"/>
        <v>N/A</v>
      </c>
      <c r="G311" s="6"/>
      <c r="AA311" s="14" t="str">
        <f t="shared" si="9"/>
        <v/>
      </c>
      <c r="AB311" s="14" t="str">
        <f>IF(LEN($AA311)=0,"N",IF(LEN($AA311)&gt;1,"Error -- Availability entered in an incorrect format",IF($AA311='Control Panel'!$F$36,$AA311,IF($AA311='Control Panel'!$F$37,$AA311,IF($AA311='Control Panel'!$F$38,$AA311,IF($AA311='Control Panel'!$F$39,$AA311,IF($AA311='Control Panel'!$F$40,$AA311,IF($AA311='Control Panel'!$F$41,$AA311,"Error -- Availability entered in an incorrect format"))))))))</f>
        <v>N</v>
      </c>
    </row>
    <row r="312" spans="1:28" s="14" customFormat="1" x14ac:dyDescent="0.35">
      <c r="A312" s="7">
        <v>300</v>
      </c>
      <c r="B312" s="6"/>
      <c r="C312" s="11"/>
      <c r="D312" s="220"/>
      <c r="E312" s="11"/>
      <c r="F312" s="205" t="str">
        <f t="shared" si="8"/>
        <v>N/A</v>
      </c>
      <c r="G312" s="6"/>
      <c r="AA312" s="14" t="str">
        <f t="shared" si="9"/>
        <v/>
      </c>
      <c r="AB312" s="14" t="str">
        <f>IF(LEN($AA312)=0,"N",IF(LEN($AA312)&gt;1,"Error -- Availability entered in an incorrect format",IF($AA312='Control Panel'!$F$36,$AA312,IF($AA312='Control Panel'!$F$37,$AA312,IF($AA312='Control Panel'!$F$38,$AA312,IF($AA312='Control Panel'!$F$39,$AA312,IF($AA312='Control Panel'!$F$40,$AA312,IF($AA312='Control Panel'!$F$41,$AA312,"Error -- Availability entered in an incorrect format"))))))))</f>
        <v>N</v>
      </c>
    </row>
    <row r="313" spans="1:28" s="14" customFormat="1" x14ac:dyDescent="0.35">
      <c r="A313" s="7">
        <v>301</v>
      </c>
      <c r="B313" s="6"/>
      <c r="C313" s="11"/>
      <c r="D313" s="220"/>
      <c r="E313" s="11"/>
      <c r="F313" s="205" t="str">
        <f t="shared" si="8"/>
        <v>N/A</v>
      </c>
      <c r="G313" s="6"/>
      <c r="AA313" s="14" t="str">
        <f t="shared" si="9"/>
        <v/>
      </c>
      <c r="AB313" s="14" t="str">
        <f>IF(LEN($AA313)=0,"N",IF(LEN($AA313)&gt;1,"Error -- Availability entered in an incorrect format",IF($AA313='Control Panel'!$F$36,$AA313,IF($AA313='Control Panel'!$F$37,$AA313,IF($AA313='Control Panel'!$F$38,$AA313,IF($AA313='Control Panel'!$F$39,$AA313,IF($AA313='Control Panel'!$F$40,$AA313,IF($AA313='Control Panel'!$F$41,$AA313,"Error -- Availability entered in an incorrect format"))))))))</f>
        <v>N</v>
      </c>
    </row>
    <row r="314" spans="1:28" s="14" customFormat="1" x14ac:dyDescent="0.35">
      <c r="A314" s="7">
        <v>302</v>
      </c>
      <c r="B314" s="6"/>
      <c r="C314" s="11"/>
      <c r="D314" s="220"/>
      <c r="E314" s="11"/>
      <c r="F314" s="205" t="str">
        <f t="shared" si="8"/>
        <v>N/A</v>
      </c>
      <c r="G314" s="6"/>
      <c r="AA314" s="14" t="str">
        <f t="shared" si="9"/>
        <v/>
      </c>
      <c r="AB314" s="14" t="str">
        <f>IF(LEN($AA314)=0,"N",IF(LEN($AA314)&gt;1,"Error -- Availability entered in an incorrect format",IF($AA314='Control Panel'!$F$36,$AA314,IF($AA314='Control Panel'!$F$37,$AA314,IF($AA314='Control Panel'!$F$38,$AA314,IF($AA314='Control Panel'!$F$39,$AA314,IF($AA314='Control Panel'!$F$40,$AA314,IF($AA314='Control Panel'!$F$41,$AA314,"Error -- Availability entered in an incorrect format"))))))))</f>
        <v>N</v>
      </c>
    </row>
    <row r="315" spans="1:28" s="14" customFormat="1" x14ac:dyDescent="0.35">
      <c r="A315" s="7">
        <v>303</v>
      </c>
      <c r="B315" s="6"/>
      <c r="C315" s="11"/>
      <c r="D315" s="220"/>
      <c r="E315" s="11"/>
      <c r="F315" s="205" t="str">
        <f t="shared" si="8"/>
        <v>N/A</v>
      </c>
      <c r="G315" s="6"/>
      <c r="AA315" s="14" t="str">
        <f t="shared" si="9"/>
        <v/>
      </c>
      <c r="AB315" s="14" t="str">
        <f>IF(LEN($AA315)=0,"N",IF(LEN($AA315)&gt;1,"Error -- Availability entered in an incorrect format",IF($AA315='Control Panel'!$F$36,$AA315,IF($AA315='Control Panel'!$F$37,$AA315,IF($AA315='Control Panel'!$F$38,$AA315,IF($AA315='Control Panel'!$F$39,$AA315,IF($AA315='Control Panel'!$F$40,$AA315,IF($AA315='Control Panel'!$F$41,$AA315,"Error -- Availability entered in an incorrect format"))))))))</f>
        <v>N</v>
      </c>
    </row>
    <row r="316" spans="1:28" s="14" customFormat="1" x14ac:dyDescent="0.35">
      <c r="A316" s="7">
        <v>304</v>
      </c>
      <c r="B316" s="6"/>
      <c r="C316" s="11"/>
      <c r="D316" s="220"/>
      <c r="E316" s="11"/>
      <c r="F316" s="205" t="str">
        <f t="shared" si="8"/>
        <v>N/A</v>
      </c>
      <c r="G316" s="6"/>
      <c r="AA316" s="14" t="str">
        <f t="shared" si="9"/>
        <v/>
      </c>
      <c r="AB316" s="14" t="str">
        <f>IF(LEN($AA316)=0,"N",IF(LEN($AA316)&gt;1,"Error -- Availability entered in an incorrect format",IF($AA316='Control Panel'!$F$36,$AA316,IF($AA316='Control Panel'!$F$37,$AA316,IF($AA316='Control Panel'!$F$38,$AA316,IF($AA316='Control Panel'!$F$39,$AA316,IF($AA316='Control Panel'!$F$40,$AA316,IF($AA316='Control Panel'!$F$41,$AA316,"Error -- Availability entered in an incorrect format"))))))))</f>
        <v>N</v>
      </c>
    </row>
    <row r="317" spans="1:28" s="14" customFormat="1" x14ac:dyDescent="0.35">
      <c r="A317" s="7">
        <v>305</v>
      </c>
      <c r="B317" s="6"/>
      <c r="C317" s="11"/>
      <c r="D317" s="220"/>
      <c r="E317" s="11"/>
      <c r="F317" s="205" t="str">
        <f t="shared" si="8"/>
        <v>N/A</v>
      </c>
      <c r="G317" s="6"/>
      <c r="AA317" s="14" t="str">
        <f t="shared" si="9"/>
        <v/>
      </c>
      <c r="AB317" s="14" t="str">
        <f>IF(LEN($AA317)=0,"N",IF(LEN($AA317)&gt;1,"Error -- Availability entered in an incorrect format",IF($AA317='Control Panel'!$F$36,$AA317,IF($AA317='Control Panel'!$F$37,$AA317,IF($AA317='Control Panel'!$F$38,$AA317,IF($AA317='Control Panel'!$F$39,$AA317,IF($AA317='Control Panel'!$F$40,$AA317,IF($AA317='Control Panel'!$F$41,$AA317,"Error -- Availability entered in an incorrect format"))))))))</f>
        <v>N</v>
      </c>
    </row>
    <row r="318" spans="1:28" s="14" customFormat="1" x14ac:dyDescent="0.35">
      <c r="A318" s="7">
        <v>306</v>
      </c>
      <c r="B318" s="6"/>
      <c r="C318" s="11"/>
      <c r="D318" s="220"/>
      <c r="E318" s="11"/>
      <c r="F318" s="205" t="str">
        <f t="shared" si="8"/>
        <v>N/A</v>
      </c>
      <c r="G318" s="6"/>
      <c r="AA318" s="14" t="str">
        <f t="shared" si="9"/>
        <v/>
      </c>
      <c r="AB318" s="14" t="str">
        <f>IF(LEN($AA318)=0,"N",IF(LEN($AA318)&gt;1,"Error -- Availability entered in an incorrect format",IF($AA318='Control Panel'!$F$36,$AA318,IF($AA318='Control Panel'!$F$37,$AA318,IF($AA318='Control Panel'!$F$38,$AA318,IF($AA318='Control Panel'!$F$39,$AA318,IF($AA318='Control Panel'!$F$40,$AA318,IF($AA318='Control Panel'!$F$41,$AA318,"Error -- Availability entered in an incorrect format"))))))))</f>
        <v>N</v>
      </c>
    </row>
    <row r="319" spans="1:28" s="14" customFormat="1" x14ac:dyDescent="0.35">
      <c r="A319" s="7">
        <v>307</v>
      </c>
      <c r="B319" s="6"/>
      <c r="C319" s="11"/>
      <c r="D319" s="220"/>
      <c r="E319" s="11"/>
      <c r="F319" s="205" t="str">
        <f t="shared" si="8"/>
        <v>N/A</v>
      </c>
      <c r="G319" s="6"/>
      <c r="AA319" s="14" t="str">
        <f t="shared" si="9"/>
        <v/>
      </c>
      <c r="AB319" s="14" t="str">
        <f>IF(LEN($AA319)=0,"N",IF(LEN($AA319)&gt;1,"Error -- Availability entered in an incorrect format",IF($AA319='Control Panel'!$F$36,$AA319,IF($AA319='Control Panel'!$F$37,$AA319,IF($AA319='Control Panel'!$F$38,$AA319,IF($AA319='Control Panel'!$F$39,$AA319,IF($AA319='Control Panel'!$F$40,$AA319,IF($AA319='Control Panel'!$F$41,$AA319,"Error -- Availability entered in an incorrect format"))))))))</f>
        <v>N</v>
      </c>
    </row>
    <row r="320" spans="1:28" s="14" customFormat="1" x14ac:dyDescent="0.35">
      <c r="A320" s="7">
        <v>308</v>
      </c>
      <c r="B320" s="6"/>
      <c r="C320" s="11"/>
      <c r="D320" s="220"/>
      <c r="E320" s="11"/>
      <c r="F320" s="205" t="str">
        <f t="shared" si="8"/>
        <v>N/A</v>
      </c>
      <c r="G320" s="6"/>
      <c r="AA320" s="14" t="str">
        <f t="shared" si="9"/>
        <v/>
      </c>
      <c r="AB320" s="14" t="str">
        <f>IF(LEN($AA320)=0,"N",IF(LEN($AA320)&gt;1,"Error -- Availability entered in an incorrect format",IF($AA320='Control Panel'!$F$36,$AA320,IF($AA320='Control Panel'!$F$37,$AA320,IF($AA320='Control Panel'!$F$38,$AA320,IF($AA320='Control Panel'!$F$39,$AA320,IF($AA320='Control Panel'!$F$40,$AA320,IF($AA320='Control Panel'!$F$41,$AA320,"Error -- Availability entered in an incorrect format"))))))))</f>
        <v>N</v>
      </c>
    </row>
    <row r="321" spans="1:28" s="14" customFormat="1" x14ac:dyDescent="0.35">
      <c r="A321" s="7">
        <v>309</v>
      </c>
      <c r="B321" s="6"/>
      <c r="C321" s="11"/>
      <c r="D321" s="220"/>
      <c r="E321" s="11"/>
      <c r="F321" s="205" t="str">
        <f t="shared" si="8"/>
        <v>N/A</v>
      </c>
      <c r="G321" s="6"/>
      <c r="AA321" s="14" t="str">
        <f t="shared" si="9"/>
        <v/>
      </c>
      <c r="AB321" s="14" t="str">
        <f>IF(LEN($AA321)=0,"N",IF(LEN($AA321)&gt;1,"Error -- Availability entered in an incorrect format",IF($AA321='Control Panel'!$F$36,$AA321,IF($AA321='Control Panel'!$F$37,$AA321,IF($AA321='Control Panel'!$F$38,$AA321,IF($AA321='Control Panel'!$F$39,$AA321,IF($AA321='Control Panel'!$F$40,$AA321,IF($AA321='Control Panel'!$F$41,$AA321,"Error -- Availability entered in an incorrect format"))))))))</f>
        <v>N</v>
      </c>
    </row>
    <row r="322" spans="1:28" s="14" customFormat="1" x14ac:dyDescent="0.35">
      <c r="A322" s="7">
        <v>310</v>
      </c>
      <c r="B322" s="6"/>
      <c r="C322" s="11"/>
      <c r="D322" s="220"/>
      <c r="E322" s="11"/>
      <c r="F322" s="205" t="str">
        <f t="shared" si="8"/>
        <v>N/A</v>
      </c>
      <c r="G322" s="6"/>
      <c r="AA322" s="14" t="str">
        <f t="shared" si="9"/>
        <v/>
      </c>
      <c r="AB322" s="14" t="str">
        <f>IF(LEN($AA322)=0,"N",IF(LEN($AA322)&gt;1,"Error -- Availability entered in an incorrect format",IF($AA322='Control Panel'!$F$36,$AA322,IF($AA322='Control Panel'!$F$37,$AA322,IF($AA322='Control Panel'!$F$38,$AA322,IF($AA322='Control Panel'!$F$39,$AA322,IF($AA322='Control Panel'!$F$40,$AA322,IF($AA322='Control Panel'!$F$41,$AA322,"Error -- Availability entered in an incorrect format"))))))))</f>
        <v>N</v>
      </c>
    </row>
    <row r="323" spans="1:28" s="14" customFormat="1" x14ac:dyDescent="0.35">
      <c r="A323" s="7">
        <v>311</v>
      </c>
      <c r="B323" s="6"/>
      <c r="C323" s="11"/>
      <c r="D323" s="220"/>
      <c r="E323" s="11"/>
      <c r="F323" s="205" t="str">
        <f t="shared" si="8"/>
        <v>N/A</v>
      </c>
      <c r="G323" s="6"/>
      <c r="AA323" s="14" t="str">
        <f t="shared" si="9"/>
        <v/>
      </c>
      <c r="AB323" s="14" t="str">
        <f>IF(LEN($AA323)=0,"N",IF(LEN($AA323)&gt;1,"Error -- Availability entered in an incorrect format",IF($AA323='Control Panel'!$F$36,$AA323,IF($AA323='Control Panel'!$F$37,$AA323,IF($AA323='Control Panel'!$F$38,$AA323,IF($AA323='Control Panel'!$F$39,$AA323,IF($AA323='Control Panel'!$F$40,$AA323,IF($AA323='Control Panel'!$F$41,$AA323,"Error -- Availability entered in an incorrect format"))))))))</f>
        <v>N</v>
      </c>
    </row>
    <row r="324" spans="1:28" s="14" customFormat="1" x14ac:dyDescent="0.35">
      <c r="A324" s="7">
        <v>312</v>
      </c>
      <c r="B324" s="6"/>
      <c r="C324" s="11"/>
      <c r="D324" s="220"/>
      <c r="E324" s="11"/>
      <c r="F324" s="205" t="str">
        <f t="shared" si="8"/>
        <v>N/A</v>
      </c>
      <c r="G324" s="6"/>
      <c r="AA324" s="14" t="str">
        <f t="shared" si="9"/>
        <v/>
      </c>
      <c r="AB324" s="14" t="str">
        <f>IF(LEN($AA324)=0,"N",IF(LEN($AA324)&gt;1,"Error -- Availability entered in an incorrect format",IF($AA324='Control Panel'!$F$36,$AA324,IF($AA324='Control Panel'!$F$37,$AA324,IF($AA324='Control Panel'!$F$38,$AA324,IF($AA324='Control Panel'!$F$39,$AA324,IF($AA324='Control Panel'!$F$40,$AA324,IF($AA324='Control Panel'!$F$41,$AA324,"Error -- Availability entered in an incorrect format"))))))))</f>
        <v>N</v>
      </c>
    </row>
    <row r="325" spans="1:28" s="14" customFormat="1" x14ac:dyDescent="0.35">
      <c r="A325" s="7">
        <v>313</v>
      </c>
      <c r="B325" s="6"/>
      <c r="C325" s="11"/>
      <c r="D325" s="220"/>
      <c r="E325" s="11"/>
      <c r="F325" s="205" t="str">
        <f t="shared" si="8"/>
        <v>N/A</v>
      </c>
      <c r="G325" s="6"/>
      <c r="AA325" s="14" t="str">
        <f t="shared" si="9"/>
        <v/>
      </c>
      <c r="AB325" s="14" t="str">
        <f>IF(LEN($AA325)=0,"N",IF(LEN($AA325)&gt;1,"Error -- Availability entered in an incorrect format",IF($AA325='Control Panel'!$F$36,$AA325,IF($AA325='Control Panel'!$F$37,$AA325,IF($AA325='Control Panel'!$F$38,$AA325,IF($AA325='Control Panel'!$F$39,$AA325,IF($AA325='Control Panel'!$F$40,$AA325,IF($AA325='Control Panel'!$F$41,$AA325,"Error -- Availability entered in an incorrect format"))))))))</f>
        <v>N</v>
      </c>
    </row>
    <row r="326" spans="1:28" s="14" customFormat="1" x14ac:dyDescent="0.35">
      <c r="A326" s="7">
        <v>314</v>
      </c>
      <c r="B326" s="6"/>
      <c r="C326" s="11"/>
      <c r="D326" s="220"/>
      <c r="E326" s="11"/>
      <c r="F326" s="205" t="str">
        <f t="shared" si="8"/>
        <v>N/A</v>
      </c>
      <c r="G326" s="6"/>
      <c r="AA326" s="14" t="str">
        <f t="shared" si="9"/>
        <v/>
      </c>
      <c r="AB326" s="14" t="str">
        <f>IF(LEN($AA326)=0,"N",IF(LEN($AA326)&gt;1,"Error -- Availability entered in an incorrect format",IF($AA326='Control Panel'!$F$36,$AA326,IF($AA326='Control Panel'!$F$37,$AA326,IF($AA326='Control Panel'!$F$38,$AA326,IF($AA326='Control Panel'!$F$39,$AA326,IF($AA326='Control Panel'!$F$40,$AA326,IF($AA326='Control Panel'!$F$41,$AA326,"Error -- Availability entered in an incorrect format"))))))))</f>
        <v>N</v>
      </c>
    </row>
    <row r="327" spans="1:28" s="14" customFormat="1" x14ac:dyDescent="0.35">
      <c r="A327" s="7">
        <v>315</v>
      </c>
      <c r="B327" s="6"/>
      <c r="C327" s="11"/>
      <c r="D327" s="220"/>
      <c r="E327" s="11"/>
      <c r="F327" s="205" t="str">
        <f t="shared" si="8"/>
        <v>N/A</v>
      </c>
      <c r="G327" s="6"/>
      <c r="AA327" s="14" t="str">
        <f t="shared" si="9"/>
        <v/>
      </c>
      <c r="AB327" s="14" t="str">
        <f>IF(LEN($AA327)=0,"N",IF(LEN($AA327)&gt;1,"Error -- Availability entered in an incorrect format",IF($AA327='Control Panel'!$F$36,$AA327,IF($AA327='Control Panel'!$F$37,$AA327,IF($AA327='Control Panel'!$F$38,$AA327,IF($AA327='Control Panel'!$F$39,$AA327,IF($AA327='Control Panel'!$F$40,$AA327,IF($AA327='Control Panel'!$F$41,$AA327,"Error -- Availability entered in an incorrect format"))))))))</f>
        <v>N</v>
      </c>
    </row>
    <row r="328" spans="1:28" s="14" customFormat="1" x14ac:dyDescent="0.35">
      <c r="A328" s="7">
        <v>316</v>
      </c>
      <c r="B328" s="6"/>
      <c r="C328" s="11"/>
      <c r="D328" s="220"/>
      <c r="E328" s="11"/>
      <c r="F328" s="205" t="str">
        <f t="shared" si="8"/>
        <v>N/A</v>
      </c>
      <c r="G328" s="6"/>
      <c r="AA328" s="14" t="str">
        <f t="shared" si="9"/>
        <v/>
      </c>
      <c r="AB328" s="14" t="str">
        <f>IF(LEN($AA328)=0,"N",IF(LEN($AA328)&gt;1,"Error -- Availability entered in an incorrect format",IF($AA328='Control Panel'!$F$36,$AA328,IF($AA328='Control Panel'!$F$37,$AA328,IF($AA328='Control Panel'!$F$38,$AA328,IF($AA328='Control Panel'!$F$39,$AA328,IF($AA328='Control Panel'!$F$40,$AA328,IF($AA328='Control Panel'!$F$41,$AA328,"Error -- Availability entered in an incorrect format"))))))))</f>
        <v>N</v>
      </c>
    </row>
    <row r="329" spans="1:28" s="14" customFormat="1" x14ac:dyDescent="0.35">
      <c r="A329" s="7">
        <v>317</v>
      </c>
      <c r="B329" s="6"/>
      <c r="C329" s="11"/>
      <c r="D329" s="220"/>
      <c r="E329" s="11"/>
      <c r="F329" s="205" t="str">
        <f t="shared" si="8"/>
        <v>N/A</v>
      </c>
      <c r="G329" s="6"/>
      <c r="AA329" s="14" t="str">
        <f t="shared" si="9"/>
        <v/>
      </c>
      <c r="AB329" s="14" t="str">
        <f>IF(LEN($AA329)=0,"N",IF(LEN($AA329)&gt;1,"Error -- Availability entered in an incorrect format",IF($AA329='Control Panel'!$F$36,$AA329,IF($AA329='Control Panel'!$F$37,$AA329,IF($AA329='Control Panel'!$F$38,$AA329,IF($AA329='Control Panel'!$F$39,$AA329,IF($AA329='Control Panel'!$F$40,$AA329,IF($AA329='Control Panel'!$F$41,$AA329,"Error -- Availability entered in an incorrect format"))))))))</f>
        <v>N</v>
      </c>
    </row>
    <row r="330" spans="1:28" s="14" customFormat="1" x14ac:dyDescent="0.35">
      <c r="A330" s="7">
        <v>318</v>
      </c>
      <c r="B330" s="6"/>
      <c r="C330" s="11"/>
      <c r="D330" s="220"/>
      <c r="E330" s="11"/>
      <c r="F330" s="205" t="str">
        <f t="shared" si="8"/>
        <v>N/A</v>
      </c>
      <c r="G330" s="6"/>
      <c r="AA330" s="14" t="str">
        <f t="shared" si="9"/>
        <v/>
      </c>
      <c r="AB330" s="14" t="str">
        <f>IF(LEN($AA330)=0,"N",IF(LEN($AA330)&gt;1,"Error -- Availability entered in an incorrect format",IF($AA330='Control Panel'!$F$36,$AA330,IF($AA330='Control Panel'!$F$37,$AA330,IF($AA330='Control Panel'!$F$38,$AA330,IF($AA330='Control Panel'!$F$39,$AA330,IF($AA330='Control Panel'!$F$40,$AA330,IF($AA330='Control Panel'!$F$41,$AA330,"Error -- Availability entered in an incorrect format"))))))))</f>
        <v>N</v>
      </c>
    </row>
    <row r="331" spans="1:28" s="14" customFormat="1" x14ac:dyDescent="0.35">
      <c r="A331" s="7">
        <v>319</v>
      </c>
      <c r="B331" s="6"/>
      <c r="C331" s="11"/>
      <c r="D331" s="220"/>
      <c r="E331" s="11"/>
      <c r="F331" s="205" t="str">
        <f t="shared" si="8"/>
        <v>N/A</v>
      </c>
      <c r="G331" s="6"/>
      <c r="AA331" s="14" t="str">
        <f t="shared" si="9"/>
        <v/>
      </c>
      <c r="AB331" s="14" t="str">
        <f>IF(LEN($AA331)=0,"N",IF(LEN($AA331)&gt;1,"Error -- Availability entered in an incorrect format",IF($AA331='Control Panel'!$F$36,$AA331,IF($AA331='Control Panel'!$F$37,$AA331,IF($AA331='Control Panel'!$F$38,$AA331,IF($AA331='Control Panel'!$F$39,$AA331,IF($AA331='Control Panel'!$F$40,$AA331,IF($AA331='Control Panel'!$F$41,$AA331,"Error -- Availability entered in an incorrect format"))))))))</f>
        <v>N</v>
      </c>
    </row>
    <row r="332" spans="1:28" s="14" customFormat="1" x14ac:dyDescent="0.35">
      <c r="A332" s="7">
        <v>320</v>
      </c>
      <c r="B332" s="6"/>
      <c r="C332" s="11"/>
      <c r="D332" s="220"/>
      <c r="E332" s="11"/>
      <c r="F332" s="205" t="str">
        <f t="shared" si="8"/>
        <v>N/A</v>
      </c>
      <c r="G332" s="6"/>
      <c r="AA332" s="14" t="str">
        <f t="shared" si="9"/>
        <v/>
      </c>
      <c r="AB332" s="14" t="str">
        <f>IF(LEN($AA332)=0,"N",IF(LEN($AA332)&gt;1,"Error -- Availability entered in an incorrect format",IF($AA332='Control Panel'!$F$36,$AA332,IF($AA332='Control Panel'!$F$37,$AA332,IF($AA332='Control Panel'!$F$38,$AA332,IF($AA332='Control Panel'!$F$39,$AA332,IF($AA332='Control Panel'!$F$40,$AA332,IF($AA332='Control Panel'!$F$41,$AA332,"Error -- Availability entered in an incorrect format"))))))))</f>
        <v>N</v>
      </c>
    </row>
    <row r="333" spans="1:28" s="14" customFormat="1" x14ac:dyDescent="0.35">
      <c r="A333" s="7">
        <v>321</v>
      </c>
      <c r="B333" s="6"/>
      <c r="C333" s="11"/>
      <c r="D333" s="220"/>
      <c r="E333" s="11"/>
      <c r="F333" s="205" t="str">
        <f t="shared" si="8"/>
        <v>N/A</v>
      </c>
      <c r="G333" s="6"/>
      <c r="AA333" s="14" t="str">
        <f t="shared" si="9"/>
        <v/>
      </c>
      <c r="AB333" s="14" t="str">
        <f>IF(LEN($AA333)=0,"N",IF(LEN($AA333)&gt;1,"Error -- Availability entered in an incorrect format",IF($AA333='Control Panel'!$F$36,$AA333,IF($AA333='Control Panel'!$F$37,$AA333,IF($AA333='Control Panel'!$F$38,$AA333,IF($AA333='Control Panel'!$F$39,$AA333,IF($AA333='Control Panel'!$F$40,$AA333,IF($AA333='Control Panel'!$F$41,$AA333,"Error -- Availability entered in an incorrect format"))))))))</f>
        <v>N</v>
      </c>
    </row>
    <row r="334" spans="1:28" s="14" customFormat="1" x14ac:dyDescent="0.35">
      <c r="A334" s="7">
        <v>322</v>
      </c>
      <c r="B334" s="6"/>
      <c r="C334" s="11"/>
      <c r="D334" s="220"/>
      <c r="E334" s="11"/>
      <c r="F334" s="205" t="str">
        <f t="shared" ref="F334:F397" si="10">IF($D$10=$A$9,"N/A",$D$10)</f>
        <v>N/A</v>
      </c>
      <c r="G334" s="6"/>
      <c r="AA334" s="14" t="str">
        <f t="shared" ref="AA334:AA397" si="11">TRIM($D334)</f>
        <v/>
      </c>
      <c r="AB334" s="14" t="str">
        <f>IF(LEN($AA334)=0,"N",IF(LEN($AA334)&gt;1,"Error -- Availability entered in an incorrect format",IF($AA334='Control Panel'!$F$36,$AA334,IF($AA334='Control Panel'!$F$37,$AA334,IF($AA334='Control Panel'!$F$38,$AA334,IF($AA334='Control Panel'!$F$39,$AA334,IF($AA334='Control Panel'!$F$40,$AA334,IF($AA334='Control Panel'!$F$41,$AA334,"Error -- Availability entered in an incorrect format"))))))))</f>
        <v>N</v>
      </c>
    </row>
    <row r="335" spans="1:28" s="14" customFormat="1" x14ac:dyDescent="0.35">
      <c r="A335" s="7">
        <v>323</v>
      </c>
      <c r="B335" s="6"/>
      <c r="C335" s="11"/>
      <c r="D335" s="220"/>
      <c r="E335" s="11"/>
      <c r="F335" s="205" t="str">
        <f t="shared" si="10"/>
        <v>N/A</v>
      </c>
      <c r="G335" s="6"/>
      <c r="AA335" s="14" t="str">
        <f t="shared" si="11"/>
        <v/>
      </c>
      <c r="AB335" s="14" t="str">
        <f>IF(LEN($AA335)=0,"N",IF(LEN($AA335)&gt;1,"Error -- Availability entered in an incorrect format",IF($AA335='Control Panel'!$F$36,$AA335,IF($AA335='Control Panel'!$F$37,$AA335,IF($AA335='Control Panel'!$F$38,$AA335,IF($AA335='Control Panel'!$F$39,$AA335,IF($AA335='Control Panel'!$F$40,$AA335,IF($AA335='Control Panel'!$F$41,$AA335,"Error -- Availability entered in an incorrect format"))))))))</f>
        <v>N</v>
      </c>
    </row>
    <row r="336" spans="1:28" s="14" customFormat="1" x14ac:dyDescent="0.35">
      <c r="A336" s="7">
        <v>324</v>
      </c>
      <c r="B336" s="6"/>
      <c r="C336" s="11"/>
      <c r="D336" s="220"/>
      <c r="E336" s="11"/>
      <c r="F336" s="205" t="str">
        <f t="shared" si="10"/>
        <v>N/A</v>
      </c>
      <c r="G336" s="6"/>
      <c r="AA336" s="14" t="str">
        <f t="shared" si="11"/>
        <v/>
      </c>
      <c r="AB336" s="14" t="str">
        <f>IF(LEN($AA336)=0,"N",IF(LEN($AA336)&gt;1,"Error -- Availability entered in an incorrect format",IF($AA336='Control Panel'!$F$36,$AA336,IF($AA336='Control Panel'!$F$37,$AA336,IF($AA336='Control Panel'!$F$38,$AA336,IF($AA336='Control Panel'!$F$39,$AA336,IF($AA336='Control Panel'!$F$40,$AA336,IF($AA336='Control Panel'!$F$41,$AA336,"Error -- Availability entered in an incorrect format"))))))))</f>
        <v>N</v>
      </c>
    </row>
    <row r="337" spans="1:28" s="14" customFormat="1" x14ac:dyDescent="0.35">
      <c r="A337" s="7">
        <v>325</v>
      </c>
      <c r="B337" s="6"/>
      <c r="C337" s="11"/>
      <c r="D337" s="220"/>
      <c r="E337" s="11"/>
      <c r="F337" s="205" t="str">
        <f t="shared" si="10"/>
        <v>N/A</v>
      </c>
      <c r="G337" s="6"/>
      <c r="AA337" s="14" t="str">
        <f t="shared" si="11"/>
        <v/>
      </c>
      <c r="AB337" s="14" t="str">
        <f>IF(LEN($AA337)=0,"N",IF(LEN($AA337)&gt;1,"Error -- Availability entered in an incorrect format",IF($AA337='Control Panel'!$F$36,$AA337,IF($AA337='Control Panel'!$F$37,$AA337,IF($AA337='Control Panel'!$F$38,$AA337,IF($AA337='Control Panel'!$F$39,$AA337,IF($AA337='Control Panel'!$F$40,$AA337,IF($AA337='Control Panel'!$F$41,$AA337,"Error -- Availability entered in an incorrect format"))))))))</f>
        <v>N</v>
      </c>
    </row>
    <row r="338" spans="1:28" s="14" customFormat="1" x14ac:dyDescent="0.35">
      <c r="A338" s="7">
        <v>326</v>
      </c>
      <c r="B338" s="6"/>
      <c r="C338" s="11"/>
      <c r="D338" s="220"/>
      <c r="E338" s="11"/>
      <c r="F338" s="205" t="str">
        <f t="shared" si="10"/>
        <v>N/A</v>
      </c>
      <c r="G338" s="6"/>
      <c r="AA338" s="14" t="str">
        <f t="shared" si="11"/>
        <v/>
      </c>
      <c r="AB338" s="14" t="str">
        <f>IF(LEN($AA338)=0,"N",IF(LEN($AA338)&gt;1,"Error -- Availability entered in an incorrect format",IF($AA338='Control Panel'!$F$36,$AA338,IF($AA338='Control Panel'!$F$37,$AA338,IF($AA338='Control Panel'!$F$38,$AA338,IF($AA338='Control Panel'!$F$39,$AA338,IF($AA338='Control Panel'!$F$40,$AA338,IF($AA338='Control Panel'!$F$41,$AA338,"Error -- Availability entered in an incorrect format"))))))))</f>
        <v>N</v>
      </c>
    </row>
    <row r="339" spans="1:28" s="14" customFormat="1" x14ac:dyDescent="0.35">
      <c r="A339" s="7">
        <v>327</v>
      </c>
      <c r="B339" s="6"/>
      <c r="C339" s="11"/>
      <c r="D339" s="220"/>
      <c r="E339" s="11"/>
      <c r="F339" s="205" t="str">
        <f t="shared" si="10"/>
        <v>N/A</v>
      </c>
      <c r="G339" s="6"/>
      <c r="AA339" s="14" t="str">
        <f t="shared" si="11"/>
        <v/>
      </c>
      <c r="AB339" s="14" t="str">
        <f>IF(LEN($AA339)=0,"N",IF(LEN($AA339)&gt;1,"Error -- Availability entered in an incorrect format",IF($AA339='Control Panel'!$F$36,$AA339,IF($AA339='Control Panel'!$F$37,$AA339,IF($AA339='Control Panel'!$F$38,$AA339,IF($AA339='Control Panel'!$F$39,$AA339,IF($AA339='Control Panel'!$F$40,$AA339,IF($AA339='Control Panel'!$F$41,$AA339,"Error -- Availability entered in an incorrect format"))))))))</f>
        <v>N</v>
      </c>
    </row>
    <row r="340" spans="1:28" s="14" customFormat="1" x14ac:dyDescent="0.35">
      <c r="A340" s="7">
        <v>328</v>
      </c>
      <c r="B340" s="6"/>
      <c r="C340" s="11"/>
      <c r="D340" s="220"/>
      <c r="E340" s="11"/>
      <c r="F340" s="205" t="str">
        <f t="shared" si="10"/>
        <v>N/A</v>
      </c>
      <c r="G340" s="6"/>
      <c r="AA340" s="14" t="str">
        <f t="shared" si="11"/>
        <v/>
      </c>
      <c r="AB340" s="14" t="str">
        <f>IF(LEN($AA340)=0,"N",IF(LEN($AA340)&gt;1,"Error -- Availability entered in an incorrect format",IF($AA340='Control Panel'!$F$36,$AA340,IF($AA340='Control Panel'!$F$37,$AA340,IF($AA340='Control Panel'!$F$38,$AA340,IF($AA340='Control Panel'!$F$39,$AA340,IF($AA340='Control Panel'!$F$40,$AA340,IF($AA340='Control Panel'!$F$41,$AA340,"Error -- Availability entered in an incorrect format"))))))))</f>
        <v>N</v>
      </c>
    </row>
    <row r="341" spans="1:28" s="14" customFormat="1" x14ac:dyDescent="0.35">
      <c r="A341" s="7">
        <v>329</v>
      </c>
      <c r="B341" s="6"/>
      <c r="C341" s="11"/>
      <c r="D341" s="220"/>
      <c r="E341" s="11"/>
      <c r="F341" s="205" t="str">
        <f t="shared" si="10"/>
        <v>N/A</v>
      </c>
      <c r="G341" s="6"/>
      <c r="AA341" s="14" t="str">
        <f t="shared" si="11"/>
        <v/>
      </c>
      <c r="AB341" s="14" t="str">
        <f>IF(LEN($AA341)=0,"N",IF(LEN($AA341)&gt;1,"Error -- Availability entered in an incorrect format",IF($AA341='Control Panel'!$F$36,$AA341,IF($AA341='Control Panel'!$F$37,$AA341,IF($AA341='Control Panel'!$F$38,$AA341,IF($AA341='Control Panel'!$F$39,$AA341,IF($AA341='Control Panel'!$F$40,$AA341,IF($AA341='Control Panel'!$F$41,$AA341,"Error -- Availability entered in an incorrect format"))))))))</f>
        <v>N</v>
      </c>
    </row>
    <row r="342" spans="1:28" s="14" customFormat="1" x14ac:dyDescent="0.35">
      <c r="A342" s="7">
        <v>330</v>
      </c>
      <c r="B342" s="6"/>
      <c r="C342" s="11"/>
      <c r="D342" s="220"/>
      <c r="E342" s="11"/>
      <c r="F342" s="205" t="str">
        <f t="shared" si="10"/>
        <v>N/A</v>
      </c>
      <c r="G342" s="6"/>
      <c r="AA342" s="14" t="str">
        <f t="shared" si="11"/>
        <v/>
      </c>
      <c r="AB342" s="14" t="str">
        <f>IF(LEN($AA342)=0,"N",IF(LEN($AA342)&gt;1,"Error -- Availability entered in an incorrect format",IF($AA342='Control Panel'!$F$36,$AA342,IF($AA342='Control Panel'!$F$37,$AA342,IF($AA342='Control Panel'!$F$38,$AA342,IF($AA342='Control Panel'!$F$39,$AA342,IF($AA342='Control Panel'!$F$40,$AA342,IF($AA342='Control Panel'!$F$41,$AA342,"Error -- Availability entered in an incorrect format"))))))))</f>
        <v>N</v>
      </c>
    </row>
    <row r="343" spans="1:28" s="14" customFormat="1" x14ac:dyDescent="0.35">
      <c r="A343" s="7">
        <v>331</v>
      </c>
      <c r="B343" s="6"/>
      <c r="C343" s="11"/>
      <c r="D343" s="220"/>
      <c r="E343" s="11"/>
      <c r="F343" s="205" t="str">
        <f t="shared" si="10"/>
        <v>N/A</v>
      </c>
      <c r="G343" s="6"/>
      <c r="AA343" s="14" t="str">
        <f t="shared" si="11"/>
        <v/>
      </c>
      <c r="AB343" s="14" t="str">
        <f>IF(LEN($AA343)=0,"N",IF(LEN($AA343)&gt;1,"Error -- Availability entered in an incorrect format",IF($AA343='Control Panel'!$F$36,$AA343,IF($AA343='Control Panel'!$F$37,$AA343,IF($AA343='Control Panel'!$F$38,$AA343,IF($AA343='Control Panel'!$F$39,$AA343,IF($AA343='Control Panel'!$F$40,$AA343,IF($AA343='Control Panel'!$F$41,$AA343,"Error -- Availability entered in an incorrect format"))))))))</f>
        <v>N</v>
      </c>
    </row>
    <row r="344" spans="1:28" s="14" customFormat="1" x14ac:dyDescent="0.35">
      <c r="A344" s="7">
        <v>332</v>
      </c>
      <c r="B344" s="6"/>
      <c r="C344" s="11"/>
      <c r="D344" s="220"/>
      <c r="E344" s="11"/>
      <c r="F344" s="205" t="str">
        <f t="shared" si="10"/>
        <v>N/A</v>
      </c>
      <c r="G344" s="6"/>
      <c r="AA344" s="14" t="str">
        <f t="shared" si="11"/>
        <v/>
      </c>
      <c r="AB344" s="14" t="str">
        <f>IF(LEN($AA344)=0,"N",IF(LEN($AA344)&gt;1,"Error -- Availability entered in an incorrect format",IF($AA344='Control Panel'!$F$36,$AA344,IF($AA344='Control Panel'!$F$37,$AA344,IF($AA344='Control Panel'!$F$38,$AA344,IF($AA344='Control Panel'!$F$39,$AA344,IF($AA344='Control Panel'!$F$40,$AA344,IF($AA344='Control Panel'!$F$41,$AA344,"Error -- Availability entered in an incorrect format"))))))))</f>
        <v>N</v>
      </c>
    </row>
    <row r="345" spans="1:28" s="14" customFormat="1" x14ac:dyDescent="0.35">
      <c r="A345" s="7">
        <v>333</v>
      </c>
      <c r="B345" s="6"/>
      <c r="C345" s="11"/>
      <c r="D345" s="220"/>
      <c r="E345" s="11"/>
      <c r="F345" s="205" t="str">
        <f t="shared" si="10"/>
        <v>N/A</v>
      </c>
      <c r="G345" s="6"/>
      <c r="AA345" s="14" t="str">
        <f t="shared" si="11"/>
        <v/>
      </c>
      <c r="AB345" s="14" t="str">
        <f>IF(LEN($AA345)=0,"N",IF(LEN($AA345)&gt;1,"Error -- Availability entered in an incorrect format",IF($AA345='Control Panel'!$F$36,$AA345,IF($AA345='Control Panel'!$F$37,$AA345,IF($AA345='Control Panel'!$F$38,$AA345,IF($AA345='Control Panel'!$F$39,$AA345,IF($AA345='Control Panel'!$F$40,$AA345,IF($AA345='Control Panel'!$F$41,$AA345,"Error -- Availability entered in an incorrect format"))))))))</f>
        <v>N</v>
      </c>
    </row>
    <row r="346" spans="1:28" s="14" customFormat="1" x14ac:dyDescent="0.35">
      <c r="A346" s="7">
        <v>334</v>
      </c>
      <c r="B346" s="6"/>
      <c r="C346" s="11"/>
      <c r="D346" s="220"/>
      <c r="E346" s="11"/>
      <c r="F346" s="205" t="str">
        <f t="shared" si="10"/>
        <v>N/A</v>
      </c>
      <c r="G346" s="6"/>
      <c r="AA346" s="14" t="str">
        <f t="shared" si="11"/>
        <v/>
      </c>
      <c r="AB346" s="14" t="str">
        <f>IF(LEN($AA346)=0,"N",IF(LEN($AA346)&gt;1,"Error -- Availability entered in an incorrect format",IF($AA346='Control Panel'!$F$36,$AA346,IF($AA346='Control Panel'!$F$37,$AA346,IF($AA346='Control Panel'!$F$38,$AA346,IF($AA346='Control Panel'!$F$39,$AA346,IF($AA346='Control Panel'!$F$40,$AA346,IF($AA346='Control Panel'!$F$41,$AA346,"Error -- Availability entered in an incorrect format"))))))))</f>
        <v>N</v>
      </c>
    </row>
    <row r="347" spans="1:28" s="14" customFormat="1" x14ac:dyDescent="0.35">
      <c r="A347" s="7">
        <v>335</v>
      </c>
      <c r="B347" s="6"/>
      <c r="C347" s="11"/>
      <c r="D347" s="220"/>
      <c r="E347" s="11"/>
      <c r="F347" s="205" t="str">
        <f t="shared" si="10"/>
        <v>N/A</v>
      </c>
      <c r="G347" s="6"/>
      <c r="AA347" s="14" t="str">
        <f t="shared" si="11"/>
        <v/>
      </c>
      <c r="AB347" s="14" t="str">
        <f>IF(LEN($AA347)=0,"N",IF(LEN($AA347)&gt;1,"Error -- Availability entered in an incorrect format",IF($AA347='Control Panel'!$F$36,$AA347,IF($AA347='Control Panel'!$F$37,$AA347,IF($AA347='Control Panel'!$F$38,$AA347,IF($AA347='Control Panel'!$F$39,$AA347,IF($AA347='Control Panel'!$F$40,$AA347,IF($AA347='Control Panel'!$F$41,$AA347,"Error -- Availability entered in an incorrect format"))))))))</f>
        <v>N</v>
      </c>
    </row>
    <row r="348" spans="1:28" s="14" customFormat="1" x14ac:dyDescent="0.35">
      <c r="A348" s="7">
        <v>336</v>
      </c>
      <c r="B348" s="6"/>
      <c r="C348" s="11"/>
      <c r="D348" s="220"/>
      <c r="E348" s="11"/>
      <c r="F348" s="205" t="str">
        <f t="shared" si="10"/>
        <v>N/A</v>
      </c>
      <c r="G348" s="6"/>
      <c r="AA348" s="14" t="str">
        <f t="shared" si="11"/>
        <v/>
      </c>
      <c r="AB348" s="14" t="str">
        <f>IF(LEN($AA348)=0,"N",IF(LEN($AA348)&gt;1,"Error -- Availability entered in an incorrect format",IF($AA348='Control Panel'!$F$36,$AA348,IF($AA348='Control Panel'!$F$37,$AA348,IF($AA348='Control Panel'!$F$38,$AA348,IF($AA348='Control Panel'!$F$39,$AA348,IF($AA348='Control Panel'!$F$40,$AA348,IF($AA348='Control Panel'!$F$41,$AA348,"Error -- Availability entered in an incorrect format"))))))))</f>
        <v>N</v>
      </c>
    </row>
    <row r="349" spans="1:28" s="14" customFormat="1" x14ac:dyDescent="0.35">
      <c r="A349" s="7">
        <v>337</v>
      </c>
      <c r="B349" s="6"/>
      <c r="C349" s="11"/>
      <c r="D349" s="220"/>
      <c r="E349" s="11"/>
      <c r="F349" s="205" t="str">
        <f t="shared" si="10"/>
        <v>N/A</v>
      </c>
      <c r="G349" s="6"/>
      <c r="AA349" s="14" t="str">
        <f t="shared" si="11"/>
        <v/>
      </c>
      <c r="AB349" s="14" t="str">
        <f>IF(LEN($AA349)=0,"N",IF(LEN($AA349)&gt;1,"Error -- Availability entered in an incorrect format",IF($AA349='Control Panel'!$F$36,$AA349,IF($AA349='Control Panel'!$F$37,$AA349,IF($AA349='Control Panel'!$F$38,$AA349,IF($AA349='Control Panel'!$F$39,$AA349,IF($AA349='Control Panel'!$F$40,$AA349,IF($AA349='Control Panel'!$F$41,$AA349,"Error -- Availability entered in an incorrect format"))))))))</f>
        <v>N</v>
      </c>
    </row>
    <row r="350" spans="1:28" s="14" customFormat="1" x14ac:dyDescent="0.35">
      <c r="A350" s="7">
        <v>338</v>
      </c>
      <c r="B350" s="6"/>
      <c r="C350" s="11"/>
      <c r="D350" s="220"/>
      <c r="E350" s="11"/>
      <c r="F350" s="205" t="str">
        <f t="shared" si="10"/>
        <v>N/A</v>
      </c>
      <c r="G350" s="6"/>
      <c r="AA350" s="14" t="str">
        <f t="shared" si="11"/>
        <v/>
      </c>
      <c r="AB350" s="14" t="str">
        <f>IF(LEN($AA350)=0,"N",IF(LEN($AA350)&gt;1,"Error -- Availability entered in an incorrect format",IF($AA350='Control Panel'!$F$36,$AA350,IF($AA350='Control Panel'!$F$37,$AA350,IF($AA350='Control Panel'!$F$38,$AA350,IF($AA350='Control Panel'!$F$39,$AA350,IF($AA350='Control Panel'!$F$40,$AA350,IF($AA350='Control Panel'!$F$41,$AA350,"Error -- Availability entered in an incorrect format"))))))))</f>
        <v>N</v>
      </c>
    </row>
    <row r="351" spans="1:28" s="14" customFormat="1" x14ac:dyDescent="0.35">
      <c r="A351" s="7">
        <v>339</v>
      </c>
      <c r="B351" s="6"/>
      <c r="C351" s="11"/>
      <c r="D351" s="220"/>
      <c r="E351" s="11"/>
      <c r="F351" s="205" t="str">
        <f t="shared" si="10"/>
        <v>N/A</v>
      </c>
      <c r="G351" s="6"/>
      <c r="AA351" s="14" t="str">
        <f t="shared" si="11"/>
        <v/>
      </c>
      <c r="AB351" s="14" t="str">
        <f>IF(LEN($AA351)=0,"N",IF(LEN($AA351)&gt;1,"Error -- Availability entered in an incorrect format",IF($AA351='Control Panel'!$F$36,$AA351,IF($AA351='Control Panel'!$F$37,$AA351,IF($AA351='Control Panel'!$F$38,$AA351,IF($AA351='Control Panel'!$F$39,$AA351,IF($AA351='Control Panel'!$F$40,$AA351,IF($AA351='Control Panel'!$F$41,$AA351,"Error -- Availability entered in an incorrect format"))))))))</f>
        <v>N</v>
      </c>
    </row>
    <row r="352" spans="1:28" s="14" customFormat="1" x14ac:dyDescent="0.35">
      <c r="A352" s="7">
        <v>340</v>
      </c>
      <c r="B352" s="6"/>
      <c r="C352" s="11"/>
      <c r="D352" s="220"/>
      <c r="E352" s="11"/>
      <c r="F352" s="205" t="str">
        <f t="shared" si="10"/>
        <v>N/A</v>
      </c>
      <c r="G352" s="6"/>
      <c r="AA352" s="14" t="str">
        <f t="shared" si="11"/>
        <v/>
      </c>
      <c r="AB352" s="14" t="str">
        <f>IF(LEN($AA352)=0,"N",IF(LEN($AA352)&gt;1,"Error -- Availability entered in an incorrect format",IF($AA352='Control Panel'!$F$36,$AA352,IF($AA352='Control Panel'!$F$37,$AA352,IF($AA352='Control Panel'!$F$38,$AA352,IF($AA352='Control Panel'!$F$39,$AA352,IF($AA352='Control Panel'!$F$40,$AA352,IF($AA352='Control Panel'!$F$41,$AA352,"Error -- Availability entered in an incorrect format"))))))))</f>
        <v>N</v>
      </c>
    </row>
    <row r="353" spans="1:28" s="14" customFormat="1" x14ac:dyDescent="0.35">
      <c r="A353" s="7">
        <v>341</v>
      </c>
      <c r="B353" s="6"/>
      <c r="C353" s="11"/>
      <c r="D353" s="220"/>
      <c r="E353" s="11"/>
      <c r="F353" s="205" t="str">
        <f t="shared" si="10"/>
        <v>N/A</v>
      </c>
      <c r="G353" s="6"/>
      <c r="AA353" s="14" t="str">
        <f t="shared" si="11"/>
        <v/>
      </c>
      <c r="AB353" s="14" t="str">
        <f>IF(LEN($AA353)=0,"N",IF(LEN($AA353)&gt;1,"Error -- Availability entered in an incorrect format",IF($AA353='Control Panel'!$F$36,$AA353,IF($AA353='Control Panel'!$F$37,$AA353,IF($AA353='Control Panel'!$F$38,$AA353,IF($AA353='Control Panel'!$F$39,$AA353,IF($AA353='Control Panel'!$F$40,$AA353,IF($AA353='Control Panel'!$F$41,$AA353,"Error -- Availability entered in an incorrect format"))))))))</f>
        <v>N</v>
      </c>
    </row>
    <row r="354" spans="1:28" s="14" customFormat="1" x14ac:dyDescent="0.35">
      <c r="A354" s="7">
        <v>342</v>
      </c>
      <c r="B354" s="6"/>
      <c r="C354" s="11"/>
      <c r="D354" s="220"/>
      <c r="E354" s="11"/>
      <c r="F354" s="205" t="str">
        <f t="shared" si="10"/>
        <v>N/A</v>
      </c>
      <c r="G354" s="6"/>
      <c r="AA354" s="14" t="str">
        <f t="shared" si="11"/>
        <v/>
      </c>
      <c r="AB354" s="14" t="str">
        <f>IF(LEN($AA354)=0,"N",IF(LEN($AA354)&gt;1,"Error -- Availability entered in an incorrect format",IF($AA354='Control Panel'!$F$36,$AA354,IF($AA354='Control Panel'!$F$37,$AA354,IF($AA354='Control Panel'!$F$38,$AA354,IF($AA354='Control Panel'!$F$39,$AA354,IF($AA354='Control Panel'!$F$40,$AA354,IF($AA354='Control Panel'!$F$41,$AA354,"Error -- Availability entered in an incorrect format"))))))))</f>
        <v>N</v>
      </c>
    </row>
    <row r="355" spans="1:28" s="14" customFormat="1" x14ac:dyDescent="0.35">
      <c r="A355" s="7">
        <v>343</v>
      </c>
      <c r="B355" s="6"/>
      <c r="C355" s="11"/>
      <c r="D355" s="220"/>
      <c r="E355" s="11"/>
      <c r="F355" s="205" t="str">
        <f t="shared" si="10"/>
        <v>N/A</v>
      </c>
      <c r="G355" s="6"/>
      <c r="AA355" s="14" t="str">
        <f t="shared" si="11"/>
        <v/>
      </c>
      <c r="AB355" s="14" t="str">
        <f>IF(LEN($AA355)=0,"N",IF(LEN($AA355)&gt;1,"Error -- Availability entered in an incorrect format",IF($AA355='Control Panel'!$F$36,$AA355,IF($AA355='Control Panel'!$F$37,$AA355,IF($AA355='Control Panel'!$F$38,$AA355,IF($AA355='Control Panel'!$F$39,$AA355,IF($AA355='Control Panel'!$F$40,$AA355,IF($AA355='Control Panel'!$F$41,$AA355,"Error -- Availability entered in an incorrect format"))))))))</f>
        <v>N</v>
      </c>
    </row>
    <row r="356" spans="1:28" s="14" customFormat="1" x14ac:dyDescent="0.35">
      <c r="A356" s="7">
        <v>344</v>
      </c>
      <c r="B356" s="6"/>
      <c r="C356" s="11"/>
      <c r="D356" s="220"/>
      <c r="E356" s="11"/>
      <c r="F356" s="205" t="str">
        <f t="shared" si="10"/>
        <v>N/A</v>
      </c>
      <c r="G356" s="6"/>
      <c r="AA356" s="14" t="str">
        <f t="shared" si="11"/>
        <v/>
      </c>
      <c r="AB356" s="14" t="str">
        <f>IF(LEN($AA356)=0,"N",IF(LEN($AA356)&gt;1,"Error -- Availability entered in an incorrect format",IF($AA356='Control Panel'!$F$36,$AA356,IF($AA356='Control Panel'!$F$37,$AA356,IF($AA356='Control Panel'!$F$38,$AA356,IF($AA356='Control Panel'!$F$39,$AA356,IF($AA356='Control Panel'!$F$40,$AA356,IF($AA356='Control Panel'!$F$41,$AA356,"Error -- Availability entered in an incorrect format"))))))))</f>
        <v>N</v>
      </c>
    </row>
    <row r="357" spans="1:28" s="14" customFormat="1" x14ac:dyDescent="0.35">
      <c r="A357" s="7">
        <v>345</v>
      </c>
      <c r="B357" s="6"/>
      <c r="C357" s="11"/>
      <c r="D357" s="220"/>
      <c r="E357" s="11"/>
      <c r="F357" s="205" t="str">
        <f t="shared" si="10"/>
        <v>N/A</v>
      </c>
      <c r="G357" s="6"/>
      <c r="AA357" s="14" t="str">
        <f t="shared" si="11"/>
        <v/>
      </c>
      <c r="AB357" s="14" t="str">
        <f>IF(LEN($AA357)=0,"N",IF(LEN($AA357)&gt;1,"Error -- Availability entered in an incorrect format",IF($AA357='Control Panel'!$F$36,$AA357,IF($AA357='Control Panel'!$F$37,$AA357,IF($AA357='Control Panel'!$F$38,$AA357,IF($AA357='Control Panel'!$F$39,$AA357,IF($AA357='Control Panel'!$F$40,$AA357,IF($AA357='Control Panel'!$F$41,$AA357,"Error -- Availability entered in an incorrect format"))))))))</f>
        <v>N</v>
      </c>
    </row>
    <row r="358" spans="1:28" s="14" customFormat="1" x14ac:dyDescent="0.35">
      <c r="A358" s="7">
        <v>346</v>
      </c>
      <c r="B358" s="6"/>
      <c r="C358" s="11"/>
      <c r="D358" s="220"/>
      <c r="E358" s="11"/>
      <c r="F358" s="205" t="str">
        <f t="shared" si="10"/>
        <v>N/A</v>
      </c>
      <c r="G358" s="6"/>
      <c r="AA358" s="14" t="str">
        <f t="shared" si="11"/>
        <v/>
      </c>
      <c r="AB358" s="14" t="str">
        <f>IF(LEN($AA358)=0,"N",IF(LEN($AA358)&gt;1,"Error -- Availability entered in an incorrect format",IF($AA358='Control Panel'!$F$36,$AA358,IF($AA358='Control Panel'!$F$37,$AA358,IF($AA358='Control Panel'!$F$38,$AA358,IF($AA358='Control Panel'!$F$39,$AA358,IF($AA358='Control Panel'!$F$40,$AA358,IF($AA358='Control Panel'!$F$41,$AA358,"Error -- Availability entered in an incorrect format"))))))))</f>
        <v>N</v>
      </c>
    </row>
    <row r="359" spans="1:28" s="14" customFormat="1" x14ac:dyDescent="0.35">
      <c r="A359" s="7">
        <v>347</v>
      </c>
      <c r="B359" s="6"/>
      <c r="C359" s="11"/>
      <c r="D359" s="220"/>
      <c r="E359" s="11"/>
      <c r="F359" s="205" t="str">
        <f t="shared" si="10"/>
        <v>N/A</v>
      </c>
      <c r="G359" s="6"/>
      <c r="AA359" s="14" t="str">
        <f t="shared" si="11"/>
        <v/>
      </c>
      <c r="AB359" s="14" t="str">
        <f>IF(LEN($AA359)=0,"N",IF(LEN($AA359)&gt;1,"Error -- Availability entered in an incorrect format",IF($AA359='Control Panel'!$F$36,$AA359,IF($AA359='Control Panel'!$F$37,$AA359,IF($AA359='Control Panel'!$F$38,$AA359,IF($AA359='Control Panel'!$F$39,$AA359,IF($AA359='Control Panel'!$F$40,$AA359,IF($AA359='Control Panel'!$F$41,$AA359,"Error -- Availability entered in an incorrect format"))))))))</f>
        <v>N</v>
      </c>
    </row>
    <row r="360" spans="1:28" s="14" customFormat="1" x14ac:dyDescent="0.35">
      <c r="A360" s="7">
        <v>348</v>
      </c>
      <c r="B360" s="6"/>
      <c r="C360" s="11"/>
      <c r="D360" s="220"/>
      <c r="E360" s="11"/>
      <c r="F360" s="205" t="str">
        <f t="shared" si="10"/>
        <v>N/A</v>
      </c>
      <c r="G360" s="6"/>
      <c r="AA360" s="14" t="str">
        <f t="shared" si="11"/>
        <v/>
      </c>
      <c r="AB360" s="14" t="str">
        <f>IF(LEN($AA360)=0,"N",IF(LEN($AA360)&gt;1,"Error -- Availability entered in an incorrect format",IF($AA360='Control Panel'!$F$36,$AA360,IF($AA360='Control Panel'!$F$37,$AA360,IF($AA360='Control Panel'!$F$38,$AA360,IF($AA360='Control Panel'!$F$39,$AA360,IF($AA360='Control Panel'!$F$40,$AA360,IF($AA360='Control Panel'!$F$41,$AA360,"Error -- Availability entered in an incorrect format"))))))))</f>
        <v>N</v>
      </c>
    </row>
    <row r="361" spans="1:28" s="14" customFormat="1" x14ac:dyDescent="0.35">
      <c r="A361" s="7">
        <v>349</v>
      </c>
      <c r="B361" s="6"/>
      <c r="C361" s="11"/>
      <c r="D361" s="220"/>
      <c r="E361" s="11"/>
      <c r="F361" s="205" t="str">
        <f t="shared" si="10"/>
        <v>N/A</v>
      </c>
      <c r="G361" s="6"/>
      <c r="AA361" s="14" t="str">
        <f t="shared" si="11"/>
        <v/>
      </c>
      <c r="AB361" s="14" t="str">
        <f>IF(LEN($AA361)=0,"N",IF(LEN($AA361)&gt;1,"Error -- Availability entered in an incorrect format",IF($AA361='Control Panel'!$F$36,$AA361,IF($AA361='Control Panel'!$F$37,$AA361,IF($AA361='Control Panel'!$F$38,$AA361,IF($AA361='Control Panel'!$F$39,$AA361,IF($AA361='Control Panel'!$F$40,$AA361,IF($AA361='Control Panel'!$F$41,$AA361,"Error -- Availability entered in an incorrect format"))))))))</f>
        <v>N</v>
      </c>
    </row>
    <row r="362" spans="1:28" s="14" customFormat="1" x14ac:dyDescent="0.35">
      <c r="A362" s="7">
        <v>350</v>
      </c>
      <c r="B362" s="6"/>
      <c r="C362" s="11"/>
      <c r="D362" s="220"/>
      <c r="E362" s="11"/>
      <c r="F362" s="205" t="str">
        <f t="shared" si="10"/>
        <v>N/A</v>
      </c>
      <c r="G362" s="6"/>
      <c r="AA362" s="14" t="str">
        <f t="shared" si="11"/>
        <v/>
      </c>
      <c r="AB362" s="14" t="str">
        <f>IF(LEN($AA362)=0,"N",IF(LEN($AA362)&gt;1,"Error -- Availability entered in an incorrect format",IF($AA362='Control Panel'!$F$36,$AA362,IF($AA362='Control Panel'!$F$37,$AA362,IF($AA362='Control Panel'!$F$38,$AA362,IF($AA362='Control Panel'!$F$39,$AA362,IF($AA362='Control Panel'!$F$40,$AA362,IF($AA362='Control Panel'!$F$41,$AA362,"Error -- Availability entered in an incorrect format"))))))))</f>
        <v>N</v>
      </c>
    </row>
    <row r="363" spans="1:28" s="14" customFormat="1" x14ac:dyDescent="0.35">
      <c r="A363" s="7">
        <v>351</v>
      </c>
      <c r="B363" s="6"/>
      <c r="C363" s="11"/>
      <c r="D363" s="220"/>
      <c r="E363" s="11"/>
      <c r="F363" s="205" t="str">
        <f t="shared" si="10"/>
        <v>N/A</v>
      </c>
      <c r="G363" s="6"/>
      <c r="AA363" s="14" t="str">
        <f t="shared" si="11"/>
        <v/>
      </c>
      <c r="AB363" s="14" t="str">
        <f>IF(LEN($AA363)=0,"N",IF(LEN($AA363)&gt;1,"Error -- Availability entered in an incorrect format",IF($AA363='Control Panel'!$F$36,$AA363,IF($AA363='Control Panel'!$F$37,$AA363,IF($AA363='Control Panel'!$F$38,$AA363,IF($AA363='Control Panel'!$F$39,$AA363,IF($AA363='Control Panel'!$F$40,$AA363,IF($AA363='Control Panel'!$F$41,$AA363,"Error -- Availability entered in an incorrect format"))))))))</f>
        <v>N</v>
      </c>
    </row>
    <row r="364" spans="1:28" s="14" customFormat="1" x14ac:dyDescent="0.35">
      <c r="A364" s="7">
        <v>352</v>
      </c>
      <c r="B364" s="6"/>
      <c r="C364" s="11"/>
      <c r="D364" s="220"/>
      <c r="E364" s="11"/>
      <c r="F364" s="205" t="str">
        <f t="shared" si="10"/>
        <v>N/A</v>
      </c>
      <c r="G364" s="6"/>
      <c r="AA364" s="14" t="str">
        <f t="shared" si="11"/>
        <v/>
      </c>
      <c r="AB364" s="14" t="str">
        <f>IF(LEN($AA364)=0,"N",IF(LEN($AA364)&gt;1,"Error -- Availability entered in an incorrect format",IF($AA364='Control Panel'!$F$36,$AA364,IF($AA364='Control Panel'!$F$37,$AA364,IF($AA364='Control Panel'!$F$38,$AA364,IF($AA364='Control Panel'!$F$39,$AA364,IF($AA364='Control Panel'!$F$40,$AA364,IF($AA364='Control Panel'!$F$41,$AA364,"Error -- Availability entered in an incorrect format"))))))))</f>
        <v>N</v>
      </c>
    </row>
    <row r="365" spans="1:28" s="14" customFormat="1" x14ac:dyDescent="0.35">
      <c r="A365" s="7">
        <v>353</v>
      </c>
      <c r="B365" s="6"/>
      <c r="C365" s="11"/>
      <c r="D365" s="220"/>
      <c r="E365" s="11"/>
      <c r="F365" s="205" t="str">
        <f t="shared" si="10"/>
        <v>N/A</v>
      </c>
      <c r="G365" s="6"/>
      <c r="AA365" s="14" t="str">
        <f t="shared" si="11"/>
        <v/>
      </c>
      <c r="AB365" s="14" t="str">
        <f>IF(LEN($AA365)=0,"N",IF(LEN($AA365)&gt;1,"Error -- Availability entered in an incorrect format",IF($AA365='Control Panel'!$F$36,$AA365,IF($AA365='Control Panel'!$F$37,$AA365,IF($AA365='Control Panel'!$F$38,$AA365,IF($AA365='Control Panel'!$F$39,$AA365,IF($AA365='Control Panel'!$F$40,$AA365,IF($AA365='Control Panel'!$F$41,$AA365,"Error -- Availability entered in an incorrect format"))))))))</f>
        <v>N</v>
      </c>
    </row>
    <row r="366" spans="1:28" s="14" customFormat="1" x14ac:dyDescent="0.35">
      <c r="A366" s="7">
        <v>354</v>
      </c>
      <c r="B366" s="6"/>
      <c r="C366" s="11"/>
      <c r="D366" s="220"/>
      <c r="E366" s="11"/>
      <c r="F366" s="205" t="str">
        <f t="shared" si="10"/>
        <v>N/A</v>
      </c>
      <c r="G366" s="6"/>
      <c r="AA366" s="14" t="str">
        <f t="shared" si="11"/>
        <v/>
      </c>
      <c r="AB366" s="14" t="str">
        <f>IF(LEN($AA366)=0,"N",IF(LEN($AA366)&gt;1,"Error -- Availability entered in an incorrect format",IF($AA366='Control Panel'!$F$36,$AA366,IF($AA366='Control Panel'!$F$37,$AA366,IF($AA366='Control Panel'!$F$38,$AA366,IF($AA366='Control Panel'!$F$39,$AA366,IF($AA366='Control Panel'!$F$40,$AA366,IF($AA366='Control Panel'!$F$41,$AA366,"Error -- Availability entered in an incorrect format"))))))))</f>
        <v>N</v>
      </c>
    </row>
    <row r="367" spans="1:28" s="14" customFormat="1" x14ac:dyDescent="0.35">
      <c r="A367" s="7">
        <v>355</v>
      </c>
      <c r="B367" s="6"/>
      <c r="C367" s="11"/>
      <c r="D367" s="220"/>
      <c r="E367" s="11"/>
      <c r="F367" s="205" t="str">
        <f t="shared" si="10"/>
        <v>N/A</v>
      </c>
      <c r="G367" s="6"/>
      <c r="AA367" s="14" t="str">
        <f t="shared" si="11"/>
        <v/>
      </c>
      <c r="AB367" s="14" t="str">
        <f>IF(LEN($AA367)=0,"N",IF(LEN($AA367)&gt;1,"Error -- Availability entered in an incorrect format",IF($AA367='Control Panel'!$F$36,$AA367,IF($AA367='Control Panel'!$F$37,$AA367,IF($AA367='Control Panel'!$F$38,$AA367,IF($AA367='Control Panel'!$F$39,$AA367,IF($AA367='Control Panel'!$F$40,$AA367,IF($AA367='Control Panel'!$F$41,$AA367,"Error -- Availability entered in an incorrect format"))))))))</f>
        <v>N</v>
      </c>
    </row>
    <row r="368" spans="1:28" s="14" customFormat="1" x14ac:dyDescent="0.35">
      <c r="A368" s="7">
        <v>356</v>
      </c>
      <c r="B368" s="6"/>
      <c r="C368" s="11"/>
      <c r="D368" s="220"/>
      <c r="E368" s="11"/>
      <c r="F368" s="205" t="str">
        <f t="shared" si="10"/>
        <v>N/A</v>
      </c>
      <c r="G368" s="6"/>
      <c r="AA368" s="14" t="str">
        <f t="shared" si="11"/>
        <v/>
      </c>
      <c r="AB368" s="14" t="str">
        <f>IF(LEN($AA368)=0,"N",IF(LEN($AA368)&gt;1,"Error -- Availability entered in an incorrect format",IF($AA368='Control Panel'!$F$36,$AA368,IF($AA368='Control Panel'!$F$37,$AA368,IF($AA368='Control Panel'!$F$38,$AA368,IF($AA368='Control Panel'!$F$39,$AA368,IF($AA368='Control Panel'!$F$40,$AA368,IF($AA368='Control Panel'!$F$41,$AA368,"Error -- Availability entered in an incorrect format"))))))))</f>
        <v>N</v>
      </c>
    </row>
    <row r="369" spans="1:28" s="14" customFormat="1" x14ac:dyDescent="0.35">
      <c r="A369" s="7">
        <v>357</v>
      </c>
      <c r="B369" s="6"/>
      <c r="C369" s="11"/>
      <c r="D369" s="220"/>
      <c r="E369" s="11"/>
      <c r="F369" s="205" t="str">
        <f t="shared" si="10"/>
        <v>N/A</v>
      </c>
      <c r="G369" s="6"/>
      <c r="AA369" s="14" t="str">
        <f t="shared" si="11"/>
        <v/>
      </c>
      <c r="AB369" s="14" t="str">
        <f>IF(LEN($AA369)=0,"N",IF(LEN($AA369)&gt;1,"Error -- Availability entered in an incorrect format",IF($AA369='Control Panel'!$F$36,$AA369,IF($AA369='Control Panel'!$F$37,$AA369,IF($AA369='Control Panel'!$F$38,$AA369,IF($AA369='Control Panel'!$F$39,$AA369,IF($AA369='Control Panel'!$F$40,$AA369,IF($AA369='Control Panel'!$F$41,$AA369,"Error -- Availability entered in an incorrect format"))))))))</f>
        <v>N</v>
      </c>
    </row>
    <row r="370" spans="1:28" s="14" customFormat="1" x14ac:dyDescent="0.35">
      <c r="A370" s="7">
        <v>358</v>
      </c>
      <c r="B370" s="6"/>
      <c r="C370" s="11"/>
      <c r="D370" s="220"/>
      <c r="E370" s="11"/>
      <c r="F370" s="205" t="str">
        <f t="shared" si="10"/>
        <v>N/A</v>
      </c>
      <c r="G370" s="6"/>
      <c r="AA370" s="14" t="str">
        <f t="shared" si="11"/>
        <v/>
      </c>
      <c r="AB370" s="14" t="str">
        <f>IF(LEN($AA370)=0,"N",IF(LEN($AA370)&gt;1,"Error -- Availability entered in an incorrect format",IF($AA370='Control Panel'!$F$36,$AA370,IF($AA370='Control Panel'!$F$37,$AA370,IF($AA370='Control Panel'!$F$38,$AA370,IF($AA370='Control Panel'!$F$39,$AA370,IF($AA370='Control Panel'!$F$40,$AA370,IF($AA370='Control Panel'!$F$41,$AA370,"Error -- Availability entered in an incorrect format"))))))))</f>
        <v>N</v>
      </c>
    </row>
    <row r="371" spans="1:28" s="14" customFormat="1" x14ac:dyDescent="0.35">
      <c r="A371" s="7">
        <v>359</v>
      </c>
      <c r="B371" s="6"/>
      <c r="C371" s="11"/>
      <c r="D371" s="220"/>
      <c r="E371" s="11"/>
      <c r="F371" s="205" t="str">
        <f t="shared" si="10"/>
        <v>N/A</v>
      </c>
      <c r="G371" s="6"/>
      <c r="AA371" s="14" t="str">
        <f t="shared" si="11"/>
        <v/>
      </c>
      <c r="AB371" s="14" t="str">
        <f>IF(LEN($AA371)=0,"N",IF(LEN($AA371)&gt;1,"Error -- Availability entered in an incorrect format",IF($AA371='Control Panel'!$F$36,$AA371,IF($AA371='Control Panel'!$F$37,$AA371,IF($AA371='Control Panel'!$F$38,$AA371,IF($AA371='Control Panel'!$F$39,$AA371,IF($AA371='Control Panel'!$F$40,$AA371,IF($AA371='Control Panel'!$F$41,$AA371,"Error -- Availability entered in an incorrect format"))))))))</f>
        <v>N</v>
      </c>
    </row>
    <row r="372" spans="1:28" s="14" customFormat="1" x14ac:dyDescent="0.35">
      <c r="A372" s="7">
        <v>360</v>
      </c>
      <c r="B372" s="6"/>
      <c r="C372" s="11"/>
      <c r="D372" s="220"/>
      <c r="E372" s="11"/>
      <c r="F372" s="205" t="str">
        <f t="shared" si="10"/>
        <v>N/A</v>
      </c>
      <c r="G372" s="6"/>
      <c r="AA372" s="14" t="str">
        <f t="shared" si="11"/>
        <v/>
      </c>
      <c r="AB372" s="14" t="str">
        <f>IF(LEN($AA372)=0,"N",IF(LEN($AA372)&gt;1,"Error -- Availability entered in an incorrect format",IF($AA372='Control Panel'!$F$36,$AA372,IF($AA372='Control Panel'!$F$37,$AA372,IF($AA372='Control Panel'!$F$38,$AA372,IF($AA372='Control Panel'!$F$39,$AA372,IF($AA372='Control Panel'!$F$40,$AA372,IF($AA372='Control Panel'!$F$41,$AA372,"Error -- Availability entered in an incorrect format"))))))))</f>
        <v>N</v>
      </c>
    </row>
    <row r="373" spans="1:28" s="14" customFormat="1" x14ac:dyDescent="0.35">
      <c r="A373" s="7">
        <v>361</v>
      </c>
      <c r="B373" s="6"/>
      <c r="C373" s="11"/>
      <c r="D373" s="220"/>
      <c r="E373" s="11"/>
      <c r="F373" s="205" t="str">
        <f t="shared" si="10"/>
        <v>N/A</v>
      </c>
      <c r="G373" s="6"/>
      <c r="AA373" s="14" t="str">
        <f t="shared" si="11"/>
        <v/>
      </c>
      <c r="AB373" s="14" t="str">
        <f>IF(LEN($AA373)=0,"N",IF(LEN($AA373)&gt;1,"Error -- Availability entered in an incorrect format",IF($AA373='Control Panel'!$F$36,$AA373,IF($AA373='Control Panel'!$F$37,$AA373,IF($AA373='Control Panel'!$F$38,$AA373,IF($AA373='Control Panel'!$F$39,$AA373,IF($AA373='Control Panel'!$F$40,$AA373,IF($AA373='Control Panel'!$F$41,$AA373,"Error -- Availability entered in an incorrect format"))))))))</f>
        <v>N</v>
      </c>
    </row>
    <row r="374" spans="1:28" s="14" customFormat="1" x14ac:dyDescent="0.35">
      <c r="A374" s="7">
        <v>362</v>
      </c>
      <c r="B374" s="6"/>
      <c r="C374" s="11"/>
      <c r="D374" s="220"/>
      <c r="E374" s="11"/>
      <c r="F374" s="205" t="str">
        <f t="shared" si="10"/>
        <v>N/A</v>
      </c>
      <c r="G374" s="6"/>
      <c r="AA374" s="14" t="str">
        <f t="shared" si="11"/>
        <v/>
      </c>
      <c r="AB374" s="14" t="str">
        <f>IF(LEN($AA374)=0,"N",IF(LEN($AA374)&gt;1,"Error -- Availability entered in an incorrect format",IF($AA374='Control Panel'!$F$36,$AA374,IF($AA374='Control Panel'!$F$37,$AA374,IF($AA374='Control Panel'!$F$38,$AA374,IF($AA374='Control Panel'!$F$39,$AA374,IF($AA374='Control Panel'!$F$40,$AA374,IF($AA374='Control Panel'!$F$41,$AA374,"Error -- Availability entered in an incorrect format"))))))))</f>
        <v>N</v>
      </c>
    </row>
    <row r="375" spans="1:28" s="14" customFormat="1" x14ac:dyDescent="0.35">
      <c r="A375" s="7">
        <v>363</v>
      </c>
      <c r="B375" s="6"/>
      <c r="C375" s="11"/>
      <c r="D375" s="220"/>
      <c r="E375" s="11"/>
      <c r="F375" s="205" t="str">
        <f t="shared" si="10"/>
        <v>N/A</v>
      </c>
      <c r="G375" s="6"/>
      <c r="AA375" s="14" t="str">
        <f t="shared" si="11"/>
        <v/>
      </c>
      <c r="AB375" s="14" t="str">
        <f>IF(LEN($AA375)=0,"N",IF(LEN($AA375)&gt;1,"Error -- Availability entered in an incorrect format",IF($AA375='Control Panel'!$F$36,$AA375,IF($AA375='Control Panel'!$F$37,$AA375,IF($AA375='Control Panel'!$F$38,$AA375,IF($AA375='Control Panel'!$F$39,$AA375,IF($AA375='Control Panel'!$F$40,$AA375,IF($AA375='Control Panel'!$F$41,$AA375,"Error -- Availability entered in an incorrect format"))))))))</f>
        <v>N</v>
      </c>
    </row>
    <row r="376" spans="1:28" s="14" customFormat="1" x14ac:dyDescent="0.35">
      <c r="A376" s="7">
        <v>364</v>
      </c>
      <c r="B376" s="6"/>
      <c r="C376" s="11"/>
      <c r="D376" s="220"/>
      <c r="E376" s="11"/>
      <c r="F376" s="205" t="str">
        <f t="shared" si="10"/>
        <v>N/A</v>
      </c>
      <c r="G376" s="6"/>
      <c r="AA376" s="14" t="str">
        <f t="shared" si="11"/>
        <v/>
      </c>
      <c r="AB376" s="14" t="str">
        <f>IF(LEN($AA376)=0,"N",IF(LEN($AA376)&gt;1,"Error -- Availability entered in an incorrect format",IF($AA376='Control Panel'!$F$36,$AA376,IF($AA376='Control Panel'!$F$37,$AA376,IF($AA376='Control Panel'!$F$38,$AA376,IF($AA376='Control Panel'!$F$39,$AA376,IF($AA376='Control Panel'!$F$40,$AA376,IF($AA376='Control Panel'!$F$41,$AA376,"Error -- Availability entered in an incorrect format"))))))))</f>
        <v>N</v>
      </c>
    </row>
    <row r="377" spans="1:28" s="14" customFormat="1" x14ac:dyDescent="0.35">
      <c r="A377" s="7">
        <v>365</v>
      </c>
      <c r="B377" s="6"/>
      <c r="C377" s="11"/>
      <c r="D377" s="220"/>
      <c r="E377" s="11"/>
      <c r="F377" s="205" t="str">
        <f t="shared" si="10"/>
        <v>N/A</v>
      </c>
      <c r="G377" s="6"/>
      <c r="AA377" s="14" t="str">
        <f t="shared" si="11"/>
        <v/>
      </c>
      <c r="AB377" s="14" t="str">
        <f>IF(LEN($AA377)=0,"N",IF(LEN($AA377)&gt;1,"Error -- Availability entered in an incorrect format",IF($AA377='Control Panel'!$F$36,$AA377,IF($AA377='Control Panel'!$F$37,$AA377,IF($AA377='Control Panel'!$F$38,$AA377,IF($AA377='Control Panel'!$F$39,$AA377,IF($AA377='Control Panel'!$F$40,$AA377,IF($AA377='Control Panel'!$F$41,$AA377,"Error -- Availability entered in an incorrect format"))))))))</f>
        <v>N</v>
      </c>
    </row>
    <row r="378" spans="1:28" s="14" customFormat="1" x14ac:dyDescent="0.35">
      <c r="A378" s="7">
        <v>366</v>
      </c>
      <c r="B378" s="6"/>
      <c r="C378" s="11"/>
      <c r="D378" s="220"/>
      <c r="E378" s="11"/>
      <c r="F378" s="205" t="str">
        <f t="shared" si="10"/>
        <v>N/A</v>
      </c>
      <c r="G378" s="6"/>
      <c r="AA378" s="14" t="str">
        <f t="shared" si="11"/>
        <v/>
      </c>
      <c r="AB378" s="14" t="str">
        <f>IF(LEN($AA378)=0,"N",IF(LEN($AA378)&gt;1,"Error -- Availability entered in an incorrect format",IF($AA378='Control Panel'!$F$36,$AA378,IF($AA378='Control Panel'!$F$37,$AA378,IF($AA378='Control Panel'!$F$38,$AA378,IF($AA378='Control Panel'!$F$39,$AA378,IF($AA378='Control Panel'!$F$40,$AA378,IF($AA378='Control Panel'!$F$41,$AA378,"Error -- Availability entered in an incorrect format"))))))))</f>
        <v>N</v>
      </c>
    </row>
    <row r="379" spans="1:28" s="14" customFormat="1" x14ac:dyDescent="0.35">
      <c r="A379" s="7">
        <v>367</v>
      </c>
      <c r="B379" s="6"/>
      <c r="C379" s="11"/>
      <c r="D379" s="220"/>
      <c r="E379" s="11"/>
      <c r="F379" s="205" t="str">
        <f t="shared" si="10"/>
        <v>N/A</v>
      </c>
      <c r="G379" s="6"/>
      <c r="AA379" s="14" t="str">
        <f t="shared" si="11"/>
        <v/>
      </c>
      <c r="AB379" s="14" t="str">
        <f>IF(LEN($AA379)=0,"N",IF(LEN($AA379)&gt;1,"Error -- Availability entered in an incorrect format",IF($AA379='Control Panel'!$F$36,$AA379,IF($AA379='Control Panel'!$F$37,$AA379,IF($AA379='Control Panel'!$F$38,$AA379,IF($AA379='Control Panel'!$F$39,$AA379,IF($AA379='Control Panel'!$F$40,$AA379,IF($AA379='Control Panel'!$F$41,$AA379,"Error -- Availability entered in an incorrect format"))))))))</f>
        <v>N</v>
      </c>
    </row>
    <row r="380" spans="1:28" s="14" customFormat="1" x14ac:dyDescent="0.35">
      <c r="A380" s="7">
        <v>368</v>
      </c>
      <c r="B380" s="6"/>
      <c r="C380" s="11"/>
      <c r="D380" s="220"/>
      <c r="E380" s="11"/>
      <c r="F380" s="205" t="str">
        <f t="shared" si="10"/>
        <v>N/A</v>
      </c>
      <c r="G380" s="6"/>
      <c r="AA380" s="14" t="str">
        <f t="shared" si="11"/>
        <v/>
      </c>
      <c r="AB380" s="14" t="str">
        <f>IF(LEN($AA380)=0,"N",IF(LEN($AA380)&gt;1,"Error -- Availability entered in an incorrect format",IF($AA380='Control Panel'!$F$36,$AA380,IF($AA380='Control Panel'!$F$37,$AA380,IF($AA380='Control Panel'!$F$38,$AA380,IF($AA380='Control Panel'!$F$39,$AA380,IF($AA380='Control Panel'!$F$40,$AA380,IF($AA380='Control Panel'!$F$41,$AA380,"Error -- Availability entered in an incorrect format"))))))))</f>
        <v>N</v>
      </c>
    </row>
    <row r="381" spans="1:28" s="14" customFormat="1" x14ac:dyDescent="0.35">
      <c r="A381" s="7">
        <v>369</v>
      </c>
      <c r="B381" s="6"/>
      <c r="C381" s="11"/>
      <c r="D381" s="220"/>
      <c r="E381" s="11"/>
      <c r="F381" s="205" t="str">
        <f t="shared" si="10"/>
        <v>N/A</v>
      </c>
      <c r="G381" s="6"/>
      <c r="AA381" s="14" t="str">
        <f t="shared" si="11"/>
        <v/>
      </c>
      <c r="AB381" s="14" t="str">
        <f>IF(LEN($AA381)=0,"N",IF(LEN($AA381)&gt;1,"Error -- Availability entered in an incorrect format",IF($AA381='Control Panel'!$F$36,$AA381,IF($AA381='Control Panel'!$F$37,$AA381,IF($AA381='Control Panel'!$F$38,$AA381,IF($AA381='Control Panel'!$F$39,$AA381,IF($AA381='Control Panel'!$F$40,$AA381,IF($AA381='Control Panel'!$F$41,$AA381,"Error -- Availability entered in an incorrect format"))))))))</f>
        <v>N</v>
      </c>
    </row>
    <row r="382" spans="1:28" s="14" customFormat="1" x14ac:dyDescent="0.35">
      <c r="A382" s="7">
        <v>370</v>
      </c>
      <c r="B382" s="6"/>
      <c r="C382" s="11"/>
      <c r="D382" s="220"/>
      <c r="E382" s="11"/>
      <c r="F382" s="205" t="str">
        <f t="shared" si="10"/>
        <v>N/A</v>
      </c>
      <c r="G382" s="6"/>
      <c r="AA382" s="14" t="str">
        <f t="shared" si="11"/>
        <v/>
      </c>
      <c r="AB382" s="14" t="str">
        <f>IF(LEN($AA382)=0,"N",IF(LEN($AA382)&gt;1,"Error -- Availability entered in an incorrect format",IF($AA382='Control Panel'!$F$36,$AA382,IF($AA382='Control Panel'!$F$37,$AA382,IF($AA382='Control Panel'!$F$38,$AA382,IF($AA382='Control Panel'!$F$39,$AA382,IF($AA382='Control Panel'!$F$40,$AA382,IF($AA382='Control Panel'!$F$41,$AA382,"Error -- Availability entered in an incorrect format"))))))))</f>
        <v>N</v>
      </c>
    </row>
    <row r="383" spans="1:28" s="14" customFormat="1" x14ac:dyDescent="0.35">
      <c r="A383" s="7">
        <v>371</v>
      </c>
      <c r="B383" s="6"/>
      <c r="C383" s="11"/>
      <c r="D383" s="220"/>
      <c r="E383" s="11"/>
      <c r="F383" s="205" t="str">
        <f t="shared" si="10"/>
        <v>N/A</v>
      </c>
      <c r="G383" s="6"/>
      <c r="AA383" s="14" t="str">
        <f t="shared" si="11"/>
        <v/>
      </c>
      <c r="AB383" s="14" t="str">
        <f>IF(LEN($AA383)=0,"N",IF(LEN($AA383)&gt;1,"Error -- Availability entered in an incorrect format",IF($AA383='Control Panel'!$F$36,$AA383,IF($AA383='Control Panel'!$F$37,$AA383,IF($AA383='Control Panel'!$F$38,$AA383,IF($AA383='Control Panel'!$F$39,$AA383,IF($AA383='Control Panel'!$F$40,$AA383,IF($AA383='Control Panel'!$F$41,$AA383,"Error -- Availability entered in an incorrect format"))))))))</f>
        <v>N</v>
      </c>
    </row>
    <row r="384" spans="1:28" s="14" customFormat="1" x14ac:dyDescent="0.35">
      <c r="A384" s="7">
        <v>372</v>
      </c>
      <c r="B384" s="6"/>
      <c r="C384" s="11"/>
      <c r="D384" s="220"/>
      <c r="E384" s="11"/>
      <c r="F384" s="205" t="str">
        <f t="shared" si="10"/>
        <v>N/A</v>
      </c>
      <c r="G384" s="6"/>
      <c r="AA384" s="14" t="str">
        <f t="shared" si="11"/>
        <v/>
      </c>
      <c r="AB384" s="14" t="str">
        <f>IF(LEN($AA384)=0,"N",IF(LEN($AA384)&gt;1,"Error -- Availability entered in an incorrect format",IF($AA384='Control Panel'!$F$36,$AA384,IF($AA384='Control Panel'!$F$37,$AA384,IF($AA384='Control Panel'!$F$38,$AA384,IF($AA384='Control Panel'!$F$39,$AA384,IF($AA384='Control Panel'!$F$40,$AA384,IF($AA384='Control Panel'!$F$41,$AA384,"Error -- Availability entered in an incorrect format"))))))))</f>
        <v>N</v>
      </c>
    </row>
    <row r="385" spans="1:28" s="14" customFormat="1" x14ac:dyDescent="0.35">
      <c r="A385" s="7">
        <v>373</v>
      </c>
      <c r="B385" s="6"/>
      <c r="C385" s="11"/>
      <c r="D385" s="220"/>
      <c r="E385" s="11"/>
      <c r="F385" s="205" t="str">
        <f t="shared" si="10"/>
        <v>N/A</v>
      </c>
      <c r="G385" s="6"/>
      <c r="AA385" s="14" t="str">
        <f t="shared" si="11"/>
        <v/>
      </c>
      <c r="AB385" s="14" t="str">
        <f>IF(LEN($AA385)=0,"N",IF(LEN($AA385)&gt;1,"Error -- Availability entered in an incorrect format",IF($AA385='Control Panel'!$F$36,$AA385,IF($AA385='Control Panel'!$F$37,$AA385,IF($AA385='Control Panel'!$F$38,$AA385,IF($AA385='Control Panel'!$F$39,$AA385,IF($AA385='Control Panel'!$F$40,$AA385,IF($AA385='Control Panel'!$F$41,$AA385,"Error -- Availability entered in an incorrect format"))))))))</f>
        <v>N</v>
      </c>
    </row>
    <row r="386" spans="1:28" s="14" customFormat="1" x14ac:dyDescent="0.35">
      <c r="A386" s="7">
        <v>374</v>
      </c>
      <c r="B386" s="6"/>
      <c r="C386" s="11"/>
      <c r="D386" s="220"/>
      <c r="E386" s="11"/>
      <c r="F386" s="205" t="str">
        <f t="shared" si="10"/>
        <v>N/A</v>
      </c>
      <c r="G386" s="6"/>
      <c r="AA386" s="14" t="str">
        <f t="shared" si="11"/>
        <v/>
      </c>
      <c r="AB386" s="14" t="str">
        <f>IF(LEN($AA386)=0,"N",IF(LEN($AA386)&gt;1,"Error -- Availability entered in an incorrect format",IF($AA386='Control Panel'!$F$36,$AA386,IF($AA386='Control Panel'!$F$37,$AA386,IF($AA386='Control Panel'!$F$38,$AA386,IF($AA386='Control Panel'!$F$39,$AA386,IF($AA386='Control Panel'!$F$40,$AA386,IF($AA386='Control Panel'!$F$41,$AA386,"Error -- Availability entered in an incorrect format"))))))))</f>
        <v>N</v>
      </c>
    </row>
    <row r="387" spans="1:28" s="14" customFormat="1" x14ac:dyDescent="0.35">
      <c r="A387" s="7">
        <v>375</v>
      </c>
      <c r="B387" s="6"/>
      <c r="C387" s="11"/>
      <c r="D387" s="220"/>
      <c r="E387" s="11"/>
      <c r="F387" s="205" t="str">
        <f t="shared" si="10"/>
        <v>N/A</v>
      </c>
      <c r="G387" s="6"/>
      <c r="AA387" s="14" t="str">
        <f t="shared" si="11"/>
        <v/>
      </c>
      <c r="AB387" s="14" t="str">
        <f>IF(LEN($AA387)=0,"N",IF(LEN($AA387)&gt;1,"Error -- Availability entered in an incorrect format",IF($AA387='Control Panel'!$F$36,$AA387,IF($AA387='Control Panel'!$F$37,$AA387,IF($AA387='Control Panel'!$F$38,$AA387,IF($AA387='Control Panel'!$F$39,$AA387,IF($AA387='Control Panel'!$F$40,$AA387,IF($AA387='Control Panel'!$F$41,$AA387,"Error -- Availability entered in an incorrect format"))))))))</f>
        <v>N</v>
      </c>
    </row>
    <row r="388" spans="1:28" s="14" customFormat="1" x14ac:dyDescent="0.35">
      <c r="A388" s="7">
        <v>376</v>
      </c>
      <c r="B388" s="6"/>
      <c r="C388" s="11"/>
      <c r="D388" s="220"/>
      <c r="E388" s="11"/>
      <c r="F388" s="205" t="str">
        <f t="shared" si="10"/>
        <v>N/A</v>
      </c>
      <c r="G388" s="6"/>
      <c r="AA388" s="14" t="str">
        <f t="shared" si="11"/>
        <v/>
      </c>
      <c r="AB388" s="14" t="str">
        <f>IF(LEN($AA388)=0,"N",IF(LEN($AA388)&gt;1,"Error -- Availability entered in an incorrect format",IF($AA388='Control Panel'!$F$36,$AA388,IF($AA388='Control Panel'!$F$37,$AA388,IF($AA388='Control Panel'!$F$38,$AA388,IF($AA388='Control Panel'!$F$39,$AA388,IF($AA388='Control Panel'!$F$40,$AA388,IF($AA388='Control Panel'!$F$41,$AA388,"Error -- Availability entered in an incorrect format"))))))))</f>
        <v>N</v>
      </c>
    </row>
    <row r="389" spans="1:28" s="14" customFormat="1" x14ac:dyDescent="0.35">
      <c r="A389" s="7">
        <v>377</v>
      </c>
      <c r="B389" s="6"/>
      <c r="C389" s="11"/>
      <c r="D389" s="220"/>
      <c r="E389" s="11"/>
      <c r="F389" s="205" t="str">
        <f t="shared" si="10"/>
        <v>N/A</v>
      </c>
      <c r="G389" s="6"/>
      <c r="AA389" s="14" t="str">
        <f t="shared" si="11"/>
        <v/>
      </c>
      <c r="AB389" s="14" t="str">
        <f>IF(LEN($AA389)=0,"N",IF(LEN($AA389)&gt;1,"Error -- Availability entered in an incorrect format",IF($AA389='Control Panel'!$F$36,$AA389,IF($AA389='Control Panel'!$F$37,$AA389,IF($AA389='Control Panel'!$F$38,$AA389,IF($AA389='Control Panel'!$F$39,$AA389,IF($AA389='Control Panel'!$F$40,$AA389,IF($AA389='Control Panel'!$F$41,$AA389,"Error -- Availability entered in an incorrect format"))))))))</f>
        <v>N</v>
      </c>
    </row>
    <row r="390" spans="1:28" s="14" customFormat="1" x14ac:dyDescent="0.35">
      <c r="A390" s="7">
        <v>378</v>
      </c>
      <c r="B390" s="6"/>
      <c r="C390" s="11"/>
      <c r="D390" s="220"/>
      <c r="E390" s="11"/>
      <c r="F390" s="205" t="str">
        <f t="shared" si="10"/>
        <v>N/A</v>
      </c>
      <c r="G390" s="6"/>
      <c r="AA390" s="14" t="str">
        <f t="shared" si="11"/>
        <v/>
      </c>
      <c r="AB390" s="14" t="str">
        <f>IF(LEN($AA390)=0,"N",IF(LEN($AA390)&gt;1,"Error -- Availability entered in an incorrect format",IF($AA390='Control Panel'!$F$36,$AA390,IF($AA390='Control Panel'!$F$37,$AA390,IF($AA390='Control Panel'!$F$38,$AA390,IF($AA390='Control Panel'!$F$39,$AA390,IF($AA390='Control Panel'!$F$40,$AA390,IF($AA390='Control Panel'!$F$41,$AA390,"Error -- Availability entered in an incorrect format"))))))))</f>
        <v>N</v>
      </c>
    </row>
    <row r="391" spans="1:28" s="14" customFormat="1" x14ac:dyDescent="0.35">
      <c r="A391" s="7">
        <v>379</v>
      </c>
      <c r="B391" s="6"/>
      <c r="C391" s="11"/>
      <c r="D391" s="220"/>
      <c r="E391" s="11"/>
      <c r="F391" s="205" t="str">
        <f t="shared" si="10"/>
        <v>N/A</v>
      </c>
      <c r="G391" s="6"/>
      <c r="AA391" s="14" t="str">
        <f t="shared" si="11"/>
        <v/>
      </c>
      <c r="AB391" s="14" t="str">
        <f>IF(LEN($AA391)=0,"N",IF(LEN($AA391)&gt;1,"Error -- Availability entered in an incorrect format",IF($AA391='Control Panel'!$F$36,$AA391,IF($AA391='Control Panel'!$F$37,$AA391,IF($AA391='Control Panel'!$F$38,$AA391,IF($AA391='Control Panel'!$F$39,$AA391,IF($AA391='Control Panel'!$F$40,$AA391,IF($AA391='Control Panel'!$F$41,$AA391,"Error -- Availability entered in an incorrect format"))))))))</f>
        <v>N</v>
      </c>
    </row>
    <row r="392" spans="1:28" s="14" customFormat="1" x14ac:dyDescent="0.35">
      <c r="A392" s="7">
        <v>380</v>
      </c>
      <c r="B392" s="6"/>
      <c r="C392" s="11"/>
      <c r="D392" s="220"/>
      <c r="E392" s="11"/>
      <c r="F392" s="205" t="str">
        <f t="shared" si="10"/>
        <v>N/A</v>
      </c>
      <c r="G392" s="6"/>
      <c r="AA392" s="14" t="str">
        <f t="shared" si="11"/>
        <v/>
      </c>
      <c r="AB392" s="14" t="str">
        <f>IF(LEN($AA392)=0,"N",IF(LEN($AA392)&gt;1,"Error -- Availability entered in an incorrect format",IF($AA392='Control Panel'!$F$36,$AA392,IF($AA392='Control Panel'!$F$37,$AA392,IF($AA392='Control Panel'!$F$38,$AA392,IF($AA392='Control Panel'!$F$39,$AA392,IF($AA392='Control Panel'!$F$40,$AA392,IF($AA392='Control Panel'!$F$41,$AA392,"Error -- Availability entered in an incorrect format"))))))))</f>
        <v>N</v>
      </c>
    </row>
    <row r="393" spans="1:28" s="14" customFormat="1" x14ac:dyDescent="0.35">
      <c r="A393" s="7">
        <v>381</v>
      </c>
      <c r="B393" s="6"/>
      <c r="C393" s="11"/>
      <c r="D393" s="220"/>
      <c r="E393" s="11"/>
      <c r="F393" s="205" t="str">
        <f t="shared" si="10"/>
        <v>N/A</v>
      </c>
      <c r="G393" s="6"/>
      <c r="AA393" s="14" t="str">
        <f t="shared" si="11"/>
        <v/>
      </c>
      <c r="AB393" s="14" t="str">
        <f>IF(LEN($AA393)=0,"N",IF(LEN($AA393)&gt;1,"Error -- Availability entered in an incorrect format",IF($AA393='Control Panel'!$F$36,$AA393,IF($AA393='Control Panel'!$F$37,$AA393,IF($AA393='Control Panel'!$F$38,$AA393,IF($AA393='Control Panel'!$F$39,$AA393,IF($AA393='Control Panel'!$F$40,$AA393,IF($AA393='Control Panel'!$F$41,$AA393,"Error -- Availability entered in an incorrect format"))))))))</f>
        <v>N</v>
      </c>
    </row>
    <row r="394" spans="1:28" s="14" customFormat="1" x14ac:dyDescent="0.35">
      <c r="A394" s="7">
        <v>382</v>
      </c>
      <c r="B394" s="6"/>
      <c r="C394" s="11"/>
      <c r="D394" s="220"/>
      <c r="E394" s="11"/>
      <c r="F394" s="205" t="str">
        <f t="shared" si="10"/>
        <v>N/A</v>
      </c>
      <c r="G394" s="6"/>
      <c r="AA394" s="14" t="str">
        <f t="shared" si="11"/>
        <v/>
      </c>
      <c r="AB394" s="14" t="str">
        <f>IF(LEN($AA394)=0,"N",IF(LEN($AA394)&gt;1,"Error -- Availability entered in an incorrect format",IF($AA394='Control Panel'!$F$36,$AA394,IF($AA394='Control Panel'!$F$37,$AA394,IF($AA394='Control Panel'!$F$38,$AA394,IF($AA394='Control Panel'!$F$39,$AA394,IF($AA394='Control Panel'!$F$40,$AA394,IF($AA394='Control Panel'!$F$41,$AA394,"Error -- Availability entered in an incorrect format"))))))))</f>
        <v>N</v>
      </c>
    </row>
    <row r="395" spans="1:28" s="14" customFormat="1" x14ac:dyDescent="0.35">
      <c r="A395" s="7">
        <v>383</v>
      </c>
      <c r="B395" s="6"/>
      <c r="C395" s="11"/>
      <c r="D395" s="220"/>
      <c r="E395" s="11"/>
      <c r="F395" s="205" t="str">
        <f t="shared" si="10"/>
        <v>N/A</v>
      </c>
      <c r="G395" s="6"/>
      <c r="AA395" s="14" t="str">
        <f t="shared" si="11"/>
        <v/>
      </c>
      <c r="AB395" s="14" t="str">
        <f>IF(LEN($AA395)=0,"N",IF(LEN($AA395)&gt;1,"Error -- Availability entered in an incorrect format",IF($AA395='Control Panel'!$F$36,$AA395,IF($AA395='Control Panel'!$F$37,$AA395,IF($AA395='Control Panel'!$F$38,$AA395,IF($AA395='Control Panel'!$F$39,$AA395,IF($AA395='Control Panel'!$F$40,$AA395,IF($AA395='Control Panel'!$F$41,$AA395,"Error -- Availability entered in an incorrect format"))))))))</f>
        <v>N</v>
      </c>
    </row>
    <row r="396" spans="1:28" s="14" customFormat="1" x14ac:dyDescent="0.35">
      <c r="A396" s="7">
        <v>384</v>
      </c>
      <c r="B396" s="6"/>
      <c r="C396" s="11"/>
      <c r="D396" s="220"/>
      <c r="E396" s="11"/>
      <c r="F396" s="205" t="str">
        <f t="shared" si="10"/>
        <v>N/A</v>
      </c>
      <c r="G396" s="6"/>
      <c r="AA396" s="14" t="str">
        <f t="shared" si="11"/>
        <v/>
      </c>
      <c r="AB396" s="14" t="str">
        <f>IF(LEN($AA396)=0,"N",IF(LEN($AA396)&gt;1,"Error -- Availability entered in an incorrect format",IF($AA396='Control Panel'!$F$36,$AA396,IF($AA396='Control Panel'!$F$37,$AA396,IF($AA396='Control Panel'!$F$38,$AA396,IF($AA396='Control Panel'!$F$39,$AA396,IF($AA396='Control Panel'!$F$40,$AA396,IF($AA396='Control Panel'!$F$41,$AA396,"Error -- Availability entered in an incorrect format"))))))))</f>
        <v>N</v>
      </c>
    </row>
    <row r="397" spans="1:28" s="14" customFormat="1" x14ac:dyDescent="0.35">
      <c r="A397" s="7">
        <v>385</v>
      </c>
      <c r="B397" s="6"/>
      <c r="C397" s="11"/>
      <c r="D397" s="220"/>
      <c r="E397" s="11"/>
      <c r="F397" s="205" t="str">
        <f t="shared" si="10"/>
        <v>N/A</v>
      </c>
      <c r="G397" s="6"/>
      <c r="AA397" s="14" t="str">
        <f t="shared" si="11"/>
        <v/>
      </c>
      <c r="AB397" s="14" t="str">
        <f>IF(LEN($AA397)=0,"N",IF(LEN($AA397)&gt;1,"Error -- Availability entered in an incorrect format",IF($AA397='Control Panel'!$F$36,$AA397,IF($AA397='Control Panel'!$F$37,$AA397,IF($AA397='Control Panel'!$F$38,$AA397,IF($AA397='Control Panel'!$F$39,$AA397,IF($AA397='Control Panel'!$F$40,$AA397,IF($AA397='Control Panel'!$F$41,$AA397,"Error -- Availability entered in an incorrect format"))))))))</f>
        <v>N</v>
      </c>
    </row>
    <row r="398" spans="1:28" s="14" customFormat="1" x14ac:dyDescent="0.35">
      <c r="A398" s="7">
        <v>386</v>
      </c>
      <c r="B398" s="6"/>
      <c r="C398" s="11"/>
      <c r="D398" s="220"/>
      <c r="E398" s="11"/>
      <c r="F398" s="205" t="str">
        <f t="shared" ref="F398:F461" si="12">IF($D$10=$A$9,"N/A",$D$10)</f>
        <v>N/A</v>
      </c>
      <c r="G398" s="6"/>
      <c r="AA398" s="14" t="str">
        <f t="shared" ref="AA398:AA461" si="13">TRIM($D398)</f>
        <v/>
      </c>
      <c r="AB398" s="14" t="str">
        <f>IF(LEN($AA398)=0,"N",IF(LEN($AA398)&gt;1,"Error -- Availability entered in an incorrect format",IF($AA398='Control Panel'!$F$36,$AA398,IF($AA398='Control Panel'!$F$37,$AA398,IF($AA398='Control Panel'!$F$38,$AA398,IF($AA398='Control Panel'!$F$39,$AA398,IF($AA398='Control Panel'!$F$40,$AA398,IF($AA398='Control Panel'!$F$41,$AA398,"Error -- Availability entered in an incorrect format"))))))))</f>
        <v>N</v>
      </c>
    </row>
    <row r="399" spans="1:28" s="14" customFormat="1" x14ac:dyDescent="0.35">
      <c r="A399" s="7">
        <v>387</v>
      </c>
      <c r="B399" s="6"/>
      <c r="C399" s="11"/>
      <c r="D399" s="220"/>
      <c r="E399" s="11"/>
      <c r="F399" s="205" t="str">
        <f t="shared" si="12"/>
        <v>N/A</v>
      </c>
      <c r="G399" s="6"/>
      <c r="AA399" s="14" t="str">
        <f t="shared" si="13"/>
        <v/>
      </c>
      <c r="AB399" s="14" t="str">
        <f>IF(LEN($AA399)=0,"N",IF(LEN($AA399)&gt;1,"Error -- Availability entered in an incorrect format",IF($AA399='Control Panel'!$F$36,$AA399,IF($AA399='Control Panel'!$F$37,$AA399,IF($AA399='Control Panel'!$F$38,$AA399,IF($AA399='Control Panel'!$F$39,$AA399,IF($AA399='Control Panel'!$F$40,$AA399,IF($AA399='Control Panel'!$F$41,$AA399,"Error -- Availability entered in an incorrect format"))))))))</f>
        <v>N</v>
      </c>
    </row>
    <row r="400" spans="1:28" s="14" customFormat="1" x14ac:dyDescent="0.35">
      <c r="A400" s="7">
        <v>388</v>
      </c>
      <c r="B400" s="6"/>
      <c r="C400" s="11"/>
      <c r="D400" s="220"/>
      <c r="E400" s="11"/>
      <c r="F400" s="205" t="str">
        <f t="shared" si="12"/>
        <v>N/A</v>
      </c>
      <c r="G400" s="6"/>
      <c r="AA400" s="14" t="str">
        <f t="shared" si="13"/>
        <v/>
      </c>
      <c r="AB400" s="14" t="str">
        <f>IF(LEN($AA400)=0,"N",IF(LEN($AA400)&gt;1,"Error -- Availability entered in an incorrect format",IF($AA400='Control Panel'!$F$36,$AA400,IF($AA400='Control Panel'!$F$37,$AA400,IF($AA400='Control Panel'!$F$38,$AA400,IF($AA400='Control Panel'!$F$39,$AA400,IF($AA400='Control Panel'!$F$40,$AA400,IF($AA400='Control Panel'!$F$41,$AA400,"Error -- Availability entered in an incorrect format"))))))))</f>
        <v>N</v>
      </c>
    </row>
    <row r="401" spans="1:28" s="14" customFormat="1" x14ac:dyDescent="0.35">
      <c r="A401" s="7">
        <v>389</v>
      </c>
      <c r="B401" s="6"/>
      <c r="C401" s="11"/>
      <c r="D401" s="220"/>
      <c r="E401" s="11"/>
      <c r="F401" s="205" t="str">
        <f t="shared" si="12"/>
        <v>N/A</v>
      </c>
      <c r="G401" s="6"/>
      <c r="AA401" s="14" t="str">
        <f t="shared" si="13"/>
        <v/>
      </c>
      <c r="AB401" s="14" t="str">
        <f>IF(LEN($AA401)=0,"N",IF(LEN($AA401)&gt;1,"Error -- Availability entered in an incorrect format",IF($AA401='Control Panel'!$F$36,$AA401,IF($AA401='Control Panel'!$F$37,$AA401,IF($AA401='Control Panel'!$F$38,$AA401,IF($AA401='Control Panel'!$F$39,$AA401,IF($AA401='Control Panel'!$F$40,$AA401,IF($AA401='Control Panel'!$F$41,$AA401,"Error -- Availability entered in an incorrect format"))))))))</f>
        <v>N</v>
      </c>
    </row>
    <row r="402" spans="1:28" s="14" customFormat="1" x14ac:dyDescent="0.35">
      <c r="A402" s="7">
        <v>390</v>
      </c>
      <c r="B402" s="6"/>
      <c r="C402" s="11"/>
      <c r="D402" s="220"/>
      <c r="E402" s="11"/>
      <c r="F402" s="205" t="str">
        <f t="shared" si="12"/>
        <v>N/A</v>
      </c>
      <c r="G402" s="6"/>
      <c r="AA402" s="14" t="str">
        <f t="shared" si="13"/>
        <v/>
      </c>
      <c r="AB402" s="14" t="str">
        <f>IF(LEN($AA402)=0,"N",IF(LEN($AA402)&gt;1,"Error -- Availability entered in an incorrect format",IF($AA402='Control Panel'!$F$36,$AA402,IF($AA402='Control Panel'!$F$37,$AA402,IF($AA402='Control Panel'!$F$38,$AA402,IF($AA402='Control Panel'!$F$39,$AA402,IF($AA402='Control Panel'!$F$40,$AA402,IF($AA402='Control Panel'!$F$41,$AA402,"Error -- Availability entered in an incorrect format"))))))))</f>
        <v>N</v>
      </c>
    </row>
    <row r="403" spans="1:28" s="14" customFormat="1" x14ac:dyDescent="0.35">
      <c r="A403" s="7">
        <v>391</v>
      </c>
      <c r="B403" s="6"/>
      <c r="C403" s="11"/>
      <c r="D403" s="220"/>
      <c r="E403" s="11"/>
      <c r="F403" s="205" t="str">
        <f t="shared" si="12"/>
        <v>N/A</v>
      </c>
      <c r="G403" s="6"/>
      <c r="AA403" s="14" t="str">
        <f t="shared" si="13"/>
        <v/>
      </c>
      <c r="AB403" s="14" t="str">
        <f>IF(LEN($AA403)=0,"N",IF(LEN($AA403)&gt;1,"Error -- Availability entered in an incorrect format",IF($AA403='Control Panel'!$F$36,$AA403,IF($AA403='Control Panel'!$F$37,$AA403,IF($AA403='Control Panel'!$F$38,$AA403,IF($AA403='Control Panel'!$F$39,$AA403,IF($AA403='Control Panel'!$F$40,$AA403,IF($AA403='Control Panel'!$F$41,$AA403,"Error -- Availability entered in an incorrect format"))))))))</f>
        <v>N</v>
      </c>
    </row>
    <row r="404" spans="1:28" s="14" customFormat="1" x14ac:dyDescent="0.35">
      <c r="A404" s="7">
        <v>392</v>
      </c>
      <c r="B404" s="6"/>
      <c r="C404" s="11"/>
      <c r="D404" s="220"/>
      <c r="E404" s="11"/>
      <c r="F404" s="205" t="str">
        <f t="shared" si="12"/>
        <v>N/A</v>
      </c>
      <c r="G404" s="6"/>
      <c r="AA404" s="14" t="str">
        <f t="shared" si="13"/>
        <v/>
      </c>
      <c r="AB404" s="14" t="str">
        <f>IF(LEN($AA404)=0,"N",IF(LEN($AA404)&gt;1,"Error -- Availability entered in an incorrect format",IF($AA404='Control Panel'!$F$36,$AA404,IF($AA404='Control Panel'!$F$37,$AA404,IF($AA404='Control Panel'!$F$38,$AA404,IF($AA404='Control Panel'!$F$39,$AA404,IF($AA404='Control Panel'!$F$40,$AA404,IF($AA404='Control Panel'!$F$41,$AA404,"Error -- Availability entered in an incorrect format"))))))))</f>
        <v>N</v>
      </c>
    </row>
    <row r="405" spans="1:28" s="14" customFormat="1" x14ac:dyDescent="0.35">
      <c r="A405" s="7">
        <v>393</v>
      </c>
      <c r="B405" s="6"/>
      <c r="C405" s="11"/>
      <c r="D405" s="220"/>
      <c r="E405" s="11"/>
      <c r="F405" s="205" t="str">
        <f t="shared" si="12"/>
        <v>N/A</v>
      </c>
      <c r="G405" s="6"/>
      <c r="AA405" s="14" t="str">
        <f t="shared" si="13"/>
        <v/>
      </c>
      <c r="AB405" s="14" t="str">
        <f>IF(LEN($AA405)=0,"N",IF(LEN($AA405)&gt;1,"Error -- Availability entered in an incorrect format",IF($AA405='Control Panel'!$F$36,$AA405,IF($AA405='Control Panel'!$F$37,$AA405,IF($AA405='Control Panel'!$F$38,$AA405,IF($AA405='Control Panel'!$F$39,$AA405,IF($AA405='Control Panel'!$F$40,$AA405,IF($AA405='Control Panel'!$F$41,$AA405,"Error -- Availability entered in an incorrect format"))))))))</f>
        <v>N</v>
      </c>
    </row>
    <row r="406" spans="1:28" s="14" customFormat="1" x14ac:dyDescent="0.35">
      <c r="A406" s="7">
        <v>394</v>
      </c>
      <c r="B406" s="6"/>
      <c r="C406" s="11"/>
      <c r="D406" s="220"/>
      <c r="E406" s="11"/>
      <c r="F406" s="205" t="str">
        <f t="shared" si="12"/>
        <v>N/A</v>
      </c>
      <c r="G406" s="6"/>
      <c r="AA406" s="14" t="str">
        <f t="shared" si="13"/>
        <v/>
      </c>
      <c r="AB406" s="14" t="str">
        <f>IF(LEN($AA406)=0,"N",IF(LEN($AA406)&gt;1,"Error -- Availability entered in an incorrect format",IF($AA406='Control Panel'!$F$36,$AA406,IF($AA406='Control Panel'!$F$37,$AA406,IF($AA406='Control Panel'!$F$38,$AA406,IF($AA406='Control Panel'!$F$39,$AA406,IF($AA406='Control Panel'!$F$40,$AA406,IF($AA406='Control Panel'!$F$41,$AA406,"Error -- Availability entered in an incorrect format"))))))))</f>
        <v>N</v>
      </c>
    </row>
    <row r="407" spans="1:28" s="14" customFormat="1" x14ac:dyDescent="0.35">
      <c r="A407" s="7">
        <v>395</v>
      </c>
      <c r="B407" s="6"/>
      <c r="C407" s="11"/>
      <c r="D407" s="220"/>
      <c r="E407" s="11"/>
      <c r="F407" s="205" t="str">
        <f t="shared" si="12"/>
        <v>N/A</v>
      </c>
      <c r="G407" s="6"/>
      <c r="AA407" s="14" t="str">
        <f t="shared" si="13"/>
        <v/>
      </c>
      <c r="AB407" s="14" t="str">
        <f>IF(LEN($AA407)=0,"N",IF(LEN($AA407)&gt;1,"Error -- Availability entered in an incorrect format",IF($AA407='Control Panel'!$F$36,$AA407,IF($AA407='Control Panel'!$F$37,$AA407,IF($AA407='Control Panel'!$F$38,$AA407,IF($AA407='Control Panel'!$F$39,$AA407,IF($AA407='Control Panel'!$F$40,$AA407,IF($AA407='Control Panel'!$F$41,$AA407,"Error -- Availability entered in an incorrect format"))))))))</f>
        <v>N</v>
      </c>
    </row>
    <row r="408" spans="1:28" s="14" customFormat="1" x14ac:dyDescent="0.35">
      <c r="A408" s="7">
        <v>396</v>
      </c>
      <c r="B408" s="6"/>
      <c r="C408" s="11"/>
      <c r="D408" s="220"/>
      <c r="E408" s="11"/>
      <c r="F408" s="205" t="str">
        <f t="shared" si="12"/>
        <v>N/A</v>
      </c>
      <c r="G408" s="6"/>
      <c r="AA408" s="14" t="str">
        <f t="shared" si="13"/>
        <v/>
      </c>
      <c r="AB408" s="14" t="str">
        <f>IF(LEN($AA408)=0,"N",IF(LEN($AA408)&gt;1,"Error -- Availability entered in an incorrect format",IF($AA408='Control Panel'!$F$36,$AA408,IF($AA408='Control Panel'!$F$37,$AA408,IF($AA408='Control Panel'!$F$38,$AA408,IF($AA408='Control Panel'!$F$39,$AA408,IF($AA408='Control Panel'!$F$40,$AA408,IF($AA408='Control Panel'!$F$41,$AA408,"Error -- Availability entered in an incorrect format"))))))))</f>
        <v>N</v>
      </c>
    </row>
    <row r="409" spans="1:28" s="14" customFormat="1" x14ac:dyDescent="0.35">
      <c r="A409" s="7">
        <v>397</v>
      </c>
      <c r="B409" s="6"/>
      <c r="C409" s="11"/>
      <c r="D409" s="220"/>
      <c r="E409" s="11"/>
      <c r="F409" s="205" t="str">
        <f t="shared" si="12"/>
        <v>N/A</v>
      </c>
      <c r="G409" s="6"/>
      <c r="AA409" s="14" t="str">
        <f t="shared" si="13"/>
        <v/>
      </c>
      <c r="AB409" s="14" t="str">
        <f>IF(LEN($AA409)=0,"N",IF(LEN($AA409)&gt;1,"Error -- Availability entered in an incorrect format",IF($AA409='Control Panel'!$F$36,$AA409,IF($AA409='Control Panel'!$F$37,$AA409,IF($AA409='Control Panel'!$F$38,$AA409,IF($AA409='Control Panel'!$F$39,$AA409,IF($AA409='Control Panel'!$F$40,$AA409,IF($AA409='Control Panel'!$F$41,$AA409,"Error -- Availability entered in an incorrect format"))))))))</f>
        <v>N</v>
      </c>
    </row>
    <row r="410" spans="1:28" s="14" customFormat="1" x14ac:dyDescent="0.35">
      <c r="A410" s="7">
        <v>398</v>
      </c>
      <c r="B410" s="6"/>
      <c r="C410" s="11"/>
      <c r="D410" s="220"/>
      <c r="E410" s="11"/>
      <c r="F410" s="205" t="str">
        <f t="shared" si="12"/>
        <v>N/A</v>
      </c>
      <c r="G410" s="6"/>
      <c r="AA410" s="14" t="str">
        <f t="shared" si="13"/>
        <v/>
      </c>
      <c r="AB410" s="14" t="str">
        <f>IF(LEN($AA410)=0,"N",IF(LEN($AA410)&gt;1,"Error -- Availability entered in an incorrect format",IF($AA410='Control Panel'!$F$36,$AA410,IF($AA410='Control Panel'!$F$37,$AA410,IF($AA410='Control Panel'!$F$38,$AA410,IF($AA410='Control Panel'!$F$39,$AA410,IF($AA410='Control Panel'!$F$40,$AA410,IF($AA410='Control Panel'!$F$41,$AA410,"Error -- Availability entered in an incorrect format"))))))))</f>
        <v>N</v>
      </c>
    </row>
    <row r="411" spans="1:28" s="14" customFormat="1" x14ac:dyDescent="0.35">
      <c r="A411" s="7">
        <v>399</v>
      </c>
      <c r="B411" s="6"/>
      <c r="C411" s="11"/>
      <c r="D411" s="220"/>
      <c r="E411" s="11"/>
      <c r="F411" s="205" t="str">
        <f t="shared" si="12"/>
        <v>N/A</v>
      </c>
      <c r="G411" s="6"/>
      <c r="AA411" s="14" t="str">
        <f t="shared" si="13"/>
        <v/>
      </c>
      <c r="AB411" s="14" t="str">
        <f>IF(LEN($AA411)=0,"N",IF(LEN($AA411)&gt;1,"Error -- Availability entered in an incorrect format",IF($AA411='Control Panel'!$F$36,$AA411,IF($AA411='Control Panel'!$F$37,$AA411,IF($AA411='Control Panel'!$F$38,$AA411,IF($AA411='Control Panel'!$F$39,$AA411,IF($AA411='Control Panel'!$F$40,$AA411,IF($AA411='Control Panel'!$F$41,$AA411,"Error -- Availability entered in an incorrect format"))))))))</f>
        <v>N</v>
      </c>
    </row>
    <row r="412" spans="1:28" s="14" customFormat="1" x14ac:dyDescent="0.35">
      <c r="A412" s="7">
        <v>400</v>
      </c>
      <c r="B412" s="6"/>
      <c r="C412" s="11"/>
      <c r="D412" s="220"/>
      <c r="E412" s="11"/>
      <c r="F412" s="205" t="str">
        <f t="shared" si="12"/>
        <v>N/A</v>
      </c>
      <c r="G412" s="6"/>
      <c r="AA412" s="14" t="str">
        <f t="shared" si="13"/>
        <v/>
      </c>
      <c r="AB412" s="14" t="str">
        <f>IF(LEN($AA412)=0,"N",IF(LEN($AA412)&gt;1,"Error -- Availability entered in an incorrect format",IF($AA412='Control Panel'!$F$36,$AA412,IF($AA412='Control Panel'!$F$37,$AA412,IF($AA412='Control Panel'!$F$38,$AA412,IF($AA412='Control Panel'!$F$39,$AA412,IF($AA412='Control Panel'!$F$40,$AA412,IF($AA412='Control Panel'!$F$41,$AA412,"Error -- Availability entered in an incorrect format"))))))))</f>
        <v>N</v>
      </c>
    </row>
    <row r="413" spans="1:28" s="14" customFormat="1" x14ac:dyDescent="0.35">
      <c r="A413" s="7">
        <v>401</v>
      </c>
      <c r="B413" s="6"/>
      <c r="C413" s="11"/>
      <c r="D413" s="220"/>
      <c r="E413" s="11"/>
      <c r="F413" s="205" t="str">
        <f t="shared" si="12"/>
        <v>N/A</v>
      </c>
      <c r="G413" s="6"/>
      <c r="AA413" s="14" t="str">
        <f t="shared" si="13"/>
        <v/>
      </c>
      <c r="AB413" s="14" t="str">
        <f>IF(LEN($AA413)=0,"N",IF(LEN($AA413)&gt;1,"Error -- Availability entered in an incorrect format",IF($AA413='Control Panel'!$F$36,$AA413,IF($AA413='Control Panel'!$F$37,$AA413,IF($AA413='Control Panel'!$F$38,$AA413,IF($AA413='Control Panel'!$F$39,$AA413,IF($AA413='Control Panel'!$F$40,$AA413,IF($AA413='Control Panel'!$F$41,$AA413,"Error -- Availability entered in an incorrect format"))))))))</f>
        <v>N</v>
      </c>
    </row>
    <row r="414" spans="1:28" s="14" customFormat="1" x14ac:dyDescent="0.35">
      <c r="A414" s="7">
        <v>402</v>
      </c>
      <c r="B414" s="6"/>
      <c r="C414" s="11"/>
      <c r="D414" s="220"/>
      <c r="E414" s="11"/>
      <c r="F414" s="205" t="str">
        <f t="shared" si="12"/>
        <v>N/A</v>
      </c>
      <c r="G414" s="6"/>
      <c r="AA414" s="14" t="str">
        <f t="shared" si="13"/>
        <v/>
      </c>
      <c r="AB414" s="14" t="str">
        <f>IF(LEN($AA414)=0,"N",IF(LEN($AA414)&gt;1,"Error -- Availability entered in an incorrect format",IF($AA414='Control Panel'!$F$36,$AA414,IF($AA414='Control Panel'!$F$37,$AA414,IF($AA414='Control Panel'!$F$38,$AA414,IF($AA414='Control Panel'!$F$39,$AA414,IF($AA414='Control Panel'!$F$40,$AA414,IF($AA414='Control Panel'!$F$41,$AA414,"Error -- Availability entered in an incorrect format"))))))))</f>
        <v>N</v>
      </c>
    </row>
    <row r="415" spans="1:28" s="14" customFormat="1" x14ac:dyDescent="0.35">
      <c r="A415" s="7">
        <v>403</v>
      </c>
      <c r="B415" s="6"/>
      <c r="C415" s="11"/>
      <c r="D415" s="220"/>
      <c r="E415" s="11"/>
      <c r="F415" s="205" t="str">
        <f t="shared" si="12"/>
        <v>N/A</v>
      </c>
      <c r="G415" s="6"/>
      <c r="AA415" s="14" t="str">
        <f t="shared" si="13"/>
        <v/>
      </c>
      <c r="AB415" s="14" t="str">
        <f>IF(LEN($AA415)=0,"N",IF(LEN($AA415)&gt;1,"Error -- Availability entered in an incorrect format",IF($AA415='Control Panel'!$F$36,$AA415,IF($AA415='Control Panel'!$F$37,$AA415,IF($AA415='Control Panel'!$F$38,$AA415,IF($AA415='Control Panel'!$F$39,$AA415,IF($AA415='Control Panel'!$F$40,$AA415,IF($AA415='Control Panel'!$F$41,$AA415,"Error -- Availability entered in an incorrect format"))))))))</f>
        <v>N</v>
      </c>
    </row>
    <row r="416" spans="1:28" s="14" customFormat="1" x14ac:dyDescent="0.35">
      <c r="A416" s="7">
        <v>404</v>
      </c>
      <c r="B416" s="6"/>
      <c r="C416" s="11"/>
      <c r="D416" s="220"/>
      <c r="E416" s="11"/>
      <c r="F416" s="205" t="str">
        <f t="shared" si="12"/>
        <v>N/A</v>
      </c>
      <c r="G416" s="6"/>
      <c r="AA416" s="14" t="str">
        <f t="shared" si="13"/>
        <v/>
      </c>
      <c r="AB416" s="14" t="str">
        <f>IF(LEN($AA416)=0,"N",IF(LEN($AA416)&gt;1,"Error -- Availability entered in an incorrect format",IF($AA416='Control Panel'!$F$36,$AA416,IF($AA416='Control Panel'!$F$37,$AA416,IF($AA416='Control Panel'!$F$38,$AA416,IF($AA416='Control Panel'!$F$39,$AA416,IF($AA416='Control Panel'!$F$40,$AA416,IF($AA416='Control Panel'!$F$41,$AA416,"Error -- Availability entered in an incorrect format"))))))))</f>
        <v>N</v>
      </c>
    </row>
    <row r="417" spans="1:28" s="14" customFormat="1" x14ac:dyDescent="0.35">
      <c r="A417" s="7">
        <v>405</v>
      </c>
      <c r="B417" s="6"/>
      <c r="C417" s="11"/>
      <c r="D417" s="220"/>
      <c r="E417" s="11"/>
      <c r="F417" s="205" t="str">
        <f t="shared" si="12"/>
        <v>N/A</v>
      </c>
      <c r="G417" s="6"/>
      <c r="AA417" s="14" t="str">
        <f t="shared" si="13"/>
        <v/>
      </c>
      <c r="AB417" s="14" t="str">
        <f>IF(LEN($AA417)=0,"N",IF(LEN($AA417)&gt;1,"Error -- Availability entered in an incorrect format",IF($AA417='Control Panel'!$F$36,$AA417,IF($AA417='Control Panel'!$F$37,$AA417,IF($AA417='Control Panel'!$F$38,$AA417,IF($AA417='Control Panel'!$F$39,$AA417,IF($AA417='Control Panel'!$F$40,$AA417,IF($AA417='Control Panel'!$F$41,$AA417,"Error -- Availability entered in an incorrect format"))))))))</f>
        <v>N</v>
      </c>
    </row>
    <row r="418" spans="1:28" s="14" customFormat="1" x14ac:dyDescent="0.35">
      <c r="A418" s="7">
        <v>406</v>
      </c>
      <c r="B418" s="6"/>
      <c r="C418" s="11"/>
      <c r="D418" s="220"/>
      <c r="E418" s="11"/>
      <c r="F418" s="205" t="str">
        <f t="shared" si="12"/>
        <v>N/A</v>
      </c>
      <c r="G418" s="6"/>
      <c r="AA418" s="14" t="str">
        <f t="shared" si="13"/>
        <v/>
      </c>
      <c r="AB418" s="14" t="str">
        <f>IF(LEN($AA418)=0,"N",IF(LEN($AA418)&gt;1,"Error -- Availability entered in an incorrect format",IF($AA418='Control Panel'!$F$36,$AA418,IF($AA418='Control Panel'!$F$37,$AA418,IF($AA418='Control Panel'!$F$38,$AA418,IF($AA418='Control Panel'!$F$39,$AA418,IF($AA418='Control Panel'!$F$40,$AA418,IF($AA418='Control Panel'!$F$41,$AA418,"Error -- Availability entered in an incorrect format"))))))))</f>
        <v>N</v>
      </c>
    </row>
    <row r="419" spans="1:28" s="14" customFormat="1" x14ac:dyDescent="0.35">
      <c r="A419" s="7">
        <v>407</v>
      </c>
      <c r="B419" s="6"/>
      <c r="C419" s="11"/>
      <c r="D419" s="220"/>
      <c r="E419" s="11"/>
      <c r="F419" s="205" t="str">
        <f t="shared" si="12"/>
        <v>N/A</v>
      </c>
      <c r="G419" s="6"/>
      <c r="AA419" s="14" t="str">
        <f t="shared" si="13"/>
        <v/>
      </c>
      <c r="AB419" s="14" t="str">
        <f>IF(LEN($AA419)=0,"N",IF(LEN($AA419)&gt;1,"Error -- Availability entered in an incorrect format",IF($AA419='Control Panel'!$F$36,$AA419,IF($AA419='Control Panel'!$F$37,$AA419,IF($AA419='Control Panel'!$F$38,$AA419,IF($AA419='Control Panel'!$F$39,$AA419,IF($AA419='Control Panel'!$F$40,$AA419,IF($AA419='Control Panel'!$F$41,$AA419,"Error -- Availability entered in an incorrect format"))))))))</f>
        <v>N</v>
      </c>
    </row>
    <row r="420" spans="1:28" s="14" customFormat="1" x14ac:dyDescent="0.35">
      <c r="A420" s="7">
        <v>408</v>
      </c>
      <c r="B420" s="6"/>
      <c r="C420" s="11"/>
      <c r="D420" s="220"/>
      <c r="E420" s="11"/>
      <c r="F420" s="205" t="str">
        <f t="shared" si="12"/>
        <v>N/A</v>
      </c>
      <c r="G420" s="6"/>
      <c r="AA420" s="14" t="str">
        <f t="shared" si="13"/>
        <v/>
      </c>
      <c r="AB420" s="14" t="str">
        <f>IF(LEN($AA420)=0,"N",IF(LEN($AA420)&gt;1,"Error -- Availability entered in an incorrect format",IF($AA420='Control Panel'!$F$36,$AA420,IF($AA420='Control Panel'!$F$37,$AA420,IF($AA420='Control Panel'!$F$38,$AA420,IF($AA420='Control Panel'!$F$39,$AA420,IF($AA420='Control Panel'!$F$40,$AA420,IF($AA420='Control Panel'!$F$41,$AA420,"Error -- Availability entered in an incorrect format"))))))))</f>
        <v>N</v>
      </c>
    </row>
    <row r="421" spans="1:28" s="14" customFormat="1" x14ac:dyDescent="0.35">
      <c r="A421" s="7">
        <v>409</v>
      </c>
      <c r="B421" s="6"/>
      <c r="C421" s="11"/>
      <c r="D421" s="220"/>
      <c r="E421" s="11"/>
      <c r="F421" s="205" t="str">
        <f t="shared" si="12"/>
        <v>N/A</v>
      </c>
      <c r="G421" s="6"/>
      <c r="AA421" s="14" t="str">
        <f t="shared" si="13"/>
        <v/>
      </c>
      <c r="AB421" s="14" t="str">
        <f>IF(LEN($AA421)=0,"N",IF(LEN($AA421)&gt;1,"Error -- Availability entered in an incorrect format",IF($AA421='Control Panel'!$F$36,$AA421,IF($AA421='Control Panel'!$F$37,$AA421,IF($AA421='Control Panel'!$F$38,$AA421,IF($AA421='Control Panel'!$F$39,$AA421,IF($AA421='Control Panel'!$F$40,$AA421,IF($AA421='Control Panel'!$F$41,$AA421,"Error -- Availability entered in an incorrect format"))))))))</f>
        <v>N</v>
      </c>
    </row>
    <row r="422" spans="1:28" s="14" customFormat="1" x14ac:dyDescent="0.35">
      <c r="A422" s="7">
        <v>410</v>
      </c>
      <c r="B422" s="6"/>
      <c r="C422" s="11"/>
      <c r="D422" s="220"/>
      <c r="E422" s="11"/>
      <c r="F422" s="205" t="str">
        <f t="shared" si="12"/>
        <v>N/A</v>
      </c>
      <c r="G422" s="6"/>
      <c r="AA422" s="14" t="str">
        <f t="shared" si="13"/>
        <v/>
      </c>
      <c r="AB422" s="14" t="str">
        <f>IF(LEN($AA422)=0,"N",IF(LEN($AA422)&gt;1,"Error -- Availability entered in an incorrect format",IF($AA422='Control Panel'!$F$36,$AA422,IF($AA422='Control Panel'!$F$37,$AA422,IF($AA422='Control Panel'!$F$38,$AA422,IF($AA422='Control Panel'!$F$39,$AA422,IF($AA422='Control Panel'!$F$40,$AA422,IF($AA422='Control Panel'!$F$41,$AA422,"Error -- Availability entered in an incorrect format"))))))))</f>
        <v>N</v>
      </c>
    </row>
    <row r="423" spans="1:28" s="14" customFormat="1" x14ac:dyDescent="0.35">
      <c r="A423" s="7">
        <v>411</v>
      </c>
      <c r="B423" s="6"/>
      <c r="C423" s="11"/>
      <c r="D423" s="220"/>
      <c r="E423" s="11"/>
      <c r="F423" s="205" t="str">
        <f t="shared" si="12"/>
        <v>N/A</v>
      </c>
      <c r="G423" s="6"/>
      <c r="AA423" s="14" t="str">
        <f t="shared" si="13"/>
        <v/>
      </c>
      <c r="AB423" s="14" t="str">
        <f>IF(LEN($AA423)=0,"N",IF(LEN($AA423)&gt;1,"Error -- Availability entered in an incorrect format",IF($AA423='Control Panel'!$F$36,$AA423,IF($AA423='Control Panel'!$F$37,$AA423,IF($AA423='Control Panel'!$F$38,$AA423,IF($AA423='Control Panel'!$F$39,$AA423,IF($AA423='Control Panel'!$F$40,$AA423,IF($AA423='Control Panel'!$F$41,$AA423,"Error -- Availability entered in an incorrect format"))))))))</f>
        <v>N</v>
      </c>
    </row>
    <row r="424" spans="1:28" s="14" customFormat="1" x14ac:dyDescent="0.35">
      <c r="A424" s="7">
        <v>412</v>
      </c>
      <c r="B424" s="6"/>
      <c r="C424" s="11"/>
      <c r="D424" s="220"/>
      <c r="E424" s="11"/>
      <c r="F424" s="205" t="str">
        <f t="shared" si="12"/>
        <v>N/A</v>
      </c>
      <c r="G424" s="6"/>
      <c r="AA424" s="14" t="str">
        <f t="shared" si="13"/>
        <v/>
      </c>
      <c r="AB424" s="14" t="str">
        <f>IF(LEN($AA424)=0,"N",IF(LEN($AA424)&gt;1,"Error -- Availability entered in an incorrect format",IF($AA424='Control Panel'!$F$36,$AA424,IF($AA424='Control Panel'!$F$37,$AA424,IF($AA424='Control Panel'!$F$38,$AA424,IF($AA424='Control Panel'!$F$39,$AA424,IF($AA424='Control Panel'!$F$40,$AA424,IF($AA424='Control Panel'!$F$41,$AA424,"Error -- Availability entered in an incorrect format"))))))))</f>
        <v>N</v>
      </c>
    </row>
    <row r="425" spans="1:28" s="14" customFormat="1" x14ac:dyDescent="0.35">
      <c r="A425" s="7">
        <v>413</v>
      </c>
      <c r="B425" s="6"/>
      <c r="C425" s="11"/>
      <c r="D425" s="220"/>
      <c r="E425" s="11"/>
      <c r="F425" s="205" t="str">
        <f t="shared" si="12"/>
        <v>N/A</v>
      </c>
      <c r="G425" s="6"/>
      <c r="AA425" s="14" t="str">
        <f t="shared" si="13"/>
        <v/>
      </c>
      <c r="AB425" s="14" t="str">
        <f>IF(LEN($AA425)=0,"N",IF(LEN($AA425)&gt;1,"Error -- Availability entered in an incorrect format",IF($AA425='Control Panel'!$F$36,$AA425,IF($AA425='Control Panel'!$F$37,$AA425,IF($AA425='Control Panel'!$F$38,$AA425,IF($AA425='Control Panel'!$F$39,$AA425,IF($AA425='Control Panel'!$F$40,$AA425,IF($AA425='Control Panel'!$F$41,$AA425,"Error -- Availability entered in an incorrect format"))))))))</f>
        <v>N</v>
      </c>
    </row>
    <row r="426" spans="1:28" s="14" customFormat="1" x14ac:dyDescent="0.35">
      <c r="A426" s="7">
        <v>414</v>
      </c>
      <c r="B426" s="6"/>
      <c r="C426" s="11"/>
      <c r="D426" s="220"/>
      <c r="E426" s="11"/>
      <c r="F426" s="205" t="str">
        <f t="shared" si="12"/>
        <v>N/A</v>
      </c>
      <c r="G426" s="6"/>
      <c r="AA426" s="14" t="str">
        <f t="shared" si="13"/>
        <v/>
      </c>
      <c r="AB426" s="14" t="str">
        <f>IF(LEN($AA426)=0,"N",IF(LEN($AA426)&gt;1,"Error -- Availability entered in an incorrect format",IF($AA426='Control Panel'!$F$36,$AA426,IF($AA426='Control Panel'!$F$37,$AA426,IF($AA426='Control Panel'!$F$38,$AA426,IF($AA426='Control Panel'!$F$39,$AA426,IF($AA426='Control Panel'!$F$40,$AA426,IF($AA426='Control Panel'!$F$41,$AA426,"Error -- Availability entered in an incorrect format"))))))))</f>
        <v>N</v>
      </c>
    </row>
    <row r="427" spans="1:28" s="14" customFormat="1" x14ac:dyDescent="0.35">
      <c r="A427" s="7">
        <v>415</v>
      </c>
      <c r="B427" s="6"/>
      <c r="C427" s="11"/>
      <c r="D427" s="220"/>
      <c r="E427" s="11"/>
      <c r="F427" s="205" t="str">
        <f t="shared" si="12"/>
        <v>N/A</v>
      </c>
      <c r="G427" s="6"/>
      <c r="AA427" s="14" t="str">
        <f t="shared" si="13"/>
        <v/>
      </c>
      <c r="AB427" s="14" t="str">
        <f>IF(LEN($AA427)=0,"N",IF(LEN($AA427)&gt;1,"Error -- Availability entered in an incorrect format",IF($AA427='Control Panel'!$F$36,$AA427,IF($AA427='Control Panel'!$F$37,$AA427,IF($AA427='Control Panel'!$F$38,$AA427,IF($AA427='Control Panel'!$F$39,$AA427,IF($AA427='Control Panel'!$F$40,$AA427,IF($AA427='Control Panel'!$F$41,$AA427,"Error -- Availability entered in an incorrect format"))))))))</f>
        <v>N</v>
      </c>
    </row>
    <row r="428" spans="1:28" s="14" customFormat="1" x14ac:dyDescent="0.35">
      <c r="A428" s="7">
        <v>416</v>
      </c>
      <c r="B428" s="6"/>
      <c r="C428" s="11"/>
      <c r="D428" s="220"/>
      <c r="E428" s="11"/>
      <c r="F428" s="205" t="str">
        <f t="shared" si="12"/>
        <v>N/A</v>
      </c>
      <c r="G428" s="6"/>
      <c r="AA428" s="14" t="str">
        <f t="shared" si="13"/>
        <v/>
      </c>
      <c r="AB428" s="14" t="str">
        <f>IF(LEN($AA428)=0,"N",IF(LEN($AA428)&gt;1,"Error -- Availability entered in an incorrect format",IF($AA428='Control Panel'!$F$36,$AA428,IF($AA428='Control Panel'!$F$37,$AA428,IF($AA428='Control Panel'!$F$38,$AA428,IF($AA428='Control Panel'!$F$39,$AA428,IF($AA428='Control Panel'!$F$40,$AA428,IF($AA428='Control Panel'!$F$41,$AA428,"Error -- Availability entered in an incorrect format"))))))))</f>
        <v>N</v>
      </c>
    </row>
    <row r="429" spans="1:28" s="14" customFormat="1" x14ac:dyDescent="0.35">
      <c r="A429" s="7">
        <v>417</v>
      </c>
      <c r="B429" s="6"/>
      <c r="C429" s="11"/>
      <c r="D429" s="220"/>
      <c r="E429" s="11"/>
      <c r="F429" s="205" t="str">
        <f t="shared" si="12"/>
        <v>N/A</v>
      </c>
      <c r="G429" s="6"/>
      <c r="AA429" s="14" t="str">
        <f t="shared" si="13"/>
        <v/>
      </c>
      <c r="AB429" s="14" t="str">
        <f>IF(LEN($AA429)=0,"N",IF(LEN($AA429)&gt;1,"Error -- Availability entered in an incorrect format",IF($AA429='Control Panel'!$F$36,$AA429,IF($AA429='Control Panel'!$F$37,$AA429,IF($AA429='Control Panel'!$F$38,$AA429,IF($AA429='Control Panel'!$F$39,$AA429,IF($AA429='Control Panel'!$F$40,$AA429,IF($AA429='Control Panel'!$F$41,$AA429,"Error -- Availability entered in an incorrect format"))))))))</f>
        <v>N</v>
      </c>
    </row>
    <row r="430" spans="1:28" s="14" customFormat="1" x14ac:dyDescent="0.35">
      <c r="A430" s="7">
        <v>418</v>
      </c>
      <c r="B430" s="6"/>
      <c r="C430" s="11"/>
      <c r="D430" s="220"/>
      <c r="E430" s="11"/>
      <c r="F430" s="205" t="str">
        <f t="shared" si="12"/>
        <v>N/A</v>
      </c>
      <c r="G430" s="6"/>
      <c r="AA430" s="14" t="str">
        <f t="shared" si="13"/>
        <v/>
      </c>
      <c r="AB430" s="14" t="str">
        <f>IF(LEN($AA430)=0,"N",IF(LEN($AA430)&gt;1,"Error -- Availability entered in an incorrect format",IF($AA430='Control Panel'!$F$36,$AA430,IF($AA430='Control Panel'!$F$37,$AA430,IF($AA430='Control Panel'!$F$38,$AA430,IF($AA430='Control Panel'!$F$39,$AA430,IF($AA430='Control Panel'!$F$40,$AA430,IF($AA430='Control Panel'!$F$41,$AA430,"Error -- Availability entered in an incorrect format"))))))))</f>
        <v>N</v>
      </c>
    </row>
    <row r="431" spans="1:28" s="14" customFormat="1" x14ac:dyDescent="0.35">
      <c r="A431" s="7">
        <v>419</v>
      </c>
      <c r="B431" s="6"/>
      <c r="C431" s="11"/>
      <c r="D431" s="220"/>
      <c r="E431" s="11"/>
      <c r="F431" s="205" t="str">
        <f t="shared" si="12"/>
        <v>N/A</v>
      </c>
      <c r="G431" s="6"/>
      <c r="AA431" s="14" t="str">
        <f t="shared" si="13"/>
        <v/>
      </c>
      <c r="AB431" s="14" t="str">
        <f>IF(LEN($AA431)=0,"N",IF(LEN($AA431)&gt;1,"Error -- Availability entered in an incorrect format",IF($AA431='Control Panel'!$F$36,$AA431,IF($AA431='Control Panel'!$F$37,$AA431,IF($AA431='Control Panel'!$F$38,$AA431,IF($AA431='Control Panel'!$F$39,$AA431,IF($AA431='Control Panel'!$F$40,$AA431,IF($AA431='Control Panel'!$F$41,$AA431,"Error -- Availability entered in an incorrect format"))))))))</f>
        <v>N</v>
      </c>
    </row>
    <row r="432" spans="1:28" s="14" customFormat="1" x14ac:dyDescent="0.35">
      <c r="A432" s="7">
        <v>420</v>
      </c>
      <c r="B432" s="6"/>
      <c r="C432" s="11"/>
      <c r="D432" s="220"/>
      <c r="E432" s="11"/>
      <c r="F432" s="205" t="str">
        <f t="shared" si="12"/>
        <v>N/A</v>
      </c>
      <c r="G432" s="6"/>
      <c r="AA432" s="14" t="str">
        <f t="shared" si="13"/>
        <v/>
      </c>
      <c r="AB432" s="14" t="str">
        <f>IF(LEN($AA432)=0,"N",IF(LEN($AA432)&gt;1,"Error -- Availability entered in an incorrect format",IF($AA432='Control Panel'!$F$36,$AA432,IF($AA432='Control Panel'!$F$37,$AA432,IF($AA432='Control Panel'!$F$38,$AA432,IF($AA432='Control Panel'!$F$39,$AA432,IF($AA432='Control Panel'!$F$40,$AA432,IF($AA432='Control Panel'!$F$41,$AA432,"Error -- Availability entered in an incorrect format"))))))))</f>
        <v>N</v>
      </c>
    </row>
    <row r="433" spans="1:28" s="14" customFormat="1" x14ac:dyDescent="0.35">
      <c r="A433" s="7">
        <v>421</v>
      </c>
      <c r="B433" s="6"/>
      <c r="C433" s="11"/>
      <c r="D433" s="220"/>
      <c r="E433" s="11"/>
      <c r="F433" s="205" t="str">
        <f t="shared" si="12"/>
        <v>N/A</v>
      </c>
      <c r="G433" s="6"/>
      <c r="AA433" s="14" t="str">
        <f t="shared" si="13"/>
        <v/>
      </c>
      <c r="AB433" s="14" t="str">
        <f>IF(LEN($AA433)=0,"N",IF(LEN($AA433)&gt;1,"Error -- Availability entered in an incorrect format",IF($AA433='Control Panel'!$F$36,$AA433,IF($AA433='Control Panel'!$F$37,$AA433,IF($AA433='Control Panel'!$F$38,$AA433,IF($AA433='Control Panel'!$F$39,$AA433,IF($AA433='Control Panel'!$F$40,$AA433,IF($AA433='Control Panel'!$F$41,$AA433,"Error -- Availability entered in an incorrect format"))))))))</f>
        <v>N</v>
      </c>
    </row>
    <row r="434" spans="1:28" s="14" customFormat="1" x14ac:dyDescent="0.35">
      <c r="A434" s="7">
        <v>422</v>
      </c>
      <c r="B434" s="6"/>
      <c r="C434" s="11"/>
      <c r="D434" s="220"/>
      <c r="E434" s="11"/>
      <c r="F434" s="205" t="str">
        <f t="shared" si="12"/>
        <v>N/A</v>
      </c>
      <c r="G434" s="6"/>
      <c r="AA434" s="14" t="str">
        <f t="shared" si="13"/>
        <v/>
      </c>
      <c r="AB434" s="14" t="str">
        <f>IF(LEN($AA434)=0,"N",IF(LEN($AA434)&gt;1,"Error -- Availability entered in an incorrect format",IF($AA434='Control Panel'!$F$36,$AA434,IF($AA434='Control Panel'!$F$37,$AA434,IF($AA434='Control Panel'!$F$38,$AA434,IF($AA434='Control Panel'!$F$39,$AA434,IF($AA434='Control Panel'!$F$40,$AA434,IF($AA434='Control Panel'!$F$41,$AA434,"Error -- Availability entered in an incorrect format"))))))))</f>
        <v>N</v>
      </c>
    </row>
    <row r="435" spans="1:28" s="14" customFormat="1" x14ac:dyDescent="0.35">
      <c r="A435" s="7">
        <v>423</v>
      </c>
      <c r="B435" s="6"/>
      <c r="C435" s="11"/>
      <c r="D435" s="220"/>
      <c r="E435" s="11"/>
      <c r="F435" s="205" t="str">
        <f t="shared" si="12"/>
        <v>N/A</v>
      </c>
      <c r="G435" s="6"/>
      <c r="AA435" s="14" t="str">
        <f t="shared" si="13"/>
        <v/>
      </c>
      <c r="AB435" s="14" t="str">
        <f>IF(LEN($AA435)=0,"N",IF(LEN($AA435)&gt;1,"Error -- Availability entered in an incorrect format",IF($AA435='Control Panel'!$F$36,$AA435,IF($AA435='Control Panel'!$F$37,$AA435,IF($AA435='Control Panel'!$F$38,$AA435,IF($AA435='Control Panel'!$F$39,$AA435,IF($AA435='Control Panel'!$F$40,$AA435,IF($AA435='Control Panel'!$F$41,$AA435,"Error -- Availability entered in an incorrect format"))))))))</f>
        <v>N</v>
      </c>
    </row>
    <row r="436" spans="1:28" s="14" customFormat="1" x14ac:dyDescent="0.35">
      <c r="A436" s="7">
        <v>424</v>
      </c>
      <c r="B436" s="6"/>
      <c r="C436" s="11"/>
      <c r="D436" s="220"/>
      <c r="E436" s="11"/>
      <c r="F436" s="205" t="str">
        <f t="shared" si="12"/>
        <v>N/A</v>
      </c>
      <c r="G436" s="6"/>
      <c r="AA436" s="14" t="str">
        <f t="shared" si="13"/>
        <v/>
      </c>
      <c r="AB436" s="14" t="str">
        <f>IF(LEN($AA436)=0,"N",IF(LEN($AA436)&gt;1,"Error -- Availability entered in an incorrect format",IF($AA436='Control Panel'!$F$36,$AA436,IF($AA436='Control Panel'!$F$37,$AA436,IF($AA436='Control Panel'!$F$38,$AA436,IF($AA436='Control Panel'!$F$39,$AA436,IF($AA436='Control Panel'!$F$40,$AA436,IF($AA436='Control Panel'!$F$41,$AA436,"Error -- Availability entered in an incorrect format"))))))))</f>
        <v>N</v>
      </c>
    </row>
    <row r="437" spans="1:28" s="14" customFormat="1" x14ac:dyDescent="0.35">
      <c r="A437" s="7">
        <v>425</v>
      </c>
      <c r="B437" s="6"/>
      <c r="C437" s="11"/>
      <c r="D437" s="220"/>
      <c r="E437" s="11"/>
      <c r="F437" s="205" t="str">
        <f t="shared" si="12"/>
        <v>N/A</v>
      </c>
      <c r="G437" s="6"/>
      <c r="AA437" s="14" t="str">
        <f t="shared" si="13"/>
        <v/>
      </c>
      <c r="AB437" s="14" t="str">
        <f>IF(LEN($AA437)=0,"N",IF(LEN($AA437)&gt;1,"Error -- Availability entered in an incorrect format",IF($AA437='Control Panel'!$F$36,$AA437,IF($AA437='Control Panel'!$F$37,$AA437,IF($AA437='Control Panel'!$F$38,$AA437,IF($AA437='Control Panel'!$F$39,$AA437,IF($AA437='Control Panel'!$F$40,$AA437,IF($AA437='Control Panel'!$F$41,$AA437,"Error -- Availability entered in an incorrect format"))))))))</f>
        <v>N</v>
      </c>
    </row>
    <row r="438" spans="1:28" s="14" customFormat="1" x14ac:dyDescent="0.35">
      <c r="A438" s="7">
        <v>426</v>
      </c>
      <c r="B438" s="6"/>
      <c r="C438" s="11"/>
      <c r="D438" s="220"/>
      <c r="E438" s="11"/>
      <c r="F438" s="205" t="str">
        <f t="shared" si="12"/>
        <v>N/A</v>
      </c>
      <c r="G438" s="6"/>
      <c r="AA438" s="14" t="str">
        <f t="shared" si="13"/>
        <v/>
      </c>
      <c r="AB438" s="14" t="str">
        <f>IF(LEN($AA438)=0,"N",IF(LEN($AA438)&gt;1,"Error -- Availability entered in an incorrect format",IF($AA438='Control Panel'!$F$36,$AA438,IF($AA438='Control Panel'!$F$37,$AA438,IF($AA438='Control Panel'!$F$38,$AA438,IF($AA438='Control Panel'!$F$39,$AA438,IF($AA438='Control Panel'!$F$40,$AA438,IF($AA438='Control Panel'!$F$41,$AA438,"Error -- Availability entered in an incorrect format"))))))))</f>
        <v>N</v>
      </c>
    </row>
    <row r="439" spans="1:28" s="14" customFormat="1" x14ac:dyDescent="0.35">
      <c r="A439" s="7">
        <v>427</v>
      </c>
      <c r="B439" s="6"/>
      <c r="C439" s="11"/>
      <c r="D439" s="220"/>
      <c r="E439" s="11"/>
      <c r="F439" s="205" t="str">
        <f t="shared" si="12"/>
        <v>N/A</v>
      </c>
      <c r="G439" s="6"/>
      <c r="AA439" s="14" t="str">
        <f t="shared" si="13"/>
        <v/>
      </c>
      <c r="AB439" s="14" t="str">
        <f>IF(LEN($AA439)=0,"N",IF(LEN($AA439)&gt;1,"Error -- Availability entered in an incorrect format",IF($AA439='Control Panel'!$F$36,$AA439,IF($AA439='Control Panel'!$F$37,$AA439,IF($AA439='Control Panel'!$F$38,$AA439,IF($AA439='Control Panel'!$F$39,$AA439,IF($AA439='Control Panel'!$F$40,$AA439,IF($AA439='Control Panel'!$F$41,$AA439,"Error -- Availability entered in an incorrect format"))))))))</f>
        <v>N</v>
      </c>
    </row>
    <row r="440" spans="1:28" s="14" customFormat="1" x14ac:dyDescent="0.35">
      <c r="A440" s="7">
        <v>428</v>
      </c>
      <c r="B440" s="6"/>
      <c r="C440" s="11"/>
      <c r="D440" s="220"/>
      <c r="E440" s="11"/>
      <c r="F440" s="205" t="str">
        <f t="shared" si="12"/>
        <v>N/A</v>
      </c>
      <c r="G440" s="6"/>
      <c r="AA440" s="14" t="str">
        <f t="shared" si="13"/>
        <v/>
      </c>
      <c r="AB440" s="14" t="str">
        <f>IF(LEN($AA440)=0,"N",IF(LEN($AA440)&gt;1,"Error -- Availability entered in an incorrect format",IF($AA440='Control Panel'!$F$36,$AA440,IF($AA440='Control Panel'!$F$37,$AA440,IF($AA440='Control Panel'!$F$38,$AA440,IF($AA440='Control Panel'!$F$39,$AA440,IF($AA440='Control Panel'!$F$40,$AA440,IF($AA440='Control Panel'!$F$41,$AA440,"Error -- Availability entered in an incorrect format"))))))))</f>
        <v>N</v>
      </c>
    </row>
    <row r="441" spans="1:28" s="14" customFormat="1" x14ac:dyDescent="0.35">
      <c r="A441" s="7">
        <v>429</v>
      </c>
      <c r="B441" s="6"/>
      <c r="C441" s="11"/>
      <c r="D441" s="220"/>
      <c r="E441" s="11"/>
      <c r="F441" s="205" t="str">
        <f t="shared" si="12"/>
        <v>N/A</v>
      </c>
      <c r="G441" s="6"/>
      <c r="AA441" s="14" t="str">
        <f t="shared" si="13"/>
        <v/>
      </c>
      <c r="AB441" s="14" t="str">
        <f>IF(LEN($AA441)=0,"N",IF(LEN($AA441)&gt;1,"Error -- Availability entered in an incorrect format",IF($AA441='Control Panel'!$F$36,$AA441,IF($AA441='Control Panel'!$F$37,$AA441,IF($AA441='Control Panel'!$F$38,$AA441,IF($AA441='Control Panel'!$F$39,$AA441,IF($AA441='Control Panel'!$F$40,$AA441,IF($AA441='Control Panel'!$F$41,$AA441,"Error -- Availability entered in an incorrect format"))))))))</f>
        <v>N</v>
      </c>
    </row>
    <row r="442" spans="1:28" s="14" customFormat="1" x14ac:dyDescent="0.35">
      <c r="A442" s="7">
        <v>430</v>
      </c>
      <c r="B442" s="6"/>
      <c r="C442" s="11"/>
      <c r="D442" s="220"/>
      <c r="E442" s="11"/>
      <c r="F442" s="205" t="str">
        <f t="shared" si="12"/>
        <v>N/A</v>
      </c>
      <c r="G442" s="6"/>
      <c r="AA442" s="14" t="str">
        <f t="shared" si="13"/>
        <v/>
      </c>
      <c r="AB442" s="14" t="str">
        <f>IF(LEN($AA442)=0,"N",IF(LEN($AA442)&gt;1,"Error -- Availability entered in an incorrect format",IF($AA442='Control Panel'!$F$36,$AA442,IF($AA442='Control Panel'!$F$37,$AA442,IF($AA442='Control Panel'!$F$38,$AA442,IF($AA442='Control Panel'!$F$39,$AA442,IF($AA442='Control Panel'!$F$40,$AA442,IF($AA442='Control Panel'!$F$41,$AA442,"Error -- Availability entered in an incorrect format"))))))))</f>
        <v>N</v>
      </c>
    </row>
    <row r="443" spans="1:28" s="14" customFormat="1" x14ac:dyDescent="0.35">
      <c r="A443" s="7">
        <v>431</v>
      </c>
      <c r="B443" s="6"/>
      <c r="C443" s="11"/>
      <c r="D443" s="220"/>
      <c r="E443" s="11"/>
      <c r="F443" s="205" t="str">
        <f t="shared" si="12"/>
        <v>N/A</v>
      </c>
      <c r="G443" s="6"/>
      <c r="AA443" s="14" t="str">
        <f t="shared" si="13"/>
        <v/>
      </c>
      <c r="AB443" s="14" t="str">
        <f>IF(LEN($AA443)=0,"N",IF(LEN($AA443)&gt;1,"Error -- Availability entered in an incorrect format",IF($AA443='Control Panel'!$F$36,$AA443,IF($AA443='Control Panel'!$F$37,$AA443,IF($AA443='Control Panel'!$F$38,$AA443,IF($AA443='Control Panel'!$F$39,$AA443,IF($AA443='Control Panel'!$F$40,$AA443,IF($AA443='Control Panel'!$F$41,$AA443,"Error -- Availability entered in an incorrect format"))))))))</f>
        <v>N</v>
      </c>
    </row>
    <row r="444" spans="1:28" s="14" customFormat="1" x14ac:dyDescent="0.35">
      <c r="A444" s="7">
        <v>432</v>
      </c>
      <c r="B444" s="6"/>
      <c r="C444" s="11"/>
      <c r="D444" s="220"/>
      <c r="E444" s="11"/>
      <c r="F444" s="205" t="str">
        <f t="shared" si="12"/>
        <v>N/A</v>
      </c>
      <c r="G444" s="6"/>
      <c r="AA444" s="14" t="str">
        <f t="shared" si="13"/>
        <v/>
      </c>
      <c r="AB444" s="14" t="str">
        <f>IF(LEN($AA444)=0,"N",IF(LEN($AA444)&gt;1,"Error -- Availability entered in an incorrect format",IF($AA444='Control Panel'!$F$36,$AA444,IF($AA444='Control Panel'!$F$37,$AA444,IF($AA444='Control Panel'!$F$38,$AA444,IF($AA444='Control Panel'!$F$39,$AA444,IF($AA444='Control Panel'!$F$40,$AA444,IF($AA444='Control Panel'!$F$41,$AA444,"Error -- Availability entered in an incorrect format"))))))))</f>
        <v>N</v>
      </c>
    </row>
    <row r="445" spans="1:28" s="14" customFormat="1" x14ac:dyDescent="0.35">
      <c r="A445" s="7">
        <v>433</v>
      </c>
      <c r="B445" s="6"/>
      <c r="C445" s="11"/>
      <c r="D445" s="220"/>
      <c r="E445" s="11"/>
      <c r="F445" s="205" t="str">
        <f t="shared" si="12"/>
        <v>N/A</v>
      </c>
      <c r="G445" s="6"/>
      <c r="AA445" s="14" t="str">
        <f t="shared" si="13"/>
        <v/>
      </c>
      <c r="AB445" s="14" t="str">
        <f>IF(LEN($AA445)=0,"N",IF(LEN($AA445)&gt;1,"Error -- Availability entered in an incorrect format",IF($AA445='Control Panel'!$F$36,$AA445,IF($AA445='Control Panel'!$F$37,$AA445,IF($AA445='Control Panel'!$F$38,$AA445,IF($AA445='Control Panel'!$F$39,$AA445,IF($AA445='Control Panel'!$F$40,$AA445,IF($AA445='Control Panel'!$F$41,$AA445,"Error -- Availability entered in an incorrect format"))))))))</f>
        <v>N</v>
      </c>
    </row>
    <row r="446" spans="1:28" s="14" customFormat="1" x14ac:dyDescent="0.35">
      <c r="A446" s="7">
        <v>434</v>
      </c>
      <c r="B446" s="6"/>
      <c r="C446" s="11"/>
      <c r="D446" s="220"/>
      <c r="E446" s="11"/>
      <c r="F446" s="205" t="str">
        <f t="shared" si="12"/>
        <v>N/A</v>
      </c>
      <c r="G446" s="6"/>
      <c r="AA446" s="14" t="str">
        <f t="shared" si="13"/>
        <v/>
      </c>
      <c r="AB446" s="14" t="str">
        <f>IF(LEN($AA446)=0,"N",IF(LEN($AA446)&gt;1,"Error -- Availability entered in an incorrect format",IF($AA446='Control Panel'!$F$36,$AA446,IF($AA446='Control Panel'!$F$37,$AA446,IF($AA446='Control Panel'!$F$38,$AA446,IF($AA446='Control Panel'!$F$39,$AA446,IF($AA446='Control Panel'!$F$40,$AA446,IF($AA446='Control Panel'!$F$41,$AA446,"Error -- Availability entered in an incorrect format"))))))))</f>
        <v>N</v>
      </c>
    </row>
    <row r="447" spans="1:28" s="14" customFormat="1" x14ac:dyDescent="0.35">
      <c r="A447" s="7">
        <v>435</v>
      </c>
      <c r="B447" s="6"/>
      <c r="C447" s="11"/>
      <c r="D447" s="220"/>
      <c r="E447" s="11"/>
      <c r="F447" s="205" t="str">
        <f t="shared" si="12"/>
        <v>N/A</v>
      </c>
      <c r="G447" s="6"/>
      <c r="AA447" s="14" t="str">
        <f t="shared" si="13"/>
        <v/>
      </c>
      <c r="AB447" s="14" t="str">
        <f>IF(LEN($AA447)=0,"N",IF(LEN($AA447)&gt;1,"Error -- Availability entered in an incorrect format",IF($AA447='Control Panel'!$F$36,$AA447,IF($AA447='Control Panel'!$F$37,$AA447,IF($AA447='Control Panel'!$F$38,$AA447,IF($AA447='Control Panel'!$F$39,$AA447,IF($AA447='Control Panel'!$F$40,$AA447,IF($AA447='Control Panel'!$F$41,$AA447,"Error -- Availability entered in an incorrect format"))))))))</f>
        <v>N</v>
      </c>
    </row>
    <row r="448" spans="1:28" s="14" customFormat="1" x14ac:dyDescent="0.35">
      <c r="A448" s="7">
        <v>436</v>
      </c>
      <c r="B448" s="6"/>
      <c r="C448" s="11"/>
      <c r="D448" s="220"/>
      <c r="E448" s="11"/>
      <c r="F448" s="205" t="str">
        <f t="shared" si="12"/>
        <v>N/A</v>
      </c>
      <c r="G448" s="6"/>
      <c r="AA448" s="14" t="str">
        <f t="shared" si="13"/>
        <v/>
      </c>
      <c r="AB448" s="14" t="str">
        <f>IF(LEN($AA448)=0,"N",IF(LEN($AA448)&gt;1,"Error -- Availability entered in an incorrect format",IF($AA448='Control Panel'!$F$36,$AA448,IF($AA448='Control Panel'!$F$37,$AA448,IF($AA448='Control Panel'!$F$38,$AA448,IF($AA448='Control Panel'!$F$39,$AA448,IF($AA448='Control Panel'!$F$40,$AA448,IF($AA448='Control Panel'!$F$41,$AA448,"Error -- Availability entered in an incorrect format"))))))))</f>
        <v>N</v>
      </c>
    </row>
    <row r="449" spans="1:28" s="14" customFormat="1" x14ac:dyDescent="0.35">
      <c r="A449" s="7">
        <v>437</v>
      </c>
      <c r="B449" s="6"/>
      <c r="C449" s="11"/>
      <c r="D449" s="220"/>
      <c r="E449" s="11"/>
      <c r="F449" s="205" t="str">
        <f t="shared" si="12"/>
        <v>N/A</v>
      </c>
      <c r="G449" s="6"/>
      <c r="AA449" s="14" t="str">
        <f t="shared" si="13"/>
        <v/>
      </c>
      <c r="AB449" s="14" t="str">
        <f>IF(LEN($AA449)=0,"N",IF(LEN($AA449)&gt;1,"Error -- Availability entered in an incorrect format",IF($AA449='Control Panel'!$F$36,$AA449,IF($AA449='Control Panel'!$F$37,$AA449,IF($AA449='Control Panel'!$F$38,$AA449,IF($AA449='Control Panel'!$F$39,$AA449,IF($AA449='Control Panel'!$F$40,$AA449,IF($AA449='Control Panel'!$F$41,$AA449,"Error -- Availability entered in an incorrect format"))))))))</f>
        <v>N</v>
      </c>
    </row>
    <row r="450" spans="1:28" s="14" customFormat="1" x14ac:dyDescent="0.35">
      <c r="A450" s="7">
        <v>438</v>
      </c>
      <c r="B450" s="6"/>
      <c r="C450" s="11"/>
      <c r="D450" s="220"/>
      <c r="E450" s="11"/>
      <c r="F450" s="205" t="str">
        <f t="shared" si="12"/>
        <v>N/A</v>
      </c>
      <c r="G450" s="6"/>
      <c r="AA450" s="14" t="str">
        <f t="shared" si="13"/>
        <v/>
      </c>
      <c r="AB450" s="14" t="str">
        <f>IF(LEN($AA450)=0,"N",IF(LEN($AA450)&gt;1,"Error -- Availability entered in an incorrect format",IF($AA450='Control Panel'!$F$36,$AA450,IF($AA450='Control Panel'!$F$37,$AA450,IF($AA450='Control Panel'!$F$38,$AA450,IF($AA450='Control Panel'!$F$39,$AA450,IF($AA450='Control Panel'!$F$40,$AA450,IF($AA450='Control Panel'!$F$41,$AA450,"Error -- Availability entered in an incorrect format"))))))))</f>
        <v>N</v>
      </c>
    </row>
    <row r="451" spans="1:28" s="14" customFormat="1" x14ac:dyDescent="0.35">
      <c r="A451" s="7">
        <v>439</v>
      </c>
      <c r="B451" s="6"/>
      <c r="C451" s="11"/>
      <c r="D451" s="220"/>
      <c r="E451" s="11"/>
      <c r="F451" s="205" t="str">
        <f t="shared" si="12"/>
        <v>N/A</v>
      </c>
      <c r="G451" s="6"/>
      <c r="AA451" s="14" t="str">
        <f t="shared" si="13"/>
        <v/>
      </c>
      <c r="AB451" s="14" t="str">
        <f>IF(LEN($AA451)=0,"N",IF(LEN($AA451)&gt;1,"Error -- Availability entered in an incorrect format",IF($AA451='Control Panel'!$F$36,$AA451,IF($AA451='Control Panel'!$F$37,$AA451,IF($AA451='Control Panel'!$F$38,$AA451,IF($AA451='Control Panel'!$F$39,$AA451,IF($AA451='Control Panel'!$F$40,$AA451,IF($AA451='Control Panel'!$F$41,$AA451,"Error -- Availability entered in an incorrect format"))))))))</f>
        <v>N</v>
      </c>
    </row>
    <row r="452" spans="1:28" s="14" customFormat="1" x14ac:dyDescent="0.35">
      <c r="A452" s="7">
        <v>440</v>
      </c>
      <c r="B452" s="6"/>
      <c r="C452" s="11"/>
      <c r="D452" s="220"/>
      <c r="E452" s="11"/>
      <c r="F452" s="205" t="str">
        <f t="shared" si="12"/>
        <v>N/A</v>
      </c>
      <c r="G452" s="6"/>
      <c r="AA452" s="14" t="str">
        <f t="shared" si="13"/>
        <v/>
      </c>
      <c r="AB452" s="14" t="str">
        <f>IF(LEN($AA452)=0,"N",IF(LEN($AA452)&gt;1,"Error -- Availability entered in an incorrect format",IF($AA452='Control Panel'!$F$36,$AA452,IF($AA452='Control Panel'!$F$37,$AA452,IF($AA452='Control Panel'!$F$38,$AA452,IF($AA452='Control Panel'!$F$39,$AA452,IF($AA452='Control Panel'!$F$40,$AA452,IF($AA452='Control Panel'!$F$41,$AA452,"Error -- Availability entered in an incorrect format"))))))))</f>
        <v>N</v>
      </c>
    </row>
    <row r="453" spans="1:28" s="14" customFormat="1" x14ac:dyDescent="0.35">
      <c r="A453" s="7">
        <v>441</v>
      </c>
      <c r="B453" s="6"/>
      <c r="C453" s="11"/>
      <c r="D453" s="220"/>
      <c r="E453" s="11"/>
      <c r="F453" s="205" t="str">
        <f t="shared" si="12"/>
        <v>N/A</v>
      </c>
      <c r="G453" s="6"/>
      <c r="AA453" s="14" t="str">
        <f t="shared" si="13"/>
        <v/>
      </c>
      <c r="AB453" s="14" t="str">
        <f>IF(LEN($AA453)=0,"N",IF(LEN($AA453)&gt;1,"Error -- Availability entered in an incorrect format",IF($AA453='Control Panel'!$F$36,$AA453,IF($AA453='Control Panel'!$F$37,$AA453,IF($AA453='Control Panel'!$F$38,$AA453,IF($AA453='Control Panel'!$F$39,$AA453,IF($AA453='Control Panel'!$F$40,$AA453,IF($AA453='Control Panel'!$F$41,$AA453,"Error -- Availability entered in an incorrect format"))))))))</f>
        <v>N</v>
      </c>
    </row>
    <row r="454" spans="1:28" s="14" customFormat="1" x14ac:dyDescent="0.35">
      <c r="A454" s="7">
        <v>442</v>
      </c>
      <c r="B454" s="6"/>
      <c r="C454" s="11"/>
      <c r="D454" s="220"/>
      <c r="E454" s="11"/>
      <c r="F454" s="205" t="str">
        <f t="shared" si="12"/>
        <v>N/A</v>
      </c>
      <c r="G454" s="6"/>
      <c r="AA454" s="14" t="str">
        <f t="shared" si="13"/>
        <v/>
      </c>
      <c r="AB454" s="14" t="str">
        <f>IF(LEN($AA454)=0,"N",IF(LEN($AA454)&gt;1,"Error -- Availability entered in an incorrect format",IF($AA454='Control Panel'!$F$36,$AA454,IF($AA454='Control Panel'!$F$37,$AA454,IF($AA454='Control Panel'!$F$38,$AA454,IF($AA454='Control Panel'!$F$39,$AA454,IF($AA454='Control Panel'!$F$40,$AA454,IF($AA454='Control Panel'!$F$41,$AA454,"Error -- Availability entered in an incorrect format"))))))))</f>
        <v>N</v>
      </c>
    </row>
    <row r="455" spans="1:28" s="14" customFormat="1" x14ac:dyDescent="0.35">
      <c r="A455" s="7">
        <v>443</v>
      </c>
      <c r="B455" s="6"/>
      <c r="C455" s="11"/>
      <c r="D455" s="220"/>
      <c r="E455" s="11"/>
      <c r="F455" s="205" t="str">
        <f t="shared" si="12"/>
        <v>N/A</v>
      </c>
      <c r="G455" s="6"/>
      <c r="AA455" s="14" t="str">
        <f t="shared" si="13"/>
        <v/>
      </c>
      <c r="AB455" s="14" t="str">
        <f>IF(LEN($AA455)=0,"N",IF(LEN($AA455)&gt;1,"Error -- Availability entered in an incorrect format",IF($AA455='Control Panel'!$F$36,$AA455,IF($AA455='Control Panel'!$F$37,$AA455,IF($AA455='Control Panel'!$F$38,$AA455,IF($AA455='Control Panel'!$F$39,$AA455,IF($AA455='Control Panel'!$F$40,$AA455,IF($AA455='Control Panel'!$F$41,$AA455,"Error -- Availability entered in an incorrect format"))))))))</f>
        <v>N</v>
      </c>
    </row>
    <row r="456" spans="1:28" s="14" customFormat="1" x14ac:dyDescent="0.35">
      <c r="A456" s="7">
        <v>444</v>
      </c>
      <c r="B456" s="6"/>
      <c r="C456" s="11"/>
      <c r="D456" s="220"/>
      <c r="E456" s="11"/>
      <c r="F456" s="205" t="str">
        <f t="shared" si="12"/>
        <v>N/A</v>
      </c>
      <c r="G456" s="6"/>
      <c r="AA456" s="14" t="str">
        <f t="shared" si="13"/>
        <v/>
      </c>
      <c r="AB456" s="14" t="str">
        <f>IF(LEN($AA456)=0,"N",IF(LEN($AA456)&gt;1,"Error -- Availability entered in an incorrect format",IF($AA456='Control Panel'!$F$36,$AA456,IF($AA456='Control Panel'!$F$37,$AA456,IF($AA456='Control Panel'!$F$38,$AA456,IF($AA456='Control Panel'!$F$39,$AA456,IF($AA456='Control Panel'!$F$40,$AA456,IF($AA456='Control Panel'!$F$41,$AA456,"Error -- Availability entered in an incorrect format"))))))))</f>
        <v>N</v>
      </c>
    </row>
    <row r="457" spans="1:28" s="14" customFormat="1" x14ac:dyDescent="0.35">
      <c r="A457" s="7">
        <v>445</v>
      </c>
      <c r="B457" s="6"/>
      <c r="C457" s="11"/>
      <c r="D457" s="220"/>
      <c r="E457" s="11"/>
      <c r="F457" s="205" t="str">
        <f t="shared" si="12"/>
        <v>N/A</v>
      </c>
      <c r="G457" s="6"/>
      <c r="AA457" s="14" t="str">
        <f t="shared" si="13"/>
        <v/>
      </c>
      <c r="AB457" s="14" t="str">
        <f>IF(LEN($AA457)=0,"N",IF(LEN($AA457)&gt;1,"Error -- Availability entered in an incorrect format",IF($AA457='Control Panel'!$F$36,$AA457,IF($AA457='Control Panel'!$F$37,$AA457,IF($AA457='Control Panel'!$F$38,$AA457,IF($AA457='Control Panel'!$F$39,$AA457,IF($AA457='Control Panel'!$F$40,$AA457,IF($AA457='Control Panel'!$F$41,$AA457,"Error -- Availability entered in an incorrect format"))))))))</f>
        <v>N</v>
      </c>
    </row>
    <row r="458" spans="1:28" s="14" customFormat="1" x14ac:dyDescent="0.35">
      <c r="A458" s="7">
        <v>446</v>
      </c>
      <c r="B458" s="6"/>
      <c r="C458" s="11"/>
      <c r="D458" s="220"/>
      <c r="E458" s="11"/>
      <c r="F458" s="205" t="str">
        <f t="shared" si="12"/>
        <v>N/A</v>
      </c>
      <c r="G458" s="6"/>
      <c r="AA458" s="14" t="str">
        <f t="shared" si="13"/>
        <v/>
      </c>
      <c r="AB458" s="14" t="str">
        <f>IF(LEN($AA458)=0,"N",IF(LEN($AA458)&gt;1,"Error -- Availability entered in an incorrect format",IF($AA458='Control Panel'!$F$36,$AA458,IF($AA458='Control Panel'!$F$37,$AA458,IF($AA458='Control Panel'!$F$38,$AA458,IF($AA458='Control Panel'!$F$39,$AA458,IF($AA458='Control Panel'!$F$40,$AA458,IF($AA458='Control Panel'!$F$41,$AA458,"Error -- Availability entered in an incorrect format"))))))))</f>
        <v>N</v>
      </c>
    </row>
    <row r="459" spans="1:28" s="14" customFormat="1" x14ac:dyDescent="0.35">
      <c r="A459" s="7">
        <v>447</v>
      </c>
      <c r="B459" s="6"/>
      <c r="C459" s="11"/>
      <c r="D459" s="220"/>
      <c r="E459" s="11"/>
      <c r="F459" s="205" t="str">
        <f t="shared" si="12"/>
        <v>N/A</v>
      </c>
      <c r="G459" s="6"/>
      <c r="AA459" s="14" t="str">
        <f t="shared" si="13"/>
        <v/>
      </c>
      <c r="AB459" s="14" t="str">
        <f>IF(LEN($AA459)=0,"N",IF(LEN($AA459)&gt;1,"Error -- Availability entered in an incorrect format",IF($AA459='Control Panel'!$F$36,$AA459,IF($AA459='Control Panel'!$F$37,$AA459,IF($AA459='Control Panel'!$F$38,$AA459,IF($AA459='Control Panel'!$F$39,$AA459,IF($AA459='Control Panel'!$F$40,$AA459,IF($AA459='Control Panel'!$F$41,$AA459,"Error -- Availability entered in an incorrect format"))))))))</f>
        <v>N</v>
      </c>
    </row>
    <row r="460" spans="1:28" s="14" customFormat="1" x14ac:dyDescent="0.35">
      <c r="A460" s="7">
        <v>448</v>
      </c>
      <c r="B460" s="6"/>
      <c r="C460" s="11"/>
      <c r="D460" s="220"/>
      <c r="E460" s="11"/>
      <c r="F460" s="205" t="str">
        <f t="shared" si="12"/>
        <v>N/A</v>
      </c>
      <c r="G460" s="6"/>
      <c r="AA460" s="14" t="str">
        <f t="shared" si="13"/>
        <v/>
      </c>
      <c r="AB460" s="14" t="str">
        <f>IF(LEN($AA460)=0,"N",IF(LEN($AA460)&gt;1,"Error -- Availability entered in an incorrect format",IF($AA460='Control Panel'!$F$36,$AA460,IF($AA460='Control Panel'!$F$37,$AA460,IF($AA460='Control Panel'!$F$38,$AA460,IF($AA460='Control Panel'!$F$39,$AA460,IF($AA460='Control Panel'!$F$40,$AA460,IF($AA460='Control Panel'!$F$41,$AA460,"Error -- Availability entered in an incorrect format"))))))))</f>
        <v>N</v>
      </c>
    </row>
    <row r="461" spans="1:28" s="14" customFormat="1" x14ac:dyDescent="0.35">
      <c r="A461" s="7">
        <v>449</v>
      </c>
      <c r="B461" s="6"/>
      <c r="C461" s="11"/>
      <c r="D461" s="220"/>
      <c r="E461" s="11"/>
      <c r="F461" s="205" t="str">
        <f t="shared" si="12"/>
        <v>N/A</v>
      </c>
      <c r="G461" s="6"/>
      <c r="AA461" s="14" t="str">
        <f t="shared" si="13"/>
        <v/>
      </c>
      <c r="AB461" s="14" t="str">
        <f>IF(LEN($AA461)=0,"N",IF(LEN($AA461)&gt;1,"Error -- Availability entered in an incorrect format",IF($AA461='Control Panel'!$F$36,$AA461,IF($AA461='Control Panel'!$F$37,$AA461,IF($AA461='Control Panel'!$F$38,$AA461,IF($AA461='Control Panel'!$F$39,$AA461,IF($AA461='Control Panel'!$F$40,$AA461,IF($AA461='Control Panel'!$F$41,$AA461,"Error -- Availability entered in an incorrect format"))))))))</f>
        <v>N</v>
      </c>
    </row>
    <row r="462" spans="1:28" s="14" customFormat="1" x14ac:dyDescent="0.35">
      <c r="A462" s="7">
        <v>450</v>
      </c>
      <c r="B462" s="6"/>
      <c r="C462" s="11"/>
      <c r="D462" s="220"/>
      <c r="E462" s="11"/>
      <c r="F462" s="205" t="str">
        <f t="shared" ref="F462:F525" si="14">IF($D$10=$A$9,"N/A",$D$10)</f>
        <v>N/A</v>
      </c>
      <c r="G462" s="6"/>
      <c r="AA462" s="14" t="str">
        <f t="shared" ref="AA462:AA525" si="15">TRIM($D462)</f>
        <v/>
      </c>
      <c r="AB462" s="14" t="str">
        <f>IF(LEN($AA462)=0,"N",IF(LEN($AA462)&gt;1,"Error -- Availability entered in an incorrect format",IF($AA462='Control Panel'!$F$36,$AA462,IF($AA462='Control Panel'!$F$37,$AA462,IF($AA462='Control Panel'!$F$38,$AA462,IF($AA462='Control Panel'!$F$39,$AA462,IF($AA462='Control Panel'!$F$40,$AA462,IF($AA462='Control Panel'!$F$41,$AA462,"Error -- Availability entered in an incorrect format"))))))))</f>
        <v>N</v>
      </c>
    </row>
    <row r="463" spans="1:28" s="14" customFormat="1" x14ac:dyDescent="0.35">
      <c r="A463" s="7">
        <v>451</v>
      </c>
      <c r="B463" s="6"/>
      <c r="C463" s="11"/>
      <c r="D463" s="220"/>
      <c r="E463" s="11"/>
      <c r="F463" s="205" t="str">
        <f t="shared" si="14"/>
        <v>N/A</v>
      </c>
      <c r="G463" s="6"/>
      <c r="AA463" s="14" t="str">
        <f t="shared" si="15"/>
        <v/>
      </c>
      <c r="AB463" s="14" t="str">
        <f>IF(LEN($AA463)=0,"N",IF(LEN($AA463)&gt;1,"Error -- Availability entered in an incorrect format",IF($AA463='Control Panel'!$F$36,$AA463,IF($AA463='Control Panel'!$F$37,$AA463,IF($AA463='Control Panel'!$F$38,$AA463,IF($AA463='Control Panel'!$F$39,$AA463,IF($AA463='Control Panel'!$F$40,$AA463,IF($AA463='Control Panel'!$F$41,$AA463,"Error -- Availability entered in an incorrect format"))))))))</f>
        <v>N</v>
      </c>
    </row>
    <row r="464" spans="1:28" s="14" customFormat="1" x14ac:dyDescent="0.35">
      <c r="A464" s="7">
        <v>452</v>
      </c>
      <c r="B464" s="6"/>
      <c r="C464" s="11"/>
      <c r="D464" s="220"/>
      <c r="E464" s="11"/>
      <c r="F464" s="205" t="str">
        <f t="shared" si="14"/>
        <v>N/A</v>
      </c>
      <c r="G464" s="6"/>
      <c r="AA464" s="14" t="str">
        <f t="shared" si="15"/>
        <v/>
      </c>
      <c r="AB464" s="14" t="str">
        <f>IF(LEN($AA464)=0,"N",IF(LEN($AA464)&gt;1,"Error -- Availability entered in an incorrect format",IF($AA464='Control Panel'!$F$36,$AA464,IF($AA464='Control Panel'!$F$37,$AA464,IF($AA464='Control Panel'!$F$38,$AA464,IF($AA464='Control Panel'!$F$39,$AA464,IF($AA464='Control Panel'!$F$40,$AA464,IF($AA464='Control Panel'!$F$41,$AA464,"Error -- Availability entered in an incorrect format"))))))))</f>
        <v>N</v>
      </c>
    </row>
    <row r="465" spans="1:28" s="14" customFormat="1" x14ac:dyDescent="0.35">
      <c r="A465" s="7">
        <v>453</v>
      </c>
      <c r="B465" s="6"/>
      <c r="C465" s="11"/>
      <c r="D465" s="220"/>
      <c r="E465" s="11"/>
      <c r="F465" s="205" t="str">
        <f t="shared" si="14"/>
        <v>N/A</v>
      </c>
      <c r="G465" s="6"/>
      <c r="AA465" s="14" t="str">
        <f t="shared" si="15"/>
        <v/>
      </c>
      <c r="AB465" s="14" t="str">
        <f>IF(LEN($AA465)=0,"N",IF(LEN($AA465)&gt;1,"Error -- Availability entered in an incorrect format",IF($AA465='Control Panel'!$F$36,$AA465,IF($AA465='Control Panel'!$F$37,$AA465,IF($AA465='Control Panel'!$F$38,$AA465,IF($AA465='Control Panel'!$F$39,$AA465,IF($AA465='Control Panel'!$F$40,$AA465,IF($AA465='Control Panel'!$F$41,$AA465,"Error -- Availability entered in an incorrect format"))))))))</f>
        <v>N</v>
      </c>
    </row>
    <row r="466" spans="1:28" s="14" customFormat="1" x14ac:dyDescent="0.35">
      <c r="A466" s="7">
        <v>454</v>
      </c>
      <c r="B466" s="6"/>
      <c r="C466" s="11"/>
      <c r="D466" s="220"/>
      <c r="E466" s="11"/>
      <c r="F466" s="205" t="str">
        <f t="shared" si="14"/>
        <v>N/A</v>
      </c>
      <c r="G466" s="6"/>
      <c r="AA466" s="14" t="str">
        <f t="shared" si="15"/>
        <v/>
      </c>
      <c r="AB466" s="14" t="str">
        <f>IF(LEN($AA466)=0,"N",IF(LEN($AA466)&gt;1,"Error -- Availability entered in an incorrect format",IF($AA466='Control Panel'!$F$36,$AA466,IF($AA466='Control Panel'!$F$37,$AA466,IF($AA466='Control Panel'!$F$38,$AA466,IF($AA466='Control Panel'!$F$39,$AA466,IF($AA466='Control Panel'!$F$40,$AA466,IF($AA466='Control Panel'!$F$41,$AA466,"Error -- Availability entered in an incorrect format"))))))))</f>
        <v>N</v>
      </c>
    </row>
    <row r="467" spans="1:28" s="14" customFormat="1" x14ac:dyDescent="0.35">
      <c r="A467" s="7">
        <v>455</v>
      </c>
      <c r="B467" s="6"/>
      <c r="C467" s="11"/>
      <c r="D467" s="220"/>
      <c r="E467" s="11"/>
      <c r="F467" s="205" t="str">
        <f t="shared" si="14"/>
        <v>N/A</v>
      </c>
      <c r="G467" s="6"/>
      <c r="AA467" s="14" t="str">
        <f t="shared" si="15"/>
        <v/>
      </c>
      <c r="AB467" s="14" t="str">
        <f>IF(LEN($AA467)=0,"N",IF(LEN($AA467)&gt;1,"Error -- Availability entered in an incorrect format",IF($AA467='Control Panel'!$F$36,$AA467,IF($AA467='Control Panel'!$F$37,$AA467,IF($AA467='Control Panel'!$F$38,$AA467,IF($AA467='Control Panel'!$F$39,$AA467,IF($AA467='Control Panel'!$F$40,$AA467,IF($AA467='Control Panel'!$F$41,$AA467,"Error -- Availability entered in an incorrect format"))))))))</f>
        <v>N</v>
      </c>
    </row>
    <row r="468" spans="1:28" s="14" customFormat="1" x14ac:dyDescent="0.35">
      <c r="A468" s="7">
        <v>456</v>
      </c>
      <c r="B468" s="6"/>
      <c r="C468" s="11"/>
      <c r="D468" s="220"/>
      <c r="E468" s="11"/>
      <c r="F468" s="205" t="str">
        <f t="shared" si="14"/>
        <v>N/A</v>
      </c>
      <c r="G468" s="6"/>
      <c r="AA468" s="14" t="str">
        <f t="shared" si="15"/>
        <v/>
      </c>
      <c r="AB468" s="14" t="str">
        <f>IF(LEN($AA468)=0,"N",IF(LEN($AA468)&gt;1,"Error -- Availability entered in an incorrect format",IF($AA468='Control Panel'!$F$36,$AA468,IF($AA468='Control Panel'!$F$37,$AA468,IF($AA468='Control Panel'!$F$38,$AA468,IF($AA468='Control Panel'!$F$39,$AA468,IF($AA468='Control Panel'!$F$40,$AA468,IF($AA468='Control Panel'!$F$41,$AA468,"Error -- Availability entered in an incorrect format"))))))))</f>
        <v>N</v>
      </c>
    </row>
    <row r="469" spans="1:28" s="14" customFormat="1" x14ac:dyDescent="0.35">
      <c r="A469" s="7">
        <v>457</v>
      </c>
      <c r="B469" s="6"/>
      <c r="C469" s="11"/>
      <c r="D469" s="220"/>
      <c r="E469" s="11"/>
      <c r="F469" s="205" t="str">
        <f t="shared" si="14"/>
        <v>N/A</v>
      </c>
      <c r="G469" s="6"/>
      <c r="AA469" s="14" t="str">
        <f t="shared" si="15"/>
        <v/>
      </c>
      <c r="AB469" s="14" t="str">
        <f>IF(LEN($AA469)=0,"N",IF(LEN($AA469)&gt;1,"Error -- Availability entered in an incorrect format",IF($AA469='Control Panel'!$F$36,$AA469,IF($AA469='Control Panel'!$F$37,$AA469,IF($AA469='Control Panel'!$F$38,$AA469,IF($AA469='Control Panel'!$F$39,$AA469,IF($AA469='Control Panel'!$F$40,$AA469,IF($AA469='Control Panel'!$F$41,$AA469,"Error -- Availability entered in an incorrect format"))))))))</f>
        <v>N</v>
      </c>
    </row>
    <row r="470" spans="1:28" s="14" customFormat="1" x14ac:dyDescent="0.35">
      <c r="A470" s="7">
        <v>458</v>
      </c>
      <c r="B470" s="6"/>
      <c r="C470" s="11"/>
      <c r="D470" s="220"/>
      <c r="E470" s="11"/>
      <c r="F470" s="205" t="str">
        <f t="shared" si="14"/>
        <v>N/A</v>
      </c>
      <c r="G470" s="6"/>
      <c r="AA470" s="14" t="str">
        <f t="shared" si="15"/>
        <v/>
      </c>
      <c r="AB470" s="14" t="str">
        <f>IF(LEN($AA470)=0,"N",IF(LEN($AA470)&gt;1,"Error -- Availability entered in an incorrect format",IF($AA470='Control Panel'!$F$36,$AA470,IF($AA470='Control Panel'!$F$37,$AA470,IF($AA470='Control Panel'!$F$38,$AA470,IF($AA470='Control Panel'!$F$39,$AA470,IF($AA470='Control Panel'!$F$40,$AA470,IF($AA470='Control Panel'!$F$41,$AA470,"Error -- Availability entered in an incorrect format"))))))))</f>
        <v>N</v>
      </c>
    </row>
    <row r="471" spans="1:28" s="14" customFormat="1" x14ac:dyDescent="0.35">
      <c r="A471" s="7">
        <v>459</v>
      </c>
      <c r="B471" s="6"/>
      <c r="C471" s="11"/>
      <c r="D471" s="220"/>
      <c r="E471" s="11"/>
      <c r="F471" s="205" t="str">
        <f t="shared" si="14"/>
        <v>N/A</v>
      </c>
      <c r="G471" s="6"/>
      <c r="AA471" s="14" t="str">
        <f t="shared" si="15"/>
        <v/>
      </c>
      <c r="AB471" s="14" t="str">
        <f>IF(LEN($AA471)=0,"N",IF(LEN($AA471)&gt;1,"Error -- Availability entered in an incorrect format",IF($AA471='Control Panel'!$F$36,$AA471,IF($AA471='Control Panel'!$F$37,$AA471,IF($AA471='Control Panel'!$F$38,$AA471,IF($AA471='Control Panel'!$F$39,$AA471,IF($AA471='Control Panel'!$F$40,$AA471,IF($AA471='Control Panel'!$F$41,$AA471,"Error -- Availability entered in an incorrect format"))))))))</f>
        <v>N</v>
      </c>
    </row>
    <row r="472" spans="1:28" s="14" customFormat="1" x14ac:dyDescent="0.35">
      <c r="A472" s="7">
        <v>460</v>
      </c>
      <c r="B472" s="6"/>
      <c r="C472" s="11"/>
      <c r="D472" s="220"/>
      <c r="E472" s="11"/>
      <c r="F472" s="205" t="str">
        <f t="shared" si="14"/>
        <v>N/A</v>
      </c>
      <c r="G472" s="6"/>
      <c r="AA472" s="14" t="str">
        <f t="shared" si="15"/>
        <v/>
      </c>
      <c r="AB472" s="14" t="str">
        <f>IF(LEN($AA472)=0,"N",IF(LEN($AA472)&gt;1,"Error -- Availability entered in an incorrect format",IF($AA472='Control Panel'!$F$36,$AA472,IF($AA472='Control Panel'!$F$37,$AA472,IF($AA472='Control Panel'!$F$38,$AA472,IF($AA472='Control Panel'!$F$39,$AA472,IF($AA472='Control Panel'!$F$40,$AA472,IF($AA472='Control Panel'!$F$41,$AA472,"Error -- Availability entered in an incorrect format"))))))))</f>
        <v>N</v>
      </c>
    </row>
    <row r="473" spans="1:28" s="14" customFormat="1" x14ac:dyDescent="0.35">
      <c r="A473" s="7">
        <v>461</v>
      </c>
      <c r="B473" s="6"/>
      <c r="C473" s="11"/>
      <c r="D473" s="220"/>
      <c r="E473" s="11"/>
      <c r="F473" s="205" t="str">
        <f t="shared" si="14"/>
        <v>N/A</v>
      </c>
      <c r="G473" s="6"/>
      <c r="AA473" s="14" t="str">
        <f t="shared" si="15"/>
        <v/>
      </c>
      <c r="AB473" s="14" t="str">
        <f>IF(LEN($AA473)=0,"N",IF(LEN($AA473)&gt;1,"Error -- Availability entered in an incorrect format",IF($AA473='Control Panel'!$F$36,$AA473,IF($AA473='Control Panel'!$F$37,$AA473,IF($AA473='Control Panel'!$F$38,$AA473,IF($AA473='Control Panel'!$F$39,$AA473,IF($AA473='Control Panel'!$F$40,$AA473,IF($AA473='Control Panel'!$F$41,$AA473,"Error -- Availability entered in an incorrect format"))))))))</f>
        <v>N</v>
      </c>
    </row>
    <row r="474" spans="1:28" s="14" customFormat="1" x14ac:dyDescent="0.35">
      <c r="A474" s="7">
        <v>462</v>
      </c>
      <c r="B474" s="6"/>
      <c r="C474" s="11"/>
      <c r="D474" s="220"/>
      <c r="E474" s="11"/>
      <c r="F474" s="205" t="str">
        <f t="shared" si="14"/>
        <v>N/A</v>
      </c>
      <c r="G474" s="6"/>
      <c r="AA474" s="14" t="str">
        <f t="shared" si="15"/>
        <v/>
      </c>
      <c r="AB474" s="14" t="str">
        <f>IF(LEN($AA474)=0,"N",IF(LEN($AA474)&gt;1,"Error -- Availability entered in an incorrect format",IF($AA474='Control Panel'!$F$36,$AA474,IF($AA474='Control Panel'!$F$37,$AA474,IF($AA474='Control Panel'!$F$38,$AA474,IF($AA474='Control Panel'!$F$39,$AA474,IF($AA474='Control Panel'!$F$40,$AA474,IF($AA474='Control Panel'!$F$41,$AA474,"Error -- Availability entered in an incorrect format"))))))))</f>
        <v>N</v>
      </c>
    </row>
    <row r="475" spans="1:28" s="14" customFormat="1" x14ac:dyDescent="0.35">
      <c r="A475" s="7">
        <v>463</v>
      </c>
      <c r="B475" s="6"/>
      <c r="C475" s="11"/>
      <c r="D475" s="220"/>
      <c r="E475" s="11"/>
      <c r="F475" s="205" t="str">
        <f t="shared" si="14"/>
        <v>N/A</v>
      </c>
      <c r="G475" s="6"/>
      <c r="AA475" s="14" t="str">
        <f t="shared" si="15"/>
        <v/>
      </c>
      <c r="AB475" s="14" t="str">
        <f>IF(LEN($AA475)=0,"N",IF(LEN($AA475)&gt;1,"Error -- Availability entered in an incorrect format",IF($AA475='Control Panel'!$F$36,$AA475,IF($AA475='Control Panel'!$F$37,$AA475,IF($AA475='Control Panel'!$F$38,$AA475,IF($AA475='Control Panel'!$F$39,$AA475,IF($AA475='Control Panel'!$F$40,$AA475,IF($AA475='Control Panel'!$F$41,$AA475,"Error -- Availability entered in an incorrect format"))))))))</f>
        <v>N</v>
      </c>
    </row>
    <row r="476" spans="1:28" s="14" customFormat="1" x14ac:dyDescent="0.35">
      <c r="A476" s="7">
        <v>464</v>
      </c>
      <c r="B476" s="6"/>
      <c r="C476" s="11"/>
      <c r="D476" s="220"/>
      <c r="E476" s="11"/>
      <c r="F476" s="205" t="str">
        <f t="shared" si="14"/>
        <v>N/A</v>
      </c>
      <c r="G476" s="6"/>
      <c r="AA476" s="14" t="str">
        <f t="shared" si="15"/>
        <v/>
      </c>
      <c r="AB476" s="14" t="str">
        <f>IF(LEN($AA476)=0,"N",IF(LEN($AA476)&gt;1,"Error -- Availability entered in an incorrect format",IF($AA476='Control Panel'!$F$36,$AA476,IF($AA476='Control Panel'!$F$37,$AA476,IF($AA476='Control Panel'!$F$38,$AA476,IF($AA476='Control Panel'!$F$39,$AA476,IF($AA476='Control Panel'!$F$40,$AA476,IF($AA476='Control Panel'!$F$41,$AA476,"Error -- Availability entered in an incorrect format"))))))))</f>
        <v>N</v>
      </c>
    </row>
    <row r="477" spans="1:28" s="14" customFormat="1" x14ac:dyDescent="0.35">
      <c r="A477" s="7">
        <v>465</v>
      </c>
      <c r="B477" s="6"/>
      <c r="C477" s="11"/>
      <c r="D477" s="220"/>
      <c r="E477" s="11"/>
      <c r="F477" s="205" t="str">
        <f t="shared" si="14"/>
        <v>N/A</v>
      </c>
      <c r="G477" s="6"/>
      <c r="AA477" s="14" t="str">
        <f t="shared" si="15"/>
        <v/>
      </c>
      <c r="AB477" s="14" t="str">
        <f>IF(LEN($AA477)=0,"N",IF(LEN($AA477)&gt;1,"Error -- Availability entered in an incorrect format",IF($AA477='Control Panel'!$F$36,$AA477,IF($AA477='Control Panel'!$F$37,$AA477,IF($AA477='Control Panel'!$F$38,$AA477,IF($AA477='Control Panel'!$F$39,$AA477,IF($AA477='Control Panel'!$F$40,$AA477,IF($AA477='Control Panel'!$F$41,$AA477,"Error -- Availability entered in an incorrect format"))))))))</f>
        <v>N</v>
      </c>
    </row>
    <row r="478" spans="1:28" s="14" customFormat="1" x14ac:dyDescent="0.35">
      <c r="A478" s="7">
        <v>466</v>
      </c>
      <c r="B478" s="6"/>
      <c r="C478" s="11"/>
      <c r="D478" s="220"/>
      <c r="E478" s="11"/>
      <c r="F478" s="205" t="str">
        <f t="shared" si="14"/>
        <v>N/A</v>
      </c>
      <c r="G478" s="6"/>
      <c r="AA478" s="14" t="str">
        <f t="shared" si="15"/>
        <v/>
      </c>
      <c r="AB478" s="14" t="str">
        <f>IF(LEN($AA478)=0,"N",IF(LEN($AA478)&gt;1,"Error -- Availability entered in an incorrect format",IF($AA478='Control Panel'!$F$36,$AA478,IF($AA478='Control Panel'!$F$37,$AA478,IF($AA478='Control Panel'!$F$38,$AA478,IF($AA478='Control Panel'!$F$39,$AA478,IF($AA478='Control Panel'!$F$40,$AA478,IF($AA478='Control Panel'!$F$41,$AA478,"Error -- Availability entered in an incorrect format"))))))))</f>
        <v>N</v>
      </c>
    </row>
    <row r="479" spans="1:28" s="14" customFormat="1" x14ac:dyDescent="0.35">
      <c r="A479" s="7">
        <v>467</v>
      </c>
      <c r="B479" s="6"/>
      <c r="C479" s="11"/>
      <c r="D479" s="220"/>
      <c r="E479" s="11"/>
      <c r="F479" s="205" t="str">
        <f t="shared" si="14"/>
        <v>N/A</v>
      </c>
      <c r="G479" s="6"/>
      <c r="AA479" s="14" t="str">
        <f t="shared" si="15"/>
        <v/>
      </c>
      <c r="AB479" s="14" t="str">
        <f>IF(LEN($AA479)=0,"N",IF(LEN($AA479)&gt;1,"Error -- Availability entered in an incorrect format",IF($AA479='Control Panel'!$F$36,$AA479,IF($AA479='Control Panel'!$F$37,$AA479,IF($AA479='Control Panel'!$F$38,$AA479,IF($AA479='Control Panel'!$F$39,$AA479,IF($AA479='Control Panel'!$F$40,$AA479,IF($AA479='Control Panel'!$F$41,$AA479,"Error -- Availability entered in an incorrect format"))))))))</f>
        <v>N</v>
      </c>
    </row>
    <row r="480" spans="1:28" s="14" customFormat="1" x14ac:dyDescent="0.35">
      <c r="A480" s="7">
        <v>468</v>
      </c>
      <c r="B480" s="6"/>
      <c r="C480" s="11"/>
      <c r="D480" s="220"/>
      <c r="E480" s="11"/>
      <c r="F480" s="205" t="str">
        <f t="shared" si="14"/>
        <v>N/A</v>
      </c>
      <c r="G480" s="6"/>
      <c r="AA480" s="14" t="str">
        <f t="shared" si="15"/>
        <v/>
      </c>
      <c r="AB480" s="14" t="str">
        <f>IF(LEN($AA480)=0,"N",IF(LEN($AA480)&gt;1,"Error -- Availability entered in an incorrect format",IF($AA480='Control Panel'!$F$36,$AA480,IF($AA480='Control Panel'!$F$37,$AA480,IF($AA480='Control Panel'!$F$38,$AA480,IF($AA480='Control Panel'!$F$39,$AA480,IF($AA480='Control Panel'!$F$40,$AA480,IF($AA480='Control Panel'!$F$41,$AA480,"Error -- Availability entered in an incorrect format"))))))))</f>
        <v>N</v>
      </c>
    </row>
    <row r="481" spans="1:28" s="14" customFormat="1" x14ac:dyDescent="0.35">
      <c r="A481" s="7">
        <v>469</v>
      </c>
      <c r="B481" s="6"/>
      <c r="C481" s="11"/>
      <c r="D481" s="220"/>
      <c r="E481" s="11"/>
      <c r="F481" s="205" t="str">
        <f t="shared" si="14"/>
        <v>N/A</v>
      </c>
      <c r="G481" s="6"/>
      <c r="AA481" s="14" t="str">
        <f t="shared" si="15"/>
        <v/>
      </c>
      <c r="AB481" s="14" t="str">
        <f>IF(LEN($AA481)=0,"N",IF(LEN($AA481)&gt;1,"Error -- Availability entered in an incorrect format",IF($AA481='Control Panel'!$F$36,$AA481,IF($AA481='Control Panel'!$F$37,$AA481,IF($AA481='Control Panel'!$F$38,$AA481,IF($AA481='Control Panel'!$F$39,$AA481,IF($AA481='Control Panel'!$F$40,$AA481,IF($AA481='Control Panel'!$F$41,$AA481,"Error -- Availability entered in an incorrect format"))))))))</f>
        <v>N</v>
      </c>
    </row>
    <row r="482" spans="1:28" s="14" customFormat="1" x14ac:dyDescent="0.35">
      <c r="A482" s="7">
        <v>470</v>
      </c>
      <c r="B482" s="6"/>
      <c r="C482" s="11"/>
      <c r="D482" s="220"/>
      <c r="E482" s="11"/>
      <c r="F482" s="205" t="str">
        <f t="shared" si="14"/>
        <v>N/A</v>
      </c>
      <c r="G482" s="6"/>
      <c r="AA482" s="14" t="str">
        <f t="shared" si="15"/>
        <v/>
      </c>
      <c r="AB482" s="14" t="str">
        <f>IF(LEN($AA482)=0,"N",IF(LEN($AA482)&gt;1,"Error -- Availability entered in an incorrect format",IF($AA482='Control Panel'!$F$36,$AA482,IF($AA482='Control Panel'!$F$37,$AA482,IF($AA482='Control Panel'!$F$38,$AA482,IF($AA482='Control Panel'!$F$39,$AA482,IF($AA482='Control Panel'!$F$40,$AA482,IF($AA482='Control Panel'!$F$41,$AA482,"Error -- Availability entered in an incorrect format"))))))))</f>
        <v>N</v>
      </c>
    </row>
    <row r="483" spans="1:28" s="14" customFormat="1" x14ac:dyDescent="0.35">
      <c r="A483" s="7">
        <v>471</v>
      </c>
      <c r="B483" s="6"/>
      <c r="C483" s="11"/>
      <c r="D483" s="220"/>
      <c r="E483" s="11"/>
      <c r="F483" s="205" t="str">
        <f t="shared" si="14"/>
        <v>N/A</v>
      </c>
      <c r="G483" s="6"/>
      <c r="AA483" s="14" t="str">
        <f t="shared" si="15"/>
        <v/>
      </c>
      <c r="AB483" s="14" t="str">
        <f>IF(LEN($AA483)=0,"N",IF(LEN($AA483)&gt;1,"Error -- Availability entered in an incorrect format",IF($AA483='Control Panel'!$F$36,$AA483,IF($AA483='Control Panel'!$F$37,$AA483,IF($AA483='Control Panel'!$F$38,$AA483,IF($AA483='Control Panel'!$F$39,$AA483,IF($AA483='Control Panel'!$F$40,$AA483,IF($AA483='Control Panel'!$F$41,$AA483,"Error -- Availability entered in an incorrect format"))))))))</f>
        <v>N</v>
      </c>
    </row>
    <row r="484" spans="1:28" s="14" customFormat="1" x14ac:dyDescent="0.35">
      <c r="A484" s="7">
        <v>472</v>
      </c>
      <c r="B484" s="6"/>
      <c r="C484" s="11"/>
      <c r="D484" s="220"/>
      <c r="E484" s="11"/>
      <c r="F484" s="205" t="str">
        <f t="shared" si="14"/>
        <v>N/A</v>
      </c>
      <c r="G484" s="6"/>
      <c r="AA484" s="14" t="str">
        <f t="shared" si="15"/>
        <v/>
      </c>
      <c r="AB484" s="14" t="str">
        <f>IF(LEN($AA484)=0,"N",IF(LEN($AA484)&gt;1,"Error -- Availability entered in an incorrect format",IF($AA484='Control Panel'!$F$36,$AA484,IF($AA484='Control Panel'!$F$37,$AA484,IF($AA484='Control Panel'!$F$38,$AA484,IF($AA484='Control Panel'!$F$39,$AA484,IF($AA484='Control Panel'!$F$40,$AA484,IF($AA484='Control Panel'!$F$41,$AA484,"Error -- Availability entered in an incorrect format"))))))))</f>
        <v>N</v>
      </c>
    </row>
    <row r="485" spans="1:28" s="14" customFormat="1" x14ac:dyDescent="0.35">
      <c r="A485" s="7">
        <v>473</v>
      </c>
      <c r="B485" s="6"/>
      <c r="C485" s="11"/>
      <c r="D485" s="220"/>
      <c r="E485" s="11"/>
      <c r="F485" s="205" t="str">
        <f t="shared" si="14"/>
        <v>N/A</v>
      </c>
      <c r="G485" s="6"/>
      <c r="AA485" s="14" t="str">
        <f t="shared" si="15"/>
        <v/>
      </c>
      <c r="AB485" s="14" t="str">
        <f>IF(LEN($AA485)=0,"N",IF(LEN($AA485)&gt;1,"Error -- Availability entered in an incorrect format",IF($AA485='Control Panel'!$F$36,$AA485,IF($AA485='Control Panel'!$F$37,$AA485,IF($AA485='Control Panel'!$F$38,$AA485,IF($AA485='Control Panel'!$F$39,$AA485,IF($AA485='Control Panel'!$F$40,$AA485,IF($AA485='Control Panel'!$F$41,$AA485,"Error -- Availability entered in an incorrect format"))))))))</f>
        <v>N</v>
      </c>
    </row>
    <row r="486" spans="1:28" s="14" customFormat="1" x14ac:dyDescent="0.35">
      <c r="A486" s="7">
        <v>474</v>
      </c>
      <c r="B486" s="6"/>
      <c r="C486" s="11"/>
      <c r="D486" s="220"/>
      <c r="E486" s="11"/>
      <c r="F486" s="205" t="str">
        <f t="shared" si="14"/>
        <v>N/A</v>
      </c>
      <c r="G486" s="6"/>
      <c r="AA486" s="14" t="str">
        <f t="shared" si="15"/>
        <v/>
      </c>
      <c r="AB486" s="14" t="str">
        <f>IF(LEN($AA486)=0,"N",IF(LEN($AA486)&gt;1,"Error -- Availability entered in an incorrect format",IF($AA486='Control Panel'!$F$36,$AA486,IF($AA486='Control Panel'!$F$37,$AA486,IF($AA486='Control Panel'!$F$38,$AA486,IF($AA486='Control Panel'!$F$39,$AA486,IF($AA486='Control Panel'!$F$40,$AA486,IF($AA486='Control Panel'!$F$41,$AA486,"Error -- Availability entered in an incorrect format"))))))))</f>
        <v>N</v>
      </c>
    </row>
    <row r="487" spans="1:28" s="14" customFormat="1" x14ac:dyDescent="0.35">
      <c r="A487" s="7">
        <v>475</v>
      </c>
      <c r="B487" s="6"/>
      <c r="C487" s="11"/>
      <c r="D487" s="220"/>
      <c r="E487" s="11"/>
      <c r="F487" s="205" t="str">
        <f t="shared" si="14"/>
        <v>N/A</v>
      </c>
      <c r="G487" s="6"/>
      <c r="AA487" s="14" t="str">
        <f t="shared" si="15"/>
        <v/>
      </c>
      <c r="AB487" s="14" t="str">
        <f>IF(LEN($AA487)=0,"N",IF(LEN($AA487)&gt;1,"Error -- Availability entered in an incorrect format",IF($AA487='Control Panel'!$F$36,$AA487,IF($AA487='Control Panel'!$F$37,$AA487,IF($AA487='Control Panel'!$F$38,$AA487,IF($AA487='Control Panel'!$F$39,$AA487,IF($AA487='Control Panel'!$F$40,$AA487,IF($AA487='Control Panel'!$F$41,$AA487,"Error -- Availability entered in an incorrect format"))))))))</f>
        <v>N</v>
      </c>
    </row>
    <row r="488" spans="1:28" s="14" customFormat="1" x14ac:dyDescent="0.35">
      <c r="A488" s="7">
        <v>476</v>
      </c>
      <c r="B488" s="6"/>
      <c r="C488" s="11"/>
      <c r="D488" s="220"/>
      <c r="E488" s="11"/>
      <c r="F488" s="205" t="str">
        <f t="shared" si="14"/>
        <v>N/A</v>
      </c>
      <c r="G488" s="6"/>
      <c r="AA488" s="14" t="str">
        <f t="shared" si="15"/>
        <v/>
      </c>
      <c r="AB488" s="14" t="str">
        <f>IF(LEN($AA488)=0,"N",IF(LEN($AA488)&gt;1,"Error -- Availability entered in an incorrect format",IF($AA488='Control Panel'!$F$36,$AA488,IF($AA488='Control Panel'!$F$37,$AA488,IF($AA488='Control Panel'!$F$38,$AA488,IF($AA488='Control Panel'!$F$39,$AA488,IF($AA488='Control Panel'!$F$40,$AA488,IF($AA488='Control Panel'!$F$41,$AA488,"Error -- Availability entered in an incorrect format"))))))))</f>
        <v>N</v>
      </c>
    </row>
    <row r="489" spans="1:28" s="14" customFormat="1" x14ac:dyDescent="0.35">
      <c r="A489" s="7">
        <v>477</v>
      </c>
      <c r="B489" s="6"/>
      <c r="C489" s="11"/>
      <c r="D489" s="220"/>
      <c r="E489" s="11"/>
      <c r="F489" s="205" t="str">
        <f t="shared" si="14"/>
        <v>N/A</v>
      </c>
      <c r="G489" s="6"/>
      <c r="AA489" s="14" t="str">
        <f t="shared" si="15"/>
        <v/>
      </c>
      <c r="AB489" s="14" t="str">
        <f>IF(LEN($AA489)=0,"N",IF(LEN($AA489)&gt;1,"Error -- Availability entered in an incorrect format",IF($AA489='Control Panel'!$F$36,$AA489,IF($AA489='Control Panel'!$F$37,$AA489,IF($AA489='Control Panel'!$F$38,$AA489,IF($AA489='Control Panel'!$F$39,$AA489,IF($AA489='Control Panel'!$F$40,$AA489,IF($AA489='Control Panel'!$F$41,$AA489,"Error -- Availability entered in an incorrect format"))))))))</f>
        <v>N</v>
      </c>
    </row>
    <row r="490" spans="1:28" s="14" customFormat="1" x14ac:dyDescent="0.35">
      <c r="A490" s="7">
        <v>478</v>
      </c>
      <c r="B490" s="6"/>
      <c r="C490" s="11"/>
      <c r="D490" s="220"/>
      <c r="E490" s="11"/>
      <c r="F490" s="205" t="str">
        <f t="shared" si="14"/>
        <v>N/A</v>
      </c>
      <c r="G490" s="6"/>
      <c r="AA490" s="14" t="str">
        <f t="shared" si="15"/>
        <v/>
      </c>
      <c r="AB490" s="14" t="str">
        <f>IF(LEN($AA490)=0,"N",IF(LEN($AA490)&gt;1,"Error -- Availability entered in an incorrect format",IF($AA490='Control Panel'!$F$36,$AA490,IF($AA490='Control Panel'!$F$37,$AA490,IF($AA490='Control Panel'!$F$38,$AA490,IF($AA490='Control Panel'!$F$39,$AA490,IF($AA490='Control Panel'!$F$40,$AA490,IF($AA490='Control Panel'!$F$41,$AA490,"Error -- Availability entered in an incorrect format"))))))))</f>
        <v>N</v>
      </c>
    </row>
    <row r="491" spans="1:28" s="14" customFormat="1" x14ac:dyDescent="0.35">
      <c r="A491" s="7">
        <v>479</v>
      </c>
      <c r="B491" s="6"/>
      <c r="C491" s="11"/>
      <c r="D491" s="220"/>
      <c r="E491" s="11"/>
      <c r="F491" s="205" t="str">
        <f t="shared" si="14"/>
        <v>N/A</v>
      </c>
      <c r="G491" s="6"/>
      <c r="AA491" s="14" t="str">
        <f t="shared" si="15"/>
        <v/>
      </c>
      <c r="AB491" s="14" t="str">
        <f>IF(LEN($AA491)=0,"N",IF(LEN($AA491)&gt;1,"Error -- Availability entered in an incorrect format",IF($AA491='Control Panel'!$F$36,$AA491,IF($AA491='Control Panel'!$F$37,$AA491,IF($AA491='Control Panel'!$F$38,$AA491,IF($AA491='Control Panel'!$F$39,$AA491,IF($AA491='Control Panel'!$F$40,$AA491,IF($AA491='Control Panel'!$F$41,$AA491,"Error -- Availability entered in an incorrect format"))))))))</f>
        <v>N</v>
      </c>
    </row>
    <row r="492" spans="1:28" s="14" customFormat="1" x14ac:dyDescent="0.35">
      <c r="A492" s="7">
        <v>480</v>
      </c>
      <c r="B492" s="6"/>
      <c r="C492" s="11"/>
      <c r="D492" s="220"/>
      <c r="E492" s="11"/>
      <c r="F492" s="205" t="str">
        <f t="shared" si="14"/>
        <v>N/A</v>
      </c>
      <c r="G492" s="6"/>
      <c r="AA492" s="14" t="str">
        <f t="shared" si="15"/>
        <v/>
      </c>
      <c r="AB492" s="14" t="str">
        <f>IF(LEN($AA492)=0,"N",IF(LEN($AA492)&gt;1,"Error -- Availability entered in an incorrect format",IF($AA492='Control Panel'!$F$36,$AA492,IF($AA492='Control Panel'!$F$37,$AA492,IF($AA492='Control Panel'!$F$38,$AA492,IF($AA492='Control Panel'!$F$39,$AA492,IF($AA492='Control Panel'!$F$40,$AA492,IF($AA492='Control Panel'!$F$41,$AA492,"Error -- Availability entered in an incorrect format"))))))))</f>
        <v>N</v>
      </c>
    </row>
    <row r="493" spans="1:28" s="14" customFormat="1" x14ac:dyDescent="0.35">
      <c r="A493" s="7">
        <v>481</v>
      </c>
      <c r="B493" s="6"/>
      <c r="C493" s="11"/>
      <c r="D493" s="220"/>
      <c r="E493" s="11"/>
      <c r="F493" s="205" t="str">
        <f t="shared" si="14"/>
        <v>N/A</v>
      </c>
      <c r="G493" s="6"/>
      <c r="AA493" s="14" t="str">
        <f t="shared" si="15"/>
        <v/>
      </c>
      <c r="AB493" s="14" t="str">
        <f>IF(LEN($AA493)=0,"N",IF(LEN($AA493)&gt;1,"Error -- Availability entered in an incorrect format",IF($AA493='Control Panel'!$F$36,$AA493,IF($AA493='Control Panel'!$F$37,$AA493,IF($AA493='Control Panel'!$F$38,$AA493,IF($AA493='Control Panel'!$F$39,$AA493,IF($AA493='Control Panel'!$F$40,$AA493,IF($AA493='Control Panel'!$F$41,$AA493,"Error -- Availability entered in an incorrect format"))))))))</f>
        <v>N</v>
      </c>
    </row>
    <row r="494" spans="1:28" s="14" customFormat="1" x14ac:dyDescent="0.35">
      <c r="A494" s="7">
        <v>482</v>
      </c>
      <c r="B494" s="6"/>
      <c r="C494" s="11"/>
      <c r="D494" s="220"/>
      <c r="E494" s="11"/>
      <c r="F494" s="205" t="str">
        <f t="shared" si="14"/>
        <v>N/A</v>
      </c>
      <c r="G494" s="6"/>
      <c r="AA494" s="14" t="str">
        <f t="shared" si="15"/>
        <v/>
      </c>
      <c r="AB494" s="14" t="str">
        <f>IF(LEN($AA494)=0,"N",IF(LEN($AA494)&gt;1,"Error -- Availability entered in an incorrect format",IF($AA494='Control Panel'!$F$36,$AA494,IF($AA494='Control Panel'!$F$37,$AA494,IF($AA494='Control Panel'!$F$38,$AA494,IF($AA494='Control Panel'!$F$39,$AA494,IF($AA494='Control Panel'!$F$40,$AA494,IF($AA494='Control Panel'!$F$41,$AA494,"Error -- Availability entered in an incorrect format"))))))))</f>
        <v>N</v>
      </c>
    </row>
    <row r="495" spans="1:28" s="14" customFormat="1" x14ac:dyDescent="0.35">
      <c r="A495" s="7">
        <v>483</v>
      </c>
      <c r="B495" s="6"/>
      <c r="C495" s="11"/>
      <c r="D495" s="220"/>
      <c r="E495" s="11"/>
      <c r="F495" s="205" t="str">
        <f t="shared" si="14"/>
        <v>N/A</v>
      </c>
      <c r="G495" s="6"/>
      <c r="AA495" s="14" t="str">
        <f t="shared" si="15"/>
        <v/>
      </c>
      <c r="AB495" s="14" t="str">
        <f>IF(LEN($AA495)=0,"N",IF(LEN($AA495)&gt;1,"Error -- Availability entered in an incorrect format",IF($AA495='Control Panel'!$F$36,$AA495,IF($AA495='Control Panel'!$F$37,$AA495,IF($AA495='Control Panel'!$F$38,$AA495,IF($AA495='Control Panel'!$F$39,$AA495,IF($AA495='Control Panel'!$F$40,$AA495,IF($AA495='Control Panel'!$F$41,$AA495,"Error -- Availability entered in an incorrect format"))))))))</f>
        <v>N</v>
      </c>
    </row>
    <row r="496" spans="1:28" s="14" customFormat="1" x14ac:dyDescent="0.35">
      <c r="A496" s="7">
        <v>484</v>
      </c>
      <c r="B496" s="6"/>
      <c r="C496" s="11"/>
      <c r="D496" s="220"/>
      <c r="E496" s="11"/>
      <c r="F496" s="205" t="str">
        <f t="shared" si="14"/>
        <v>N/A</v>
      </c>
      <c r="G496" s="6"/>
      <c r="AA496" s="14" t="str">
        <f t="shared" si="15"/>
        <v/>
      </c>
      <c r="AB496" s="14" t="str">
        <f>IF(LEN($AA496)=0,"N",IF(LEN($AA496)&gt;1,"Error -- Availability entered in an incorrect format",IF($AA496='Control Panel'!$F$36,$AA496,IF($AA496='Control Panel'!$F$37,$AA496,IF($AA496='Control Panel'!$F$38,$AA496,IF($AA496='Control Panel'!$F$39,$AA496,IF($AA496='Control Panel'!$F$40,$AA496,IF($AA496='Control Panel'!$F$41,$AA496,"Error -- Availability entered in an incorrect format"))))))))</f>
        <v>N</v>
      </c>
    </row>
    <row r="497" spans="1:28" s="14" customFormat="1" x14ac:dyDescent="0.35">
      <c r="A497" s="7">
        <v>485</v>
      </c>
      <c r="B497" s="6"/>
      <c r="C497" s="11"/>
      <c r="D497" s="220"/>
      <c r="E497" s="11"/>
      <c r="F497" s="205" t="str">
        <f t="shared" si="14"/>
        <v>N/A</v>
      </c>
      <c r="G497" s="6"/>
      <c r="AA497" s="14" t="str">
        <f t="shared" si="15"/>
        <v/>
      </c>
      <c r="AB497" s="14" t="str">
        <f>IF(LEN($AA497)=0,"N",IF(LEN($AA497)&gt;1,"Error -- Availability entered in an incorrect format",IF($AA497='Control Panel'!$F$36,$AA497,IF($AA497='Control Panel'!$F$37,$AA497,IF($AA497='Control Panel'!$F$38,$AA497,IF($AA497='Control Panel'!$F$39,$AA497,IF($AA497='Control Panel'!$F$40,$AA497,IF($AA497='Control Panel'!$F$41,$AA497,"Error -- Availability entered in an incorrect format"))))))))</f>
        <v>N</v>
      </c>
    </row>
    <row r="498" spans="1:28" s="14" customFormat="1" x14ac:dyDescent="0.35">
      <c r="A498" s="7">
        <v>486</v>
      </c>
      <c r="B498" s="6"/>
      <c r="C498" s="11"/>
      <c r="D498" s="220"/>
      <c r="E498" s="11"/>
      <c r="F498" s="205" t="str">
        <f t="shared" si="14"/>
        <v>N/A</v>
      </c>
      <c r="G498" s="6"/>
      <c r="AA498" s="14" t="str">
        <f t="shared" si="15"/>
        <v/>
      </c>
      <c r="AB498" s="14" t="str">
        <f>IF(LEN($AA498)=0,"N",IF(LEN($AA498)&gt;1,"Error -- Availability entered in an incorrect format",IF($AA498='Control Panel'!$F$36,$AA498,IF($AA498='Control Panel'!$F$37,$AA498,IF($AA498='Control Panel'!$F$38,$AA498,IF($AA498='Control Panel'!$F$39,$AA498,IF($AA498='Control Panel'!$F$40,$AA498,IF($AA498='Control Panel'!$F$41,$AA498,"Error -- Availability entered in an incorrect format"))))))))</f>
        <v>N</v>
      </c>
    </row>
    <row r="499" spans="1:28" s="14" customFormat="1" x14ac:dyDescent="0.35">
      <c r="A499" s="7">
        <v>487</v>
      </c>
      <c r="B499" s="6"/>
      <c r="C499" s="11"/>
      <c r="D499" s="220"/>
      <c r="E499" s="11"/>
      <c r="F499" s="205" t="str">
        <f t="shared" si="14"/>
        <v>N/A</v>
      </c>
      <c r="G499" s="6"/>
      <c r="AA499" s="14" t="str">
        <f t="shared" si="15"/>
        <v/>
      </c>
      <c r="AB499" s="14" t="str">
        <f>IF(LEN($AA499)=0,"N",IF(LEN($AA499)&gt;1,"Error -- Availability entered in an incorrect format",IF($AA499='Control Panel'!$F$36,$AA499,IF($AA499='Control Panel'!$F$37,$AA499,IF($AA499='Control Panel'!$F$38,$AA499,IF($AA499='Control Panel'!$F$39,$AA499,IF($AA499='Control Panel'!$F$40,$AA499,IF($AA499='Control Panel'!$F$41,$AA499,"Error -- Availability entered in an incorrect format"))))))))</f>
        <v>N</v>
      </c>
    </row>
    <row r="500" spans="1:28" s="14" customFormat="1" x14ac:dyDescent="0.35">
      <c r="A500" s="7">
        <v>488</v>
      </c>
      <c r="B500" s="6"/>
      <c r="C500" s="11"/>
      <c r="D500" s="220"/>
      <c r="E500" s="11"/>
      <c r="F500" s="205" t="str">
        <f t="shared" si="14"/>
        <v>N/A</v>
      </c>
      <c r="G500" s="6"/>
      <c r="AA500" s="14" t="str">
        <f t="shared" si="15"/>
        <v/>
      </c>
      <c r="AB500" s="14" t="str">
        <f>IF(LEN($AA500)=0,"N",IF(LEN($AA500)&gt;1,"Error -- Availability entered in an incorrect format",IF($AA500='Control Panel'!$F$36,$AA500,IF($AA500='Control Panel'!$F$37,$AA500,IF($AA500='Control Panel'!$F$38,$AA500,IF($AA500='Control Panel'!$F$39,$AA500,IF($AA500='Control Panel'!$F$40,$AA500,IF($AA500='Control Panel'!$F$41,$AA500,"Error -- Availability entered in an incorrect format"))))))))</f>
        <v>N</v>
      </c>
    </row>
    <row r="501" spans="1:28" s="14" customFormat="1" x14ac:dyDescent="0.35">
      <c r="A501" s="7">
        <v>489</v>
      </c>
      <c r="B501" s="6"/>
      <c r="C501" s="11"/>
      <c r="D501" s="220"/>
      <c r="E501" s="11"/>
      <c r="F501" s="205" t="str">
        <f t="shared" si="14"/>
        <v>N/A</v>
      </c>
      <c r="G501" s="6"/>
      <c r="AA501" s="14" t="str">
        <f t="shared" si="15"/>
        <v/>
      </c>
      <c r="AB501" s="14" t="str">
        <f>IF(LEN($AA501)=0,"N",IF(LEN($AA501)&gt;1,"Error -- Availability entered in an incorrect format",IF($AA501='Control Panel'!$F$36,$AA501,IF($AA501='Control Panel'!$F$37,$AA501,IF($AA501='Control Panel'!$F$38,$AA501,IF($AA501='Control Panel'!$F$39,$AA501,IF($AA501='Control Panel'!$F$40,$AA501,IF($AA501='Control Panel'!$F$41,$AA501,"Error -- Availability entered in an incorrect format"))))))))</f>
        <v>N</v>
      </c>
    </row>
    <row r="502" spans="1:28" s="14" customFormat="1" x14ac:dyDescent="0.35">
      <c r="A502" s="7">
        <v>490</v>
      </c>
      <c r="B502" s="6"/>
      <c r="C502" s="11"/>
      <c r="D502" s="220"/>
      <c r="E502" s="11"/>
      <c r="F502" s="205" t="str">
        <f t="shared" si="14"/>
        <v>N/A</v>
      </c>
      <c r="G502" s="6"/>
      <c r="AA502" s="14" t="str">
        <f t="shared" si="15"/>
        <v/>
      </c>
      <c r="AB502" s="14" t="str">
        <f>IF(LEN($AA502)=0,"N",IF(LEN($AA502)&gt;1,"Error -- Availability entered in an incorrect format",IF($AA502='Control Panel'!$F$36,$AA502,IF($AA502='Control Panel'!$F$37,$AA502,IF($AA502='Control Panel'!$F$38,$AA502,IF($AA502='Control Panel'!$F$39,$AA502,IF($AA502='Control Panel'!$F$40,$AA502,IF($AA502='Control Panel'!$F$41,$AA502,"Error -- Availability entered in an incorrect format"))))))))</f>
        <v>N</v>
      </c>
    </row>
    <row r="503" spans="1:28" s="14" customFormat="1" x14ac:dyDescent="0.35">
      <c r="A503" s="7">
        <v>491</v>
      </c>
      <c r="B503" s="6"/>
      <c r="C503" s="11"/>
      <c r="D503" s="220"/>
      <c r="E503" s="11"/>
      <c r="F503" s="205" t="str">
        <f t="shared" si="14"/>
        <v>N/A</v>
      </c>
      <c r="G503" s="6"/>
      <c r="AA503" s="14" t="str">
        <f t="shared" si="15"/>
        <v/>
      </c>
      <c r="AB503" s="14" t="str">
        <f>IF(LEN($AA503)=0,"N",IF(LEN($AA503)&gt;1,"Error -- Availability entered in an incorrect format",IF($AA503='Control Panel'!$F$36,$AA503,IF($AA503='Control Panel'!$F$37,$AA503,IF($AA503='Control Panel'!$F$38,$AA503,IF($AA503='Control Panel'!$F$39,$AA503,IF($AA503='Control Panel'!$F$40,$AA503,IF($AA503='Control Panel'!$F$41,$AA503,"Error -- Availability entered in an incorrect format"))))))))</f>
        <v>N</v>
      </c>
    </row>
    <row r="504" spans="1:28" s="14" customFormat="1" x14ac:dyDescent="0.35">
      <c r="A504" s="7">
        <v>492</v>
      </c>
      <c r="B504" s="6"/>
      <c r="C504" s="11"/>
      <c r="D504" s="220"/>
      <c r="E504" s="11"/>
      <c r="F504" s="205" t="str">
        <f t="shared" si="14"/>
        <v>N/A</v>
      </c>
      <c r="G504" s="6"/>
      <c r="AA504" s="14" t="str">
        <f t="shared" si="15"/>
        <v/>
      </c>
      <c r="AB504" s="14" t="str">
        <f>IF(LEN($AA504)=0,"N",IF(LEN($AA504)&gt;1,"Error -- Availability entered in an incorrect format",IF($AA504='Control Panel'!$F$36,$AA504,IF($AA504='Control Panel'!$F$37,$AA504,IF($AA504='Control Panel'!$F$38,$AA504,IF($AA504='Control Panel'!$F$39,$AA504,IF($AA504='Control Panel'!$F$40,$AA504,IF($AA504='Control Panel'!$F$41,$AA504,"Error -- Availability entered in an incorrect format"))))))))</f>
        <v>N</v>
      </c>
    </row>
    <row r="505" spans="1:28" s="14" customFormat="1" x14ac:dyDescent="0.35">
      <c r="A505" s="7">
        <v>493</v>
      </c>
      <c r="B505" s="6"/>
      <c r="C505" s="11"/>
      <c r="D505" s="220"/>
      <c r="E505" s="11"/>
      <c r="F505" s="205" t="str">
        <f t="shared" si="14"/>
        <v>N/A</v>
      </c>
      <c r="G505" s="6"/>
      <c r="AA505" s="14" t="str">
        <f t="shared" si="15"/>
        <v/>
      </c>
      <c r="AB505" s="14" t="str">
        <f>IF(LEN($AA505)=0,"N",IF(LEN($AA505)&gt;1,"Error -- Availability entered in an incorrect format",IF($AA505='Control Panel'!$F$36,$AA505,IF($AA505='Control Panel'!$F$37,$AA505,IF($AA505='Control Panel'!$F$38,$AA505,IF($AA505='Control Panel'!$F$39,$AA505,IF($AA505='Control Panel'!$F$40,$AA505,IF($AA505='Control Panel'!$F$41,$AA505,"Error -- Availability entered in an incorrect format"))))))))</f>
        <v>N</v>
      </c>
    </row>
    <row r="506" spans="1:28" s="14" customFormat="1" x14ac:dyDescent="0.35">
      <c r="A506" s="7">
        <v>494</v>
      </c>
      <c r="B506" s="6"/>
      <c r="C506" s="11"/>
      <c r="D506" s="220"/>
      <c r="E506" s="11"/>
      <c r="F506" s="205" t="str">
        <f t="shared" si="14"/>
        <v>N/A</v>
      </c>
      <c r="G506" s="6"/>
      <c r="AA506" s="14" t="str">
        <f t="shared" si="15"/>
        <v/>
      </c>
      <c r="AB506" s="14" t="str">
        <f>IF(LEN($AA506)=0,"N",IF(LEN($AA506)&gt;1,"Error -- Availability entered in an incorrect format",IF($AA506='Control Panel'!$F$36,$AA506,IF($AA506='Control Panel'!$F$37,$AA506,IF($AA506='Control Panel'!$F$38,$AA506,IF($AA506='Control Panel'!$F$39,$AA506,IF($AA506='Control Panel'!$F$40,$AA506,IF($AA506='Control Panel'!$F$41,$AA506,"Error -- Availability entered in an incorrect format"))))))))</f>
        <v>N</v>
      </c>
    </row>
    <row r="507" spans="1:28" s="14" customFormat="1" x14ac:dyDescent="0.35">
      <c r="A507" s="7">
        <v>495</v>
      </c>
      <c r="B507" s="6"/>
      <c r="C507" s="11"/>
      <c r="D507" s="220"/>
      <c r="E507" s="11"/>
      <c r="F507" s="205" t="str">
        <f t="shared" si="14"/>
        <v>N/A</v>
      </c>
      <c r="G507" s="6"/>
      <c r="AA507" s="14" t="str">
        <f t="shared" si="15"/>
        <v/>
      </c>
      <c r="AB507" s="14" t="str">
        <f>IF(LEN($AA507)=0,"N",IF(LEN($AA507)&gt;1,"Error -- Availability entered in an incorrect format",IF($AA507='Control Panel'!$F$36,$AA507,IF($AA507='Control Panel'!$F$37,$AA507,IF($AA507='Control Panel'!$F$38,$AA507,IF($AA507='Control Panel'!$F$39,$AA507,IF($AA507='Control Panel'!$F$40,$AA507,IF($AA507='Control Panel'!$F$41,$AA507,"Error -- Availability entered in an incorrect format"))))))))</f>
        <v>N</v>
      </c>
    </row>
    <row r="508" spans="1:28" s="14" customFormat="1" x14ac:dyDescent="0.35">
      <c r="A508" s="7">
        <v>496</v>
      </c>
      <c r="B508" s="6"/>
      <c r="C508" s="11"/>
      <c r="D508" s="220"/>
      <c r="E508" s="11"/>
      <c r="F508" s="205" t="str">
        <f t="shared" si="14"/>
        <v>N/A</v>
      </c>
      <c r="G508" s="6"/>
      <c r="AA508" s="14" t="str">
        <f t="shared" si="15"/>
        <v/>
      </c>
      <c r="AB508" s="14" t="str">
        <f>IF(LEN($AA508)=0,"N",IF(LEN($AA508)&gt;1,"Error -- Availability entered in an incorrect format",IF($AA508='Control Panel'!$F$36,$AA508,IF($AA508='Control Panel'!$F$37,$AA508,IF($AA508='Control Panel'!$F$38,$AA508,IF($AA508='Control Panel'!$F$39,$AA508,IF($AA508='Control Panel'!$F$40,$AA508,IF($AA508='Control Panel'!$F$41,$AA508,"Error -- Availability entered in an incorrect format"))))))))</f>
        <v>N</v>
      </c>
    </row>
    <row r="509" spans="1:28" s="14" customFormat="1" x14ac:dyDescent="0.35">
      <c r="A509" s="7">
        <v>497</v>
      </c>
      <c r="B509" s="6"/>
      <c r="C509" s="11"/>
      <c r="D509" s="220"/>
      <c r="E509" s="11"/>
      <c r="F509" s="205" t="str">
        <f t="shared" si="14"/>
        <v>N/A</v>
      </c>
      <c r="G509" s="6"/>
      <c r="AA509" s="14" t="str">
        <f t="shared" si="15"/>
        <v/>
      </c>
      <c r="AB509" s="14" t="str">
        <f>IF(LEN($AA509)=0,"N",IF(LEN($AA509)&gt;1,"Error -- Availability entered in an incorrect format",IF($AA509='Control Panel'!$F$36,$AA509,IF($AA509='Control Panel'!$F$37,$AA509,IF($AA509='Control Panel'!$F$38,$AA509,IF($AA509='Control Panel'!$F$39,$AA509,IF($AA509='Control Panel'!$F$40,$AA509,IF($AA509='Control Panel'!$F$41,$AA509,"Error -- Availability entered in an incorrect format"))))))))</f>
        <v>N</v>
      </c>
    </row>
    <row r="510" spans="1:28" s="14" customFormat="1" x14ac:dyDescent="0.35">
      <c r="A510" s="7">
        <v>498</v>
      </c>
      <c r="B510" s="6"/>
      <c r="C510" s="11"/>
      <c r="D510" s="220"/>
      <c r="E510" s="11"/>
      <c r="F510" s="205" t="str">
        <f t="shared" si="14"/>
        <v>N/A</v>
      </c>
      <c r="G510" s="6"/>
      <c r="AA510" s="14" t="str">
        <f t="shared" si="15"/>
        <v/>
      </c>
      <c r="AB510" s="14" t="str">
        <f>IF(LEN($AA510)=0,"N",IF(LEN($AA510)&gt;1,"Error -- Availability entered in an incorrect format",IF($AA510='Control Panel'!$F$36,$AA510,IF($AA510='Control Panel'!$F$37,$AA510,IF($AA510='Control Panel'!$F$38,$AA510,IF($AA510='Control Panel'!$F$39,$AA510,IF($AA510='Control Panel'!$F$40,$AA510,IF($AA510='Control Panel'!$F$41,$AA510,"Error -- Availability entered in an incorrect format"))))))))</f>
        <v>N</v>
      </c>
    </row>
    <row r="511" spans="1:28" s="14" customFormat="1" x14ac:dyDescent="0.35">
      <c r="A511" s="7">
        <v>499</v>
      </c>
      <c r="B511" s="6"/>
      <c r="C511" s="11"/>
      <c r="D511" s="220"/>
      <c r="E511" s="11"/>
      <c r="F511" s="205" t="str">
        <f t="shared" si="14"/>
        <v>N/A</v>
      </c>
      <c r="G511" s="6"/>
      <c r="AA511" s="14" t="str">
        <f t="shared" si="15"/>
        <v/>
      </c>
      <c r="AB511" s="14" t="str">
        <f>IF(LEN($AA511)=0,"N",IF(LEN($AA511)&gt;1,"Error -- Availability entered in an incorrect format",IF($AA511='Control Panel'!$F$36,$AA511,IF($AA511='Control Panel'!$F$37,$AA511,IF($AA511='Control Panel'!$F$38,$AA511,IF($AA511='Control Panel'!$F$39,$AA511,IF($AA511='Control Panel'!$F$40,$AA511,IF($AA511='Control Panel'!$F$41,$AA511,"Error -- Availability entered in an incorrect format"))))))))</f>
        <v>N</v>
      </c>
    </row>
    <row r="512" spans="1:28" s="14" customFormat="1" x14ac:dyDescent="0.35">
      <c r="A512" s="7">
        <v>500</v>
      </c>
      <c r="B512" s="6"/>
      <c r="C512" s="11"/>
      <c r="D512" s="220"/>
      <c r="E512" s="11"/>
      <c r="F512" s="205" t="str">
        <f t="shared" si="14"/>
        <v>N/A</v>
      </c>
      <c r="G512" s="6"/>
      <c r="AA512" s="14" t="str">
        <f t="shared" si="15"/>
        <v/>
      </c>
      <c r="AB512" s="14" t="str">
        <f>IF(LEN($AA512)=0,"N",IF(LEN($AA512)&gt;1,"Error -- Availability entered in an incorrect format",IF($AA512='Control Panel'!$F$36,$AA512,IF($AA512='Control Panel'!$F$37,$AA512,IF($AA512='Control Panel'!$F$38,$AA512,IF($AA512='Control Panel'!$F$39,$AA512,IF($AA512='Control Panel'!$F$40,$AA512,IF($AA512='Control Panel'!$F$41,$AA512,"Error -- Availability entered in an incorrect format"))))))))</f>
        <v>N</v>
      </c>
    </row>
    <row r="513" spans="1:28" s="14" customFormat="1" x14ac:dyDescent="0.35">
      <c r="A513" s="7">
        <v>501</v>
      </c>
      <c r="B513" s="6"/>
      <c r="C513" s="11"/>
      <c r="D513" s="220"/>
      <c r="E513" s="11"/>
      <c r="F513" s="205" t="str">
        <f t="shared" si="14"/>
        <v>N/A</v>
      </c>
      <c r="G513" s="6"/>
      <c r="AA513" s="14" t="str">
        <f t="shared" si="15"/>
        <v/>
      </c>
      <c r="AB513" s="14" t="str">
        <f>IF(LEN($AA513)=0,"N",IF(LEN($AA513)&gt;1,"Error -- Availability entered in an incorrect format",IF($AA513='Control Panel'!$F$36,$AA513,IF($AA513='Control Panel'!$F$37,$AA513,IF($AA513='Control Panel'!$F$38,$AA513,IF($AA513='Control Panel'!$F$39,$AA513,IF($AA513='Control Panel'!$F$40,$AA513,IF($AA513='Control Panel'!$F$41,$AA513,"Error -- Availability entered in an incorrect format"))))))))</f>
        <v>N</v>
      </c>
    </row>
    <row r="514" spans="1:28" s="14" customFormat="1" x14ac:dyDescent="0.35">
      <c r="A514" s="7">
        <v>502</v>
      </c>
      <c r="B514" s="6"/>
      <c r="C514" s="11"/>
      <c r="D514" s="220"/>
      <c r="E514" s="11"/>
      <c r="F514" s="205" t="str">
        <f t="shared" si="14"/>
        <v>N/A</v>
      </c>
      <c r="G514" s="6"/>
      <c r="AA514" s="14" t="str">
        <f t="shared" si="15"/>
        <v/>
      </c>
      <c r="AB514" s="14" t="str">
        <f>IF(LEN($AA514)=0,"N",IF(LEN($AA514)&gt;1,"Error -- Availability entered in an incorrect format",IF($AA514='Control Panel'!$F$36,$AA514,IF($AA514='Control Panel'!$F$37,$AA514,IF($AA514='Control Panel'!$F$38,$AA514,IF($AA514='Control Panel'!$F$39,$AA514,IF($AA514='Control Panel'!$F$40,$AA514,IF($AA514='Control Panel'!$F$41,$AA514,"Error -- Availability entered in an incorrect format"))))))))</f>
        <v>N</v>
      </c>
    </row>
    <row r="515" spans="1:28" s="14" customFormat="1" x14ac:dyDescent="0.35">
      <c r="A515" s="7">
        <v>503</v>
      </c>
      <c r="B515" s="6"/>
      <c r="C515" s="11"/>
      <c r="D515" s="220"/>
      <c r="E515" s="11"/>
      <c r="F515" s="205" t="str">
        <f t="shared" si="14"/>
        <v>N/A</v>
      </c>
      <c r="G515" s="6"/>
      <c r="AA515" s="14" t="str">
        <f t="shared" si="15"/>
        <v/>
      </c>
      <c r="AB515" s="14" t="str">
        <f>IF(LEN($AA515)=0,"N",IF(LEN($AA515)&gt;1,"Error -- Availability entered in an incorrect format",IF($AA515='Control Panel'!$F$36,$AA515,IF($AA515='Control Panel'!$F$37,$AA515,IF($AA515='Control Panel'!$F$38,$AA515,IF($AA515='Control Panel'!$F$39,$AA515,IF($AA515='Control Panel'!$F$40,$AA515,IF($AA515='Control Panel'!$F$41,$AA515,"Error -- Availability entered in an incorrect format"))))))))</f>
        <v>N</v>
      </c>
    </row>
    <row r="516" spans="1:28" s="14" customFormat="1" x14ac:dyDescent="0.35">
      <c r="A516" s="7">
        <v>504</v>
      </c>
      <c r="B516" s="6"/>
      <c r="C516" s="11"/>
      <c r="D516" s="220"/>
      <c r="E516" s="11"/>
      <c r="F516" s="205" t="str">
        <f t="shared" si="14"/>
        <v>N/A</v>
      </c>
      <c r="G516" s="6"/>
      <c r="AA516" s="14" t="str">
        <f t="shared" si="15"/>
        <v/>
      </c>
      <c r="AB516" s="14" t="str">
        <f>IF(LEN($AA516)=0,"N",IF(LEN($AA516)&gt;1,"Error -- Availability entered in an incorrect format",IF($AA516='Control Panel'!$F$36,$AA516,IF($AA516='Control Panel'!$F$37,$AA516,IF($AA516='Control Panel'!$F$38,$AA516,IF($AA516='Control Panel'!$F$39,$AA516,IF($AA516='Control Panel'!$F$40,$AA516,IF($AA516='Control Panel'!$F$41,$AA516,"Error -- Availability entered in an incorrect format"))))))))</f>
        <v>N</v>
      </c>
    </row>
    <row r="517" spans="1:28" s="14" customFormat="1" x14ac:dyDescent="0.35">
      <c r="A517" s="7">
        <v>505</v>
      </c>
      <c r="B517" s="6"/>
      <c r="C517" s="11"/>
      <c r="D517" s="220"/>
      <c r="E517" s="11"/>
      <c r="F517" s="205" t="str">
        <f t="shared" si="14"/>
        <v>N/A</v>
      </c>
      <c r="G517" s="6"/>
      <c r="AA517" s="14" t="str">
        <f t="shared" si="15"/>
        <v/>
      </c>
      <c r="AB517" s="14" t="str">
        <f>IF(LEN($AA517)=0,"N",IF(LEN($AA517)&gt;1,"Error -- Availability entered in an incorrect format",IF($AA517='Control Panel'!$F$36,$AA517,IF($AA517='Control Panel'!$F$37,$AA517,IF($AA517='Control Panel'!$F$38,$AA517,IF($AA517='Control Panel'!$F$39,$AA517,IF($AA517='Control Panel'!$F$40,$AA517,IF($AA517='Control Panel'!$F$41,$AA517,"Error -- Availability entered in an incorrect format"))))))))</f>
        <v>N</v>
      </c>
    </row>
    <row r="518" spans="1:28" s="14" customFormat="1" x14ac:dyDescent="0.35">
      <c r="A518" s="7">
        <v>506</v>
      </c>
      <c r="B518" s="6"/>
      <c r="C518" s="11"/>
      <c r="D518" s="220"/>
      <c r="E518" s="11"/>
      <c r="F518" s="205" t="str">
        <f t="shared" si="14"/>
        <v>N/A</v>
      </c>
      <c r="G518" s="6"/>
      <c r="AA518" s="14" t="str">
        <f t="shared" si="15"/>
        <v/>
      </c>
      <c r="AB518" s="14" t="str">
        <f>IF(LEN($AA518)=0,"N",IF(LEN($AA518)&gt;1,"Error -- Availability entered in an incorrect format",IF($AA518='Control Panel'!$F$36,$AA518,IF($AA518='Control Panel'!$F$37,$AA518,IF($AA518='Control Panel'!$F$38,$AA518,IF($AA518='Control Panel'!$F$39,$AA518,IF($AA518='Control Panel'!$F$40,$AA518,IF($AA518='Control Panel'!$F$41,$AA518,"Error -- Availability entered in an incorrect format"))))))))</f>
        <v>N</v>
      </c>
    </row>
    <row r="519" spans="1:28" s="14" customFormat="1" x14ac:dyDescent="0.35">
      <c r="A519" s="7">
        <v>507</v>
      </c>
      <c r="B519" s="6"/>
      <c r="C519" s="11"/>
      <c r="D519" s="220"/>
      <c r="E519" s="11"/>
      <c r="F519" s="205" t="str">
        <f t="shared" si="14"/>
        <v>N/A</v>
      </c>
      <c r="G519" s="6"/>
      <c r="AA519" s="14" t="str">
        <f t="shared" si="15"/>
        <v/>
      </c>
      <c r="AB519" s="14" t="str">
        <f>IF(LEN($AA519)=0,"N",IF(LEN($AA519)&gt;1,"Error -- Availability entered in an incorrect format",IF($AA519='Control Panel'!$F$36,$AA519,IF($AA519='Control Panel'!$F$37,$AA519,IF($AA519='Control Panel'!$F$38,$AA519,IF($AA519='Control Panel'!$F$39,$AA519,IF($AA519='Control Panel'!$F$40,$AA519,IF($AA519='Control Panel'!$F$41,$AA519,"Error -- Availability entered in an incorrect format"))))))))</f>
        <v>N</v>
      </c>
    </row>
    <row r="520" spans="1:28" s="14" customFormat="1" x14ac:dyDescent="0.35">
      <c r="A520" s="7">
        <v>508</v>
      </c>
      <c r="B520" s="6"/>
      <c r="C520" s="11"/>
      <c r="D520" s="220"/>
      <c r="E520" s="11"/>
      <c r="F520" s="205" t="str">
        <f t="shared" si="14"/>
        <v>N/A</v>
      </c>
      <c r="G520" s="6"/>
      <c r="AA520" s="14" t="str">
        <f t="shared" si="15"/>
        <v/>
      </c>
      <c r="AB520" s="14" t="str">
        <f>IF(LEN($AA520)=0,"N",IF(LEN($AA520)&gt;1,"Error -- Availability entered in an incorrect format",IF($AA520='Control Panel'!$F$36,$AA520,IF($AA520='Control Panel'!$F$37,$AA520,IF($AA520='Control Panel'!$F$38,$AA520,IF($AA520='Control Panel'!$F$39,$AA520,IF($AA520='Control Panel'!$F$40,$AA520,IF($AA520='Control Panel'!$F$41,$AA520,"Error -- Availability entered in an incorrect format"))))))))</f>
        <v>N</v>
      </c>
    </row>
    <row r="521" spans="1:28" s="14" customFormat="1" x14ac:dyDescent="0.35">
      <c r="A521" s="7">
        <v>509</v>
      </c>
      <c r="B521" s="6"/>
      <c r="C521" s="11"/>
      <c r="D521" s="220"/>
      <c r="E521" s="11"/>
      <c r="F521" s="205" t="str">
        <f t="shared" si="14"/>
        <v>N/A</v>
      </c>
      <c r="G521" s="6"/>
      <c r="AA521" s="14" t="str">
        <f t="shared" si="15"/>
        <v/>
      </c>
      <c r="AB521" s="14" t="str">
        <f>IF(LEN($AA521)=0,"N",IF(LEN($AA521)&gt;1,"Error -- Availability entered in an incorrect format",IF($AA521='Control Panel'!$F$36,$AA521,IF($AA521='Control Panel'!$F$37,$AA521,IF($AA521='Control Panel'!$F$38,$AA521,IF($AA521='Control Panel'!$F$39,$AA521,IF($AA521='Control Panel'!$F$40,$AA521,IF($AA521='Control Panel'!$F$41,$AA521,"Error -- Availability entered in an incorrect format"))))))))</f>
        <v>N</v>
      </c>
    </row>
    <row r="522" spans="1:28" s="14" customFormat="1" x14ac:dyDescent="0.35">
      <c r="A522" s="7">
        <v>510</v>
      </c>
      <c r="B522" s="6"/>
      <c r="C522" s="11"/>
      <c r="D522" s="220"/>
      <c r="E522" s="11"/>
      <c r="F522" s="205" t="str">
        <f t="shared" si="14"/>
        <v>N/A</v>
      </c>
      <c r="G522" s="6"/>
      <c r="AA522" s="14" t="str">
        <f t="shared" si="15"/>
        <v/>
      </c>
      <c r="AB522" s="14" t="str">
        <f>IF(LEN($AA522)=0,"N",IF(LEN($AA522)&gt;1,"Error -- Availability entered in an incorrect format",IF($AA522='Control Panel'!$F$36,$AA522,IF($AA522='Control Panel'!$F$37,$AA522,IF($AA522='Control Panel'!$F$38,$AA522,IF($AA522='Control Panel'!$F$39,$AA522,IF($AA522='Control Panel'!$F$40,$AA522,IF($AA522='Control Panel'!$F$41,$AA522,"Error -- Availability entered in an incorrect format"))))))))</f>
        <v>N</v>
      </c>
    </row>
    <row r="523" spans="1:28" s="14" customFormat="1" x14ac:dyDescent="0.35">
      <c r="A523" s="7">
        <v>511</v>
      </c>
      <c r="B523" s="6"/>
      <c r="C523" s="11"/>
      <c r="D523" s="220"/>
      <c r="E523" s="11"/>
      <c r="F523" s="205" t="str">
        <f t="shared" si="14"/>
        <v>N/A</v>
      </c>
      <c r="G523" s="6"/>
      <c r="AA523" s="14" t="str">
        <f t="shared" si="15"/>
        <v/>
      </c>
      <c r="AB523" s="14" t="str">
        <f>IF(LEN($AA523)=0,"N",IF(LEN($AA523)&gt;1,"Error -- Availability entered in an incorrect format",IF($AA523='Control Panel'!$F$36,$AA523,IF($AA523='Control Panel'!$F$37,$AA523,IF($AA523='Control Panel'!$F$38,$AA523,IF($AA523='Control Panel'!$F$39,$AA523,IF($AA523='Control Panel'!$F$40,$AA523,IF($AA523='Control Panel'!$F$41,$AA523,"Error -- Availability entered in an incorrect format"))))))))</f>
        <v>N</v>
      </c>
    </row>
    <row r="524" spans="1:28" s="14" customFormat="1" x14ac:dyDescent="0.35">
      <c r="A524" s="7">
        <v>512</v>
      </c>
      <c r="B524" s="6"/>
      <c r="C524" s="11"/>
      <c r="D524" s="220"/>
      <c r="E524" s="11"/>
      <c r="F524" s="205" t="str">
        <f t="shared" si="14"/>
        <v>N/A</v>
      </c>
      <c r="G524" s="6"/>
      <c r="AA524" s="14" t="str">
        <f t="shared" si="15"/>
        <v/>
      </c>
      <c r="AB524" s="14" t="str">
        <f>IF(LEN($AA524)=0,"N",IF(LEN($AA524)&gt;1,"Error -- Availability entered in an incorrect format",IF($AA524='Control Panel'!$F$36,$AA524,IF($AA524='Control Panel'!$F$37,$AA524,IF($AA524='Control Panel'!$F$38,$AA524,IF($AA524='Control Panel'!$F$39,$AA524,IF($AA524='Control Panel'!$F$40,$AA524,IF($AA524='Control Panel'!$F$41,$AA524,"Error -- Availability entered in an incorrect format"))))))))</f>
        <v>N</v>
      </c>
    </row>
    <row r="525" spans="1:28" s="14" customFormat="1" x14ac:dyDescent="0.35">
      <c r="A525" s="7">
        <v>513</v>
      </c>
      <c r="B525" s="6"/>
      <c r="C525" s="11"/>
      <c r="D525" s="220"/>
      <c r="E525" s="11"/>
      <c r="F525" s="205" t="str">
        <f t="shared" si="14"/>
        <v>N/A</v>
      </c>
      <c r="G525" s="6"/>
      <c r="AA525" s="14" t="str">
        <f t="shared" si="15"/>
        <v/>
      </c>
      <c r="AB525" s="14" t="str">
        <f>IF(LEN($AA525)=0,"N",IF(LEN($AA525)&gt;1,"Error -- Availability entered in an incorrect format",IF($AA525='Control Panel'!$F$36,$AA525,IF($AA525='Control Panel'!$F$37,$AA525,IF($AA525='Control Panel'!$F$38,$AA525,IF($AA525='Control Panel'!$F$39,$AA525,IF($AA525='Control Panel'!$F$40,$AA525,IF($AA525='Control Panel'!$F$41,$AA525,"Error -- Availability entered in an incorrect format"))))))))</f>
        <v>N</v>
      </c>
    </row>
    <row r="526" spans="1:28" s="14" customFormat="1" x14ac:dyDescent="0.35">
      <c r="A526" s="7">
        <v>514</v>
      </c>
      <c r="B526" s="6"/>
      <c r="C526" s="11"/>
      <c r="D526" s="220"/>
      <c r="E526" s="11"/>
      <c r="F526" s="205" t="str">
        <f t="shared" ref="F526:F589" si="16">IF($D$10=$A$9,"N/A",$D$10)</f>
        <v>N/A</v>
      </c>
      <c r="G526" s="6"/>
      <c r="AA526" s="14" t="str">
        <f t="shared" ref="AA526:AA589" si="17">TRIM($D526)</f>
        <v/>
      </c>
      <c r="AB526" s="14" t="str">
        <f>IF(LEN($AA526)=0,"N",IF(LEN($AA526)&gt;1,"Error -- Availability entered in an incorrect format",IF($AA526='Control Panel'!$F$36,$AA526,IF($AA526='Control Panel'!$F$37,$AA526,IF($AA526='Control Panel'!$F$38,$AA526,IF($AA526='Control Panel'!$F$39,$AA526,IF($AA526='Control Panel'!$F$40,$AA526,IF($AA526='Control Panel'!$F$41,$AA526,"Error -- Availability entered in an incorrect format"))))))))</f>
        <v>N</v>
      </c>
    </row>
    <row r="527" spans="1:28" s="14" customFormat="1" x14ac:dyDescent="0.35">
      <c r="A527" s="7">
        <v>515</v>
      </c>
      <c r="B527" s="6"/>
      <c r="C527" s="11"/>
      <c r="D527" s="220"/>
      <c r="E527" s="11"/>
      <c r="F527" s="205" t="str">
        <f t="shared" si="16"/>
        <v>N/A</v>
      </c>
      <c r="G527" s="6"/>
      <c r="AA527" s="14" t="str">
        <f t="shared" si="17"/>
        <v/>
      </c>
      <c r="AB527" s="14" t="str">
        <f>IF(LEN($AA527)=0,"N",IF(LEN($AA527)&gt;1,"Error -- Availability entered in an incorrect format",IF($AA527='Control Panel'!$F$36,$AA527,IF($AA527='Control Panel'!$F$37,$AA527,IF($AA527='Control Panel'!$F$38,$AA527,IF($AA527='Control Panel'!$F$39,$AA527,IF($AA527='Control Panel'!$F$40,$AA527,IF($AA527='Control Panel'!$F$41,$AA527,"Error -- Availability entered in an incorrect format"))))))))</f>
        <v>N</v>
      </c>
    </row>
    <row r="528" spans="1:28" s="14" customFormat="1" x14ac:dyDescent="0.35">
      <c r="A528" s="7">
        <v>516</v>
      </c>
      <c r="B528" s="6"/>
      <c r="C528" s="11"/>
      <c r="D528" s="220"/>
      <c r="E528" s="11"/>
      <c r="F528" s="205" t="str">
        <f t="shared" si="16"/>
        <v>N/A</v>
      </c>
      <c r="G528" s="6"/>
      <c r="AA528" s="14" t="str">
        <f t="shared" si="17"/>
        <v/>
      </c>
      <c r="AB528" s="14" t="str">
        <f>IF(LEN($AA528)=0,"N",IF(LEN($AA528)&gt;1,"Error -- Availability entered in an incorrect format",IF($AA528='Control Panel'!$F$36,$AA528,IF($AA528='Control Panel'!$F$37,$AA528,IF($AA528='Control Panel'!$F$38,$AA528,IF($AA528='Control Panel'!$F$39,$AA528,IF($AA528='Control Panel'!$F$40,$AA528,IF($AA528='Control Panel'!$F$41,$AA528,"Error -- Availability entered in an incorrect format"))))))))</f>
        <v>N</v>
      </c>
    </row>
    <row r="529" spans="1:28" s="14" customFormat="1" x14ac:dyDescent="0.35">
      <c r="A529" s="7">
        <v>517</v>
      </c>
      <c r="B529" s="6"/>
      <c r="C529" s="11"/>
      <c r="D529" s="220"/>
      <c r="E529" s="11"/>
      <c r="F529" s="205" t="str">
        <f t="shared" si="16"/>
        <v>N/A</v>
      </c>
      <c r="G529" s="6"/>
      <c r="AA529" s="14" t="str">
        <f t="shared" si="17"/>
        <v/>
      </c>
      <c r="AB529" s="14" t="str">
        <f>IF(LEN($AA529)=0,"N",IF(LEN($AA529)&gt;1,"Error -- Availability entered in an incorrect format",IF($AA529='Control Panel'!$F$36,$AA529,IF($AA529='Control Panel'!$F$37,$AA529,IF($AA529='Control Panel'!$F$38,$AA529,IF($AA529='Control Panel'!$F$39,$AA529,IF($AA529='Control Panel'!$F$40,$AA529,IF($AA529='Control Panel'!$F$41,$AA529,"Error -- Availability entered in an incorrect format"))))))))</f>
        <v>N</v>
      </c>
    </row>
    <row r="530" spans="1:28" s="14" customFormat="1" x14ac:dyDescent="0.35">
      <c r="A530" s="7">
        <v>518</v>
      </c>
      <c r="B530" s="6"/>
      <c r="C530" s="11"/>
      <c r="D530" s="220"/>
      <c r="E530" s="11"/>
      <c r="F530" s="205" t="str">
        <f t="shared" si="16"/>
        <v>N/A</v>
      </c>
      <c r="G530" s="6"/>
      <c r="AA530" s="14" t="str">
        <f t="shared" si="17"/>
        <v/>
      </c>
      <c r="AB530" s="14" t="str">
        <f>IF(LEN($AA530)=0,"N",IF(LEN($AA530)&gt;1,"Error -- Availability entered in an incorrect format",IF($AA530='Control Panel'!$F$36,$AA530,IF($AA530='Control Panel'!$F$37,$AA530,IF($AA530='Control Panel'!$F$38,$AA530,IF($AA530='Control Panel'!$F$39,$AA530,IF($AA530='Control Panel'!$F$40,$AA530,IF($AA530='Control Panel'!$F$41,$AA530,"Error -- Availability entered in an incorrect format"))))))))</f>
        <v>N</v>
      </c>
    </row>
    <row r="531" spans="1:28" s="14" customFormat="1" x14ac:dyDescent="0.35">
      <c r="A531" s="7">
        <v>519</v>
      </c>
      <c r="B531" s="6"/>
      <c r="C531" s="11"/>
      <c r="D531" s="220"/>
      <c r="E531" s="11"/>
      <c r="F531" s="205" t="str">
        <f t="shared" si="16"/>
        <v>N/A</v>
      </c>
      <c r="G531" s="6"/>
      <c r="AA531" s="14" t="str">
        <f t="shared" si="17"/>
        <v/>
      </c>
      <c r="AB531" s="14" t="str">
        <f>IF(LEN($AA531)=0,"N",IF(LEN($AA531)&gt;1,"Error -- Availability entered in an incorrect format",IF($AA531='Control Panel'!$F$36,$AA531,IF($AA531='Control Panel'!$F$37,$AA531,IF($AA531='Control Panel'!$F$38,$AA531,IF($AA531='Control Panel'!$F$39,$AA531,IF($AA531='Control Panel'!$F$40,$AA531,IF($AA531='Control Panel'!$F$41,$AA531,"Error -- Availability entered in an incorrect format"))))))))</f>
        <v>N</v>
      </c>
    </row>
    <row r="532" spans="1:28" s="14" customFormat="1" x14ac:dyDescent="0.35">
      <c r="A532" s="7">
        <v>520</v>
      </c>
      <c r="B532" s="6"/>
      <c r="C532" s="11"/>
      <c r="D532" s="220"/>
      <c r="E532" s="11"/>
      <c r="F532" s="205" t="str">
        <f t="shared" si="16"/>
        <v>N/A</v>
      </c>
      <c r="G532" s="6"/>
      <c r="AA532" s="14" t="str">
        <f t="shared" si="17"/>
        <v/>
      </c>
      <c r="AB532" s="14" t="str">
        <f>IF(LEN($AA532)=0,"N",IF(LEN($AA532)&gt;1,"Error -- Availability entered in an incorrect format",IF($AA532='Control Panel'!$F$36,$AA532,IF($AA532='Control Panel'!$F$37,$AA532,IF($AA532='Control Panel'!$F$38,$AA532,IF($AA532='Control Panel'!$F$39,$AA532,IF($AA532='Control Panel'!$F$40,$AA532,IF($AA532='Control Panel'!$F$41,$AA532,"Error -- Availability entered in an incorrect format"))))))))</f>
        <v>N</v>
      </c>
    </row>
    <row r="533" spans="1:28" s="14" customFormat="1" x14ac:dyDescent="0.35">
      <c r="A533" s="7">
        <v>521</v>
      </c>
      <c r="B533" s="6"/>
      <c r="C533" s="11"/>
      <c r="D533" s="220"/>
      <c r="E533" s="11"/>
      <c r="F533" s="205" t="str">
        <f t="shared" si="16"/>
        <v>N/A</v>
      </c>
      <c r="G533" s="6"/>
      <c r="AA533" s="14" t="str">
        <f t="shared" si="17"/>
        <v/>
      </c>
      <c r="AB533" s="14" t="str">
        <f>IF(LEN($AA533)=0,"N",IF(LEN($AA533)&gt;1,"Error -- Availability entered in an incorrect format",IF($AA533='Control Panel'!$F$36,$AA533,IF($AA533='Control Panel'!$F$37,$AA533,IF($AA533='Control Panel'!$F$38,$AA533,IF($AA533='Control Panel'!$F$39,$AA533,IF($AA533='Control Panel'!$F$40,$AA533,IF($AA533='Control Panel'!$F$41,$AA533,"Error -- Availability entered in an incorrect format"))))))))</f>
        <v>N</v>
      </c>
    </row>
    <row r="534" spans="1:28" s="14" customFormat="1" x14ac:dyDescent="0.35">
      <c r="A534" s="7">
        <v>522</v>
      </c>
      <c r="B534" s="6"/>
      <c r="C534" s="11"/>
      <c r="D534" s="220"/>
      <c r="E534" s="11"/>
      <c r="F534" s="205" t="str">
        <f t="shared" si="16"/>
        <v>N/A</v>
      </c>
      <c r="G534" s="6"/>
      <c r="AA534" s="14" t="str">
        <f t="shared" si="17"/>
        <v/>
      </c>
      <c r="AB534" s="14" t="str">
        <f>IF(LEN($AA534)=0,"N",IF(LEN($AA534)&gt;1,"Error -- Availability entered in an incorrect format",IF($AA534='Control Panel'!$F$36,$AA534,IF($AA534='Control Panel'!$F$37,$AA534,IF($AA534='Control Panel'!$F$38,$AA534,IF($AA534='Control Panel'!$F$39,$AA534,IF($AA534='Control Panel'!$F$40,$AA534,IF($AA534='Control Panel'!$F$41,$AA534,"Error -- Availability entered in an incorrect format"))))))))</f>
        <v>N</v>
      </c>
    </row>
    <row r="535" spans="1:28" s="14" customFormat="1" x14ac:dyDescent="0.35">
      <c r="A535" s="7">
        <v>523</v>
      </c>
      <c r="B535" s="6"/>
      <c r="C535" s="11"/>
      <c r="D535" s="220"/>
      <c r="E535" s="11"/>
      <c r="F535" s="205" t="str">
        <f t="shared" si="16"/>
        <v>N/A</v>
      </c>
      <c r="G535" s="6"/>
      <c r="AA535" s="14" t="str">
        <f t="shared" si="17"/>
        <v/>
      </c>
      <c r="AB535" s="14" t="str">
        <f>IF(LEN($AA535)=0,"N",IF(LEN($AA535)&gt;1,"Error -- Availability entered in an incorrect format",IF($AA535='Control Panel'!$F$36,$AA535,IF($AA535='Control Panel'!$F$37,$AA535,IF($AA535='Control Panel'!$F$38,$AA535,IF($AA535='Control Panel'!$F$39,$AA535,IF($AA535='Control Panel'!$F$40,$AA535,IF($AA535='Control Panel'!$F$41,$AA535,"Error -- Availability entered in an incorrect format"))))))))</f>
        <v>N</v>
      </c>
    </row>
    <row r="536" spans="1:28" s="14" customFormat="1" x14ac:dyDescent="0.35">
      <c r="A536" s="7">
        <v>524</v>
      </c>
      <c r="B536" s="6"/>
      <c r="C536" s="11"/>
      <c r="D536" s="220"/>
      <c r="E536" s="11"/>
      <c r="F536" s="205" t="str">
        <f t="shared" si="16"/>
        <v>N/A</v>
      </c>
      <c r="G536" s="6"/>
      <c r="AA536" s="14" t="str">
        <f t="shared" si="17"/>
        <v/>
      </c>
      <c r="AB536" s="14" t="str">
        <f>IF(LEN($AA536)=0,"N",IF(LEN($AA536)&gt;1,"Error -- Availability entered in an incorrect format",IF($AA536='Control Panel'!$F$36,$AA536,IF($AA536='Control Panel'!$F$37,$AA536,IF($AA536='Control Panel'!$F$38,$AA536,IF($AA536='Control Panel'!$F$39,$AA536,IF($AA536='Control Panel'!$F$40,$AA536,IF($AA536='Control Panel'!$F$41,$AA536,"Error -- Availability entered in an incorrect format"))))))))</f>
        <v>N</v>
      </c>
    </row>
    <row r="537" spans="1:28" s="14" customFormat="1" x14ac:dyDescent="0.35">
      <c r="A537" s="7">
        <v>525</v>
      </c>
      <c r="B537" s="6"/>
      <c r="C537" s="11"/>
      <c r="D537" s="220"/>
      <c r="E537" s="11"/>
      <c r="F537" s="205" t="str">
        <f t="shared" si="16"/>
        <v>N/A</v>
      </c>
      <c r="G537" s="6"/>
      <c r="AA537" s="14" t="str">
        <f t="shared" si="17"/>
        <v/>
      </c>
      <c r="AB537" s="14" t="str">
        <f>IF(LEN($AA537)=0,"N",IF(LEN($AA537)&gt;1,"Error -- Availability entered in an incorrect format",IF($AA537='Control Panel'!$F$36,$AA537,IF($AA537='Control Panel'!$F$37,$AA537,IF($AA537='Control Panel'!$F$38,$AA537,IF($AA537='Control Panel'!$F$39,$AA537,IF($AA537='Control Panel'!$F$40,$AA537,IF($AA537='Control Panel'!$F$41,$AA537,"Error -- Availability entered in an incorrect format"))))))))</f>
        <v>N</v>
      </c>
    </row>
    <row r="538" spans="1:28" s="14" customFormat="1" x14ac:dyDescent="0.35">
      <c r="A538" s="7">
        <v>526</v>
      </c>
      <c r="B538" s="6"/>
      <c r="C538" s="11"/>
      <c r="D538" s="220"/>
      <c r="E538" s="11"/>
      <c r="F538" s="205" t="str">
        <f t="shared" si="16"/>
        <v>N/A</v>
      </c>
      <c r="G538" s="6"/>
      <c r="AA538" s="14" t="str">
        <f t="shared" si="17"/>
        <v/>
      </c>
      <c r="AB538" s="14" t="str">
        <f>IF(LEN($AA538)=0,"N",IF(LEN($AA538)&gt;1,"Error -- Availability entered in an incorrect format",IF($AA538='Control Panel'!$F$36,$AA538,IF($AA538='Control Panel'!$F$37,$AA538,IF($AA538='Control Panel'!$F$38,$AA538,IF($AA538='Control Panel'!$F$39,$AA538,IF($AA538='Control Panel'!$F$40,$AA538,IF($AA538='Control Panel'!$F$41,$AA538,"Error -- Availability entered in an incorrect format"))))))))</f>
        <v>N</v>
      </c>
    </row>
    <row r="539" spans="1:28" s="14" customFormat="1" x14ac:dyDescent="0.35">
      <c r="A539" s="7">
        <v>527</v>
      </c>
      <c r="B539" s="6"/>
      <c r="C539" s="11"/>
      <c r="D539" s="220"/>
      <c r="E539" s="11"/>
      <c r="F539" s="205" t="str">
        <f t="shared" si="16"/>
        <v>N/A</v>
      </c>
      <c r="G539" s="6"/>
      <c r="AA539" s="14" t="str">
        <f t="shared" si="17"/>
        <v/>
      </c>
      <c r="AB539" s="14" t="str">
        <f>IF(LEN($AA539)=0,"N",IF(LEN($AA539)&gt;1,"Error -- Availability entered in an incorrect format",IF($AA539='Control Panel'!$F$36,$AA539,IF($AA539='Control Panel'!$F$37,$AA539,IF($AA539='Control Panel'!$F$38,$AA539,IF($AA539='Control Panel'!$F$39,$AA539,IF($AA539='Control Panel'!$F$40,$AA539,IF($AA539='Control Panel'!$F$41,$AA539,"Error -- Availability entered in an incorrect format"))))))))</f>
        <v>N</v>
      </c>
    </row>
    <row r="540" spans="1:28" s="14" customFormat="1" x14ac:dyDescent="0.35">
      <c r="A540" s="7">
        <v>528</v>
      </c>
      <c r="B540" s="6"/>
      <c r="C540" s="11"/>
      <c r="D540" s="220"/>
      <c r="E540" s="11"/>
      <c r="F540" s="205" t="str">
        <f t="shared" si="16"/>
        <v>N/A</v>
      </c>
      <c r="G540" s="6"/>
      <c r="AA540" s="14" t="str">
        <f t="shared" si="17"/>
        <v/>
      </c>
      <c r="AB540" s="14" t="str">
        <f>IF(LEN($AA540)=0,"N",IF(LEN($AA540)&gt;1,"Error -- Availability entered in an incorrect format",IF($AA540='Control Panel'!$F$36,$AA540,IF($AA540='Control Panel'!$F$37,$AA540,IF($AA540='Control Panel'!$F$38,$AA540,IF($AA540='Control Panel'!$F$39,$AA540,IF($AA540='Control Panel'!$F$40,$AA540,IF($AA540='Control Panel'!$F$41,$AA540,"Error -- Availability entered in an incorrect format"))))))))</f>
        <v>N</v>
      </c>
    </row>
    <row r="541" spans="1:28" s="14" customFormat="1" x14ac:dyDescent="0.35">
      <c r="A541" s="7">
        <v>529</v>
      </c>
      <c r="B541" s="6"/>
      <c r="C541" s="11"/>
      <c r="D541" s="220"/>
      <c r="E541" s="11"/>
      <c r="F541" s="205" t="str">
        <f t="shared" si="16"/>
        <v>N/A</v>
      </c>
      <c r="G541" s="6"/>
      <c r="AA541" s="14" t="str">
        <f t="shared" si="17"/>
        <v/>
      </c>
      <c r="AB541" s="14" t="str">
        <f>IF(LEN($AA541)=0,"N",IF(LEN($AA541)&gt;1,"Error -- Availability entered in an incorrect format",IF($AA541='Control Panel'!$F$36,$AA541,IF($AA541='Control Panel'!$F$37,$AA541,IF($AA541='Control Panel'!$F$38,$AA541,IF($AA541='Control Panel'!$F$39,$AA541,IF($AA541='Control Panel'!$F$40,$AA541,IF($AA541='Control Panel'!$F$41,$AA541,"Error -- Availability entered in an incorrect format"))))))))</f>
        <v>N</v>
      </c>
    </row>
    <row r="542" spans="1:28" s="14" customFormat="1" x14ac:dyDescent="0.35">
      <c r="A542" s="7">
        <v>530</v>
      </c>
      <c r="B542" s="6"/>
      <c r="C542" s="11"/>
      <c r="D542" s="220"/>
      <c r="E542" s="11"/>
      <c r="F542" s="205" t="str">
        <f t="shared" si="16"/>
        <v>N/A</v>
      </c>
      <c r="G542" s="6"/>
      <c r="AA542" s="14" t="str">
        <f t="shared" si="17"/>
        <v/>
      </c>
      <c r="AB542" s="14" t="str">
        <f>IF(LEN($AA542)=0,"N",IF(LEN($AA542)&gt;1,"Error -- Availability entered in an incorrect format",IF($AA542='Control Panel'!$F$36,$AA542,IF($AA542='Control Panel'!$F$37,$AA542,IF($AA542='Control Panel'!$F$38,$AA542,IF($AA542='Control Panel'!$F$39,$AA542,IF($AA542='Control Panel'!$F$40,$AA542,IF($AA542='Control Panel'!$F$41,$AA542,"Error -- Availability entered in an incorrect format"))))))))</f>
        <v>N</v>
      </c>
    </row>
    <row r="543" spans="1:28" s="14" customFormat="1" x14ac:dyDescent="0.35">
      <c r="A543" s="7">
        <v>531</v>
      </c>
      <c r="B543" s="6"/>
      <c r="C543" s="11"/>
      <c r="D543" s="220"/>
      <c r="E543" s="11"/>
      <c r="F543" s="205" t="str">
        <f t="shared" si="16"/>
        <v>N/A</v>
      </c>
      <c r="G543" s="6"/>
      <c r="AA543" s="14" t="str">
        <f t="shared" si="17"/>
        <v/>
      </c>
      <c r="AB543" s="14" t="str">
        <f>IF(LEN($AA543)=0,"N",IF(LEN($AA543)&gt;1,"Error -- Availability entered in an incorrect format",IF($AA543='Control Panel'!$F$36,$AA543,IF($AA543='Control Panel'!$F$37,$AA543,IF($AA543='Control Panel'!$F$38,$AA543,IF($AA543='Control Panel'!$F$39,$AA543,IF($AA543='Control Panel'!$F$40,$AA543,IF($AA543='Control Panel'!$F$41,$AA543,"Error -- Availability entered in an incorrect format"))))))))</f>
        <v>N</v>
      </c>
    </row>
    <row r="544" spans="1:28" s="14" customFormat="1" x14ac:dyDescent="0.35">
      <c r="A544" s="7">
        <v>532</v>
      </c>
      <c r="B544" s="6"/>
      <c r="C544" s="11"/>
      <c r="D544" s="220"/>
      <c r="E544" s="11"/>
      <c r="F544" s="205" t="str">
        <f t="shared" si="16"/>
        <v>N/A</v>
      </c>
      <c r="G544" s="6"/>
      <c r="AA544" s="14" t="str">
        <f t="shared" si="17"/>
        <v/>
      </c>
      <c r="AB544" s="14" t="str">
        <f>IF(LEN($AA544)=0,"N",IF(LEN($AA544)&gt;1,"Error -- Availability entered in an incorrect format",IF($AA544='Control Panel'!$F$36,$AA544,IF($AA544='Control Panel'!$F$37,$AA544,IF($AA544='Control Panel'!$F$38,$AA544,IF($AA544='Control Panel'!$F$39,$AA544,IF($AA544='Control Panel'!$F$40,$AA544,IF($AA544='Control Panel'!$F$41,$AA544,"Error -- Availability entered in an incorrect format"))))))))</f>
        <v>N</v>
      </c>
    </row>
    <row r="545" spans="1:28" s="14" customFormat="1" x14ac:dyDescent="0.35">
      <c r="A545" s="7">
        <v>533</v>
      </c>
      <c r="B545" s="6"/>
      <c r="C545" s="11"/>
      <c r="D545" s="220"/>
      <c r="E545" s="11"/>
      <c r="F545" s="205" t="str">
        <f t="shared" si="16"/>
        <v>N/A</v>
      </c>
      <c r="G545" s="6"/>
      <c r="AA545" s="14" t="str">
        <f t="shared" si="17"/>
        <v/>
      </c>
      <c r="AB545" s="14" t="str">
        <f>IF(LEN($AA545)=0,"N",IF(LEN($AA545)&gt;1,"Error -- Availability entered in an incorrect format",IF($AA545='Control Panel'!$F$36,$AA545,IF($AA545='Control Panel'!$F$37,$AA545,IF($AA545='Control Panel'!$F$38,$AA545,IF($AA545='Control Panel'!$F$39,$AA545,IF($AA545='Control Panel'!$F$40,$AA545,IF($AA545='Control Panel'!$F$41,$AA545,"Error -- Availability entered in an incorrect format"))))))))</f>
        <v>N</v>
      </c>
    </row>
    <row r="546" spans="1:28" s="14" customFormat="1" x14ac:dyDescent="0.35">
      <c r="A546" s="7">
        <v>534</v>
      </c>
      <c r="B546" s="6"/>
      <c r="C546" s="11"/>
      <c r="D546" s="220"/>
      <c r="E546" s="11"/>
      <c r="F546" s="205" t="str">
        <f t="shared" si="16"/>
        <v>N/A</v>
      </c>
      <c r="G546" s="6"/>
      <c r="AA546" s="14" t="str">
        <f t="shared" si="17"/>
        <v/>
      </c>
      <c r="AB546" s="14" t="str">
        <f>IF(LEN($AA546)=0,"N",IF(LEN($AA546)&gt;1,"Error -- Availability entered in an incorrect format",IF($AA546='Control Panel'!$F$36,$AA546,IF($AA546='Control Panel'!$F$37,$AA546,IF($AA546='Control Panel'!$F$38,$AA546,IF($AA546='Control Panel'!$F$39,$AA546,IF($AA546='Control Panel'!$F$40,$AA546,IF($AA546='Control Panel'!$F$41,$AA546,"Error -- Availability entered in an incorrect format"))))))))</f>
        <v>N</v>
      </c>
    </row>
    <row r="547" spans="1:28" s="14" customFormat="1" x14ac:dyDescent="0.35">
      <c r="A547" s="7">
        <v>535</v>
      </c>
      <c r="B547" s="6"/>
      <c r="C547" s="11"/>
      <c r="D547" s="220"/>
      <c r="E547" s="11"/>
      <c r="F547" s="205" t="str">
        <f t="shared" si="16"/>
        <v>N/A</v>
      </c>
      <c r="G547" s="6"/>
      <c r="AA547" s="14" t="str">
        <f t="shared" si="17"/>
        <v/>
      </c>
      <c r="AB547" s="14" t="str">
        <f>IF(LEN($AA547)=0,"N",IF(LEN($AA547)&gt;1,"Error -- Availability entered in an incorrect format",IF($AA547='Control Panel'!$F$36,$AA547,IF($AA547='Control Panel'!$F$37,$AA547,IF($AA547='Control Panel'!$F$38,$AA547,IF($AA547='Control Panel'!$F$39,$AA547,IF($AA547='Control Panel'!$F$40,$AA547,IF($AA547='Control Panel'!$F$41,$AA547,"Error -- Availability entered in an incorrect format"))))))))</f>
        <v>N</v>
      </c>
    </row>
    <row r="548" spans="1:28" s="14" customFormat="1" x14ac:dyDescent="0.35">
      <c r="A548" s="7">
        <v>536</v>
      </c>
      <c r="B548" s="6"/>
      <c r="C548" s="11"/>
      <c r="D548" s="220"/>
      <c r="E548" s="11"/>
      <c r="F548" s="205" t="str">
        <f t="shared" si="16"/>
        <v>N/A</v>
      </c>
      <c r="G548" s="6"/>
      <c r="AA548" s="14" t="str">
        <f t="shared" si="17"/>
        <v/>
      </c>
      <c r="AB548" s="14" t="str">
        <f>IF(LEN($AA548)=0,"N",IF(LEN($AA548)&gt;1,"Error -- Availability entered in an incorrect format",IF($AA548='Control Panel'!$F$36,$AA548,IF($AA548='Control Panel'!$F$37,$AA548,IF($AA548='Control Panel'!$F$38,$AA548,IF($AA548='Control Panel'!$F$39,$AA548,IF($AA548='Control Panel'!$F$40,$AA548,IF($AA548='Control Panel'!$F$41,$AA548,"Error -- Availability entered in an incorrect format"))))))))</f>
        <v>N</v>
      </c>
    </row>
    <row r="549" spans="1:28" s="14" customFormat="1" x14ac:dyDescent="0.35">
      <c r="A549" s="7">
        <v>537</v>
      </c>
      <c r="B549" s="6"/>
      <c r="C549" s="11"/>
      <c r="D549" s="220"/>
      <c r="E549" s="11"/>
      <c r="F549" s="205" t="str">
        <f t="shared" si="16"/>
        <v>N/A</v>
      </c>
      <c r="G549" s="6"/>
      <c r="AA549" s="14" t="str">
        <f t="shared" si="17"/>
        <v/>
      </c>
      <c r="AB549" s="14" t="str">
        <f>IF(LEN($AA549)=0,"N",IF(LEN($AA549)&gt;1,"Error -- Availability entered in an incorrect format",IF($AA549='Control Panel'!$F$36,$AA549,IF($AA549='Control Panel'!$F$37,$AA549,IF($AA549='Control Panel'!$F$38,$AA549,IF($AA549='Control Panel'!$F$39,$AA549,IF($AA549='Control Panel'!$F$40,$AA549,IF($AA549='Control Panel'!$F$41,$AA549,"Error -- Availability entered in an incorrect format"))))))))</f>
        <v>N</v>
      </c>
    </row>
    <row r="550" spans="1:28" s="14" customFormat="1" x14ac:dyDescent="0.35">
      <c r="A550" s="7">
        <v>538</v>
      </c>
      <c r="B550" s="6"/>
      <c r="C550" s="11"/>
      <c r="D550" s="220"/>
      <c r="E550" s="11"/>
      <c r="F550" s="205" t="str">
        <f t="shared" si="16"/>
        <v>N/A</v>
      </c>
      <c r="G550" s="6"/>
      <c r="AA550" s="14" t="str">
        <f t="shared" si="17"/>
        <v/>
      </c>
      <c r="AB550" s="14" t="str">
        <f>IF(LEN($AA550)=0,"N",IF(LEN($AA550)&gt;1,"Error -- Availability entered in an incorrect format",IF($AA550='Control Panel'!$F$36,$AA550,IF($AA550='Control Panel'!$F$37,$AA550,IF($AA550='Control Panel'!$F$38,$AA550,IF($AA550='Control Panel'!$F$39,$AA550,IF($AA550='Control Panel'!$F$40,$AA550,IF($AA550='Control Panel'!$F$41,$AA550,"Error -- Availability entered in an incorrect format"))))))))</f>
        <v>N</v>
      </c>
    </row>
    <row r="551" spans="1:28" s="14" customFormat="1" x14ac:dyDescent="0.35">
      <c r="A551" s="7">
        <v>539</v>
      </c>
      <c r="B551" s="6"/>
      <c r="C551" s="11"/>
      <c r="D551" s="220"/>
      <c r="E551" s="11"/>
      <c r="F551" s="205" t="str">
        <f t="shared" si="16"/>
        <v>N/A</v>
      </c>
      <c r="G551" s="6"/>
      <c r="AA551" s="14" t="str">
        <f t="shared" si="17"/>
        <v/>
      </c>
      <c r="AB551" s="14" t="str">
        <f>IF(LEN($AA551)=0,"N",IF(LEN($AA551)&gt;1,"Error -- Availability entered in an incorrect format",IF($AA551='Control Panel'!$F$36,$AA551,IF($AA551='Control Panel'!$F$37,$AA551,IF($AA551='Control Panel'!$F$38,$AA551,IF($AA551='Control Panel'!$F$39,$AA551,IF($AA551='Control Panel'!$F$40,$AA551,IF($AA551='Control Panel'!$F$41,$AA551,"Error -- Availability entered in an incorrect format"))))))))</f>
        <v>N</v>
      </c>
    </row>
    <row r="552" spans="1:28" s="14" customFormat="1" x14ac:dyDescent="0.35">
      <c r="A552" s="7">
        <v>540</v>
      </c>
      <c r="B552" s="6"/>
      <c r="C552" s="11"/>
      <c r="D552" s="220"/>
      <c r="E552" s="11"/>
      <c r="F552" s="205" t="str">
        <f t="shared" si="16"/>
        <v>N/A</v>
      </c>
      <c r="G552" s="6"/>
      <c r="AA552" s="14" t="str">
        <f t="shared" si="17"/>
        <v/>
      </c>
      <c r="AB552" s="14" t="str">
        <f>IF(LEN($AA552)=0,"N",IF(LEN($AA552)&gt;1,"Error -- Availability entered in an incorrect format",IF($AA552='Control Panel'!$F$36,$AA552,IF($AA552='Control Panel'!$F$37,$AA552,IF($AA552='Control Panel'!$F$38,$AA552,IF($AA552='Control Panel'!$F$39,$AA552,IF($AA552='Control Panel'!$F$40,$AA552,IF($AA552='Control Panel'!$F$41,$AA552,"Error -- Availability entered in an incorrect format"))))))))</f>
        <v>N</v>
      </c>
    </row>
    <row r="553" spans="1:28" s="14" customFormat="1" x14ac:dyDescent="0.35">
      <c r="A553" s="7">
        <v>541</v>
      </c>
      <c r="B553" s="6"/>
      <c r="C553" s="11"/>
      <c r="D553" s="220"/>
      <c r="E553" s="11"/>
      <c r="F553" s="205" t="str">
        <f t="shared" si="16"/>
        <v>N/A</v>
      </c>
      <c r="G553" s="6"/>
      <c r="AA553" s="14" t="str">
        <f t="shared" si="17"/>
        <v/>
      </c>
      <c r="AB553" s="14" t="str">
        <f>IF(LEN($AA553)=0,"N",IF(LEN($AA553)&gt;1,"Error -- Availability entered in an incorrect format",IF($AA553='Control Panel'!$F$36,$AA553,IF($AA553='Control Panel'!$F$37,$AA553,IF($AA553='Control Panel'!$F$38,$AA553,IF($AA553='Control Panel'!$F$39,$AA553,IF($AA553='Control Panel'!$F$40,$AA553,IF($AA553='Control Panel'!$F$41,$AA553,"Error -- Availability entered in an incorrect format"))))))))</f>
        <v>N</v>
      </c>
    </row>
    <row r="554" spans="1:28" s="14" customFormat="1" x14ac:dyDescent="0.35">
      <c r="A554" s="7">
        <v>542</v>
      </c>
      <c r="B554" s="6"/>
      <c r="C554" s="11"/>
      <c r="D554" s="220"/>
      <c r="E554" s="11"/>
      <c r="F554" s="205" t="str">
        <f t="shared" si="16"/>
        <v>N/A</v>
      </c>
      <c r="G554" s="6"/>
      <c r="AA554" s="14" t="str">
        <f t="shared" si="17"/>
        <v/>
      </c>
      <c r="AB554" s="14" t="str">
        <f>IF(LEN($AA554)=0,"N",IF(LEN($AA554)&gt;1,"Error -- Availability entered in an incorrect format",IF($AA554='Control Panel'!$F$36,$AA554,IF($AA554='Control Panel'!$F$37,$AA554,IF($AA554='Control Panel'!$F$38,$AA554,IF($AA554='Control Panel'!$F$39,$AA554,IF($AA554='Control Panel'!$F$40,$AA554,IF($AA554='Control Panel'!$F$41,$AA554,"Error -- Availability entered in an incorrect format"))))))))</f>
        <v>N</v>
      </c>
    </row>
    <row r="555" spans="1:28" s="14" customFormat="1" x14ac:dyDescent="0.35">
      <c r="A555" s="7">
        <v>543</v>
      </c>
      <c r="B555" s="6"/>
      <c r="C555" s="11"/>
      <c r="D555" s="220"/>
      <c r="E555" s="11"/>
      <c r="F555" s="205" t="str">
        <f t="shared" si="16"/>
        <v>N/A</v>
      </c>
      <c r="G555" s="6"/>
      <c r="AA555" s="14" t="str">
        <f t="shared" si="17"/>
        <v/>
      </c>
      <c r="AB555" s="14" t="str">
        <f>IF(LEN($AA555)=0,"N",IF(LEN($AA555)&gt;1,"Error -- Availability entered in an incorrect format",IF($AA555='Control Panel'!$F$36,$AA555,IF($AA555='Control Panel'!$F$37,$AA555,IF($AA555='Control Panel'!$F$38,$AA555,IF($AA555='Control Panel'!$F$39,$AA555,IF($AA555='Control Panel'!$F$40,$AA555,IF($AA555='Control Panel'!$F$41,$AA555,"Error -- Availability entered in an incorrect format"))))))))</f>
        <v>N</v>
      </c>
    </row>
    <row r="556" spans="1:28" s="14" customFormat="1" x14ac:dyDescent="0.35">
      <c r="A556" s="7">
        <v>544</v>
      </c>
      <c r="B556" s="6"/>
      <c r="C556" s="11"/>
      <c r="D556" s="220"/>
      <c r="E556" s="11"/>
      <c r="F556" s="205" t="str">
        <f t="shared" si="16"/>
        <v>N/A</v>
      </c>
      <c r="G556" s="6"/>
      <c r="AA556" s="14" t="str">
        <f t="shared" si="17"/>
        <v/>
      </c>
      <c r="AB556" s="14" t="str">
        <f>IF(LEN($AA556)=0,"N",IF(LEN($AA556)&gt;1,"Error -- Availability entered in an incorrect format",IF($AA556='Control Panel'!$F$36,$AA556,IF($AA556='Control Panel'!$F$37,$AA556,IF($AA556='Control Panel'!$F$38,$AA556,IF($AA556='Control Panel'!$F$39,$AA556,IF($AA556='Control Panel'!$F$40,$AA556,IF($AA556='Control Panel'!$F$41,$AA556,"Error -- Availability entered in an incorrect format"))))))))</f>
        <v>N</v>
      </c>
    </row>
    <row r="557" spans="1:28" s="14" customFormat="1" x14ac:dyDescent="0.35">
      <c r="A557" s="7">
        <v>545</v>
      </c>
      <c r="B557" s="6"/>
      <c r="C557" s="11"/>
      <c r="D557" s="220"/>
      <c r="E557" s="11"/>
      <c r="F557" s="205" t="str">
        <f t="shared" si="16"/>
        <v>N/A</v>
      </c>
      <c r="G557" s="6"/>
      <c r="AA557" s="14" t="str">
        <f t="shared" si="17"/>
        <v/>
      </c>
      <c r="AB557" s="14" t="str">
        <f>IF(LEN($AA557)=0,"N",IF(LEN($AA557)&gt;1,"Error -- Availability entered in an incorrect format",IF($AA557='Control Panel'!$F$36,$AA557,IF($AA557='Control Panel'!$F$37,$AA557,IF($AA557='Control Panel'!$F$38,$AA557,IF($AA557='Control Panel'!$F$39,$AA557,IF($AA557='Control Panel'!$F$40,$AA557,IF($AA557='Control Panel'!$F$41,$AA557,"Error -- Availability entered in an incorrect format"))))))))</f>
        <v>N</v>
      </c>
    </row>
    <row r="558" spans="1:28" s="14" customFormat="1" x14ac:dyDescent="0.35">
      <c r="A558" s="7">
        <v>546</v>
      </c>
      <c r="B558" s="6"/>
      <c r="C558" s="11"/>
      <c r="D558" s="220"/>
      <c r="E558" s="11"/>
      <c r="F558" s="205" t="str">
        <f t="shared" si="16"/>
        <v>N/A</v>
      </c>
      <c r="G558" s="6"/>
      <c r="AA558" s="14" t="str">
        <f t="shared" si="17"/>
        <v/>
      </c>
      <c r="AB558" s="14" t="str">
        <f>IF(LEN($AA558)=0,"N",IF(LEN($AA558)&gt;1,"Error -- Availability entered in an incorrect format",IF($AA558='Control Panel'!$F$36,$AA558,IF($AA558='Control Panel'!$F$37,$AA558,IF($AA558='Control Panel'!$F$38,$AA558,IF($AA558='Control Panel'!$F$39,$AA558,IF($AA558='Control Panel'!$F$40,$AA558,IF($AA558='Control Panel'!$F$41,$AA558,"Error -- Availability entered in an incorrect format"))))))))</f>
        <v>N</v>
      </c>
    </row>
    <row r="559" spans="1:28" s="14" customFormat="1" x14ac:dyDescent="0.35">
      <c r="A559" s="7">
        <v>547</v>
      </c>
      <c r="B559" s="6"/>
      <c r="C559" s="11"/>
      <c r="D559" s="220"/>
      <c r="E559" s="11"/>
      <c r="F559" s="205" t="str">
        <f t="shared" si="16"/>
        <v>N/A</v>
      </c>
      <c r="G559" s="6"/>
      <c r="AA559" s="14" t="str">
        <f t="shared" si="17"/>
        <v/>
      </c>
      <c r="AB559" s="14" t="str">
        <f>IF(LEN($AA559)=0,"N",IF(LEN($AA559)&gt;1,"Error -- Availability entered in an incorrect format",IF($AA559='Control Panel'!$F$36,$AA559,IF($AA559='Control Panel'!$F$37,$AA559,IF($AA559='Control Panel'!$F$38,$AA559,IF($AA559='Control Panel'!$F$39,$AA559,IF($AA559='Control Panel'!$F$40,$AA559,IF($AA559='Control Panel'!$F$41,$AA559,"Error -- Availability entered in an incorrect format"))))))))</f>
        <v>N</v>
      </c>
    </row>
    <row r="560" spans="1:28" s="14" customFormat="1" x14ac:dyDescent="0.35">
      <c r="A560" s="7">
        <v>548</v>
      </c>
      <c r="B560" s="6"/>
      <c r="C560" s="11"/>
      <c r="D560" s="220"/>
      <c r="E560" s="11"/>
      <c r="F560" s="205" t="str">
        <f t="shared" si="16"/>
        <v>N/A</v>
      </c>
      <c r="G560" s="6"/>
      <c r="AA560" s="14" t="str">
        <f t="shared" si="17"/>
        <v/>
      </c>
      <c r="AB560" s="14" t="str">
        <f>IF(LEN($AA560)=0,"N",IF(LEN($AA560)&gt;1,"Error -- Availability entered in an incorrect format",IF($AA560='Control Panel'!$F$36,$AA560,IF($AA560='Control Panel'!$F$37,$AA560,IF($AA560='Control Panel'!$F$38,$AA560,IF($AA560='Control Panel'!$F$39,$AA560,IF($AA560='Control Panel'!$F$40,$AA560,IF($AA560='Control Panel'!$F$41,$AA560,"Error -- Availability entered in an incorrect format"))))))))</f>
        <v>N</v>
      </c>
    </row>
    <row r="561" spans="1:28" s="14" customFormat="1" x14ac:dyDescent="0.35">
      <c r="A561" s="7">
        <v>549</v>
      </c>
      <c r="B561" s="6"/>
      <c r="C561" s="11"/>
      <c r="D561" s="220"/>
      <c r="E561" s="11"/>
      <c r="F561" s="205" t="str">
        <f t="shared" si="16"/>
        <v>N/A</v>
      </c>
      <c r="G561" s="6"/>
      <c r="AA561" s="14" t="str">
        <f t="shared" si="17"/>
        <v/>
      </c>
      <c r="AB561" s="14" t="str">
        <f>IF(LEN($AA561)=0,"N",IF(LEN($AA561)&gt;1,"Error -- Availability entered in an incorrect format",IF($AA561='Control Panel'!$F$36,$AA561,IF($AA561='Control Panel'!$F$37,$AA561,IF($AA561='Control Panel'!$F$38,$AA561,IF($AA561='Control Panel'!$F$39,$AA561,IF($AA561='Control Panel'!$F$40,$AA561,IF($AA561='Control Panel'!$F$41,$AA561,"Error -- Availability entered in an incorrect format"))))))))</f>
        <v>N</v>
      </c>
    </row>
    <row r="562" spans="1:28" s="14" customFormat="1" x14ac:dyDescent="0.35">
      <c r="A562" s="7">
        <v>550</v>
      </c>
      <c r="B562" s="6"/>
      <c r="C562" s="11"/>
      <c r="D562" s="220"/>
      <c r="E562" s="11"/>
      <c r="F562" s="205" t="str">
        <f t="shared" si="16"/>
        <v>N/A</v>
      </c>
      <c r="G562" s="6"/>
      <c r="AA562" s="14" t="str">
        <f t="shared" si="17"/>
        <v/>
      </c>
      <c r="AB562" s="14" t="str">
        <f>IF(LEN($AA562)=0,"N",IF(LEN($AA562)&gt;1,"Error -- Availability entered in an incorrect format",IF($AA562='Control Panel'!$F$36,$AA562,IF($AA562='Control Panel'!$F$37,$AA562,IF($AA562='Control Panel'!$F$38,$AA562,IF($AA562='Control Panel'!$F$39,$AA562,IF($AA562='Control Panel'!$F$40,$AA562,IF($AA562='Control Panel'!$F$41,$AA562,"Error -- Availability entered in an incorrect format"))))))))</f>
        <v>N</v>
      </c>
    </row>
    <row r="563" spans="1:28" s="14" customFormat="1" x14ac:dyDescent="0.35">
      <c r="A563" s="7">
        <v>551</v>
      </c>
      <c r="B563" s="6"/>
      <c r="C563" s="11"/>
      <c r="D563" s="220"/>
      <c r="E563" s="11"/>
      <c r="F563" s="205" t="str">
        <f t="shared" si="16"/>
        <v>N/A</v>
      </c>
      <c r="G563" s="6"/>
      <c r="AA563" s="14" t="str">
        <f t="shared" si="17"/>
        <v/>
      </c>
      <c r="AB563" s="14" t="str">
        <f>IF(LEN($AA563)=0,"N",IF(LEN($AA563)&gt;1,"Error -- Availability entered in an incorrect format",IF($AA563='Control Panel'!$F$36,$AA563,IF($AA563='Control Panel'!$F$37,$AA563,IF($AA563='Control Panel'!$F$38,$AA563,IF($AA563='Control Panel'!$F$39,$AA563,IF($AA563='Control Panel'!$F$40,$AA563,IF($AA563='Control Panel'!$F$41,$AA563,"Error -- Availability entered in an incorrect format"))))))))</f>
        <v>N</v>
      </c>
    </row>
    <row r="564" spans="1:28" s="14" customFormat="1" x14ac:dyDescent="0.35">
      <c r="A564" s="7">
        <v>552</v>
      </c>
      <c r="B564" s="6"/>
      <c r="C564" s="11"/>
      <c r="D564" s="220"/>
      <c r="E564" s="11"/>
      <c r="F564" s="205" t="str">
        <f t="shared" si="16"/>
        <v>N/A</v>
      </c>
      <c r="G564" s="6"/>
      <c r="AA564" s="14" t="str">
        <f t="shared" si="17"/>
        <v/>
      </c>
      <c r="AB564" s="14" t="str">
        <f>IF(LEN($AA564)=0,"N",IF(LEN($AA564)&gt;1,"Error -- Availability entered in an incorrect format",IF($AA564='Control Panel'!$F$36,$AA564,IF($AA564='Control Panel'!$F$37,$AA564,IF($AA564='Control Panel'!$F$38,$AA564,IF($AA564='Control Panel'!$F$39,$AA564,IF($AA564='Control Panel'!$F$40,$AA564,IF($AA564='Control Panel'!$F$41,$AA564,"Error -- Availability entered in an incorrect format"))))))))</f>
        <v>N</v>
      </c>
    </row>
    <row r="565" spans="1:28" s="14" customFormat="1" x14ac:dyDescent="0.35">
      <c r="A565" s="7">
        <v>553</v>
      </c>
      <c r="B565" s="6"/>
      <c r="C565" s="11"/>
      <c r="D565" s="220"/>
      <c r="E565" s="11"/>
      <c r="F565" s="205" t="str">
        <f t="shared" si="16"/>
        <v>N/A</v>
      </c>
      <c r="G565" s="6"/>
      <c r="AA565" s="14" t="str">
        <f t="shared" si="17"/>
        <v/>
      </c>
      <c r="AB565" s="14" t="str">
        <f>IF(LEN($AA565)=0,"N",IF(LEN($AA565)&gt;1,"Error -- Availability entered in an incorrect format",IF($AA565='Control Panel'!$F$36,$AA565,IF($AA565='Control Panel'!$F$37,$AA565,IF($AA565='Control Panel'!$F$38,$AA565,IF($AA565='Control Panel'!$F$39,$AA565,IF($AA565='Control Panel'!$F$40,$AA565,IF($AA565='Control Panel'!$F$41,$AA565,"Error -- Availability entered in an incorrect format"))))))))</f>
        <v>N</v>
      </c>
    </row>
    <row r="566" spans="1:28" s="14" customFormat="1" x14ac:dyDescent="0.35">
      <c r="A566" s="7">
        <v>554</v>
      </c>
      <c r="B566" s="6"/>
      <c r="C566" s="11"/>
      <c r="D566" s="220"/>
      <c r="E566" s="11"/>
      <c r="F566" s="205" t="str">
        <f t="shared" si="16"/>
        <v>N/A</v>
      </c>
      <c r="G566" s="6"/>
      <c r="AA566" s="14" t="str">
        <f t="shared" si="17"/>
        <v/>
      </c>
      <c r="AB566" s="14" t="str">
        <f>IF(LEN($AA566)=0,"N",IF(LEN($AA566)&gt;1,"Error -- Availability entered in an incorrect format",IF($AA566='Control Panel'!$F$36,$AA566,IF($AA566='Control Panel'!$F$37,$AA566,IF($AA566='Control Panel'!$F$38,$AA566,IF($AA566='Control Panel'!$F$39,$AA566,IF($AA566='Control Panel'!$F$40,$AA566,IF($AA566='Control Panel'!$F$41,$AA566,"Error -- Availability entered in an incorrect format"))))))))</f>
        <v>N</v>
      </c>
    </row>
    <row r="567" spans="1:28" s="14" customFormat="1" x14ac:dyDescent="0.35">
      <c r="A567" s="7">
        <v>555</v>
      </c>
      <c r="B567" s="6"/>
      <c r="C567" s="11"/>
      <c r="D567" s="220"/>
      <c r="E567" s="11"/>
      <c r="F567" s="205" t="str">
        <f t="shared" si="16"/>
        <v>N/A</v>
      </c>
      <c r="G567" s="6"/>
      <c r="AA567" s="14" t="str">
        <f t="shared" si="17"/>
        <v/>
      </c>
      <c r="AB567" s="14" t="str">
        <f>IF(LEN($AA567)=0,"N",IF(LEN($AA567)&gt;1,"Error -- Availability entered in an incorrect format",IF($AA567='Control Panel'!$F$36,$AA567,IF($AA567='Control Panel'!$F$37,$AA567,IF($AA567='Control Panel'!$F$38,$AA567,IF($AA567='Control Panel'!$F$39,$AA567,IF($AA567='Control Panel'!$F$40,$AA567,IF($AA567='Control Panel'!$F$41,$AA567,"Error -- Availability entered in an incorrect format"))))))))</f>
        <v>N</v>
      </c>
    </row>
    <row r="568" spans="1:28" s="14" customFormat="1" x14ac:dyDescent="0.35">
      <c r="A568" s="7">
        <v>556</v>
      </c>
      <c r="B568" s="6"/>
      <c r="C568" s="11"/>
      <c r="D568" s="220"/>
      <c r="E568" s="11"/>
      <c r="F568" s="205" t="str">
        <f t="shared" si="16"/>
        <v>N/A</v>
      </c>
      <c r="G568" s="6"/>
      <c r="AA568" s="14" t="str">
        <f t="shared" si="17"/>
        <v/>
      </c>
      <c r="AB568" s="14" t="str">
        <f>IF(LEN($AA568)=0,"N",IF(LEN($AA568)&gt;1,"Error -- Availability entered in an incorrect format",IF($AA568='Control Panel'!$F$36,$AA568,IF($AA568='Control Panel'!$F$37,$AA568,IF($AA568='Control Panel'!$F$38,$AA568,IF($AA568='Control Panel'!$F$39,$AA568,IF($AA568='Control Panel'!$F$40,$AA568,IF($AA568='Control Panel'!$F$41,$AA568,"Error -- Availability entered in an incorrect format"))))))))</f>
        <v>N</v>
      </c>
    </row>
    <row r="569" spans="1:28" s="14" customFormat="1" x14ac:dyDescent="0.35">
      <c r="A569" s="7">
        <v>557</v>
      </c>
      <c r="B569" s="6"/>
      <c r="C569" s="11"/>
      <c r="D569" s="220"/>
      <c r="E569" s="11"/>
      <c r="F569" s="205" t="str">
        <f t="shared" si="16"/>
        <v>N/A</v>
      </c>
      <c r="G569" s="6"/>
      <c r="AA569" s="14" t="str">
        <f t="shared" si="17"/>
        <v/>
      </c>
      <c r="AB569" s="14" t="str">
        <f>IF(LEN($AA569)=0,"N",IF(LEN($AA569)&gt;1,"Error -- Availability entered in an incorrect format",IF($AA569='Control Panel'!$F$36,$AA569,IF($AA569='Control Panel'!$F$37,$AA569,IF($AA569='Control Panel'!$F$38,$AA569,IF($AA569='Control Panel'!$F$39,$AA569,IF($AA569='Control Panel'!$F$40,$AA569,IF($AA569='Control Panel'!$F$41,$AA569,"Error -- Availability entered in an incorrect format"))))))))</f>
        <v>N</v>
      </c>
    </row>
    <row r="570" spans="1:28" s="14" customFormat="1" x14ac:dyDescent="0.35">
      <c r="A570" s="7">
        <v>558</v>
      </c>
      <c r="B570" s="6"/>
      <c r="C570" s="11"/>
      <c r="D570" s="220"/>
      <c r="E570" s="11"/>
      <c r="F570" s="205" t="str">
        <f t="shared" si="16"/>
        <v>N/A</v>
      </c>
      <c r="G570" s="6"/>
      <c r="AA570" s="14" t="str">
        <f t="shared" si="17"/>
        <v/>
      </c>
      <c r="AB570" s="14" t="str">
        <f>IF(LEN($AA570)=0,"N",IF(LEN($AA570)&gt;1,"Error -- Availability entered in an incorrect format",IF($AA570='Control Panel'!$F$36,$AA570,IF($AA570='Control Panel'!$F$37,$AA570,IF($AA570='Control Panel'!$F$38,$AA570,IF($AA570='Control Panel'!$F$39,$AA570,IF($AA570='Control Panel'!$F$40,$AA570,IF($AA570='Control Panel'!$F$41,$AA570,"Error -- Availability entered in an incorrect format"))))))))</f>
        <v>N</v>
      </c>
    </row>
    <row r="571" spans="1:28" s="14" customFormat="1" x14ac:dyDescent="0.35">
      <c r="A571" s="7">
        <v>559</v>
      </c>
      <c r="B571" s="6"/>
      <c r="C571" s="11"/>
      <c r="D571" s="220"/>
      <c r="E571" s="11"/>
      <c r="F571" s="205" t="str">
        <f t="shared" si="16"/>
        <v>N/A</v>
      </c>
      <c r="G571" s="6"/>
      <c r="AA571" s="14" t="str">
        <f t="shared" si="17"/>
        <v/>
      </c>
      <c r="AB571" s="14" t="str">
        <f>IF(LEN($AA571)=0,"N",IF(LEN($AA571)&gt;1,"Error -- Availability entered in an incorrect format",IF($AA571='Control Panel'!$F$36,$AA571,IF($AA571='Control Panel'!$F$37,$AA571,IF($AA571='Control Panel'!$F$38,$AA571,IF($AA571='Control Panel'!$F$39,$AA571,IF($AA571='Control Panel'!$F$40,$AA571,IF($AA571='Control Panel'!$F$41,$AA571,"Error -- Availability entered in an incorrect format"))))))))</f>
        <v>N</v>
      </c>
    </row>
    <row r="572" spans="1:28" s="14" customFormat="1" x14ac:dyDescent="0.35">
      <c r="A572" s="7">
        <v>560</v>
      </c>
      <c r="B572" s="6"/>
      <c r="C572" s="11"/>
      <c r="D572" s="220"/>
      <c r="E572" s="11"/>
      <c r="F572" s="205" t="str">
        <f t="shared" si="16"/>
        <v>N/A</v>
      </c>
      <c r="G572" s="6"/>
      <c r="AA572" s="14" t="str">
        <f t="shared" si="17"/>
        <v/>
      </c>
      <c r="AB572" s="14" t="str">
        <f>IF(LEN($AA572)=0,"N",IF(LEN($AA572)&gt;1,"Error -- Availability entered in an incorrect format",IF($AA572='Control Panel'!$F$36,$AA572,IF($AA572='Control Panel'!$F$37,$AA572,IF($AA572='Control Panel'!$F$38,$AA572,IF($AA572='Control Panel'!$F$39,$AA572,IF($AA572='Control Panel'!$F$40,$AA572,IF($AA572='Control Panel'!$F$41,$AA572,"Error -- Availability entered in an incorrect format"))))))))</f>
        <v>N</v>
      </c>
    </row>
    <row r="573" spans="1:28" s="14" customFormat="1" x14ac:dyDescent="0.35">
      <c r="A573" s="7">
        <v>561</v>
      </c>
      <c r="B573" s="6"/>
      <c r="C573" s="11"/>
      <c r="D573" s="220"/>
      <c r="E573" s="11"/>
      <c r="F573" s="205" t="str">
        <f t="shared" si="16"/>
        <v>N/A</v>
      </c>
      <c r="G573" s="6"/>
      <c r="AA573" s="14" t="str">
        <f t="shared" si="17"/>
        <v/>
      </c>
      <c r="AB573" s="14" t="str">
        <f>IF(LEN($AA573)=0,"N",IF(LEN($AA573)&gt;1,"Error -- Availability entered in an incorrect format",IF($AA573='Control Panel'!$F$36,$AA573,IF($AA573='Control Panel'!$F$37,$AA573,IF($AA573='Control Panel'!$F$38,$AA573,IF($AA573='Control Panel'!$F$39,$AA573,IF($AA573='Control Panel'!$F$40,$AA573,IF($AA573='Control Panel'!$F$41,$AA573,"Error -- Availability entered in an incorrect format"))))))))</f>
        <v>N</v>
      </c>
    </row>
    <row r="574" spans="1:28" s="14" customFormat="1" x14ac:dyDescent="0.35">
      <c r="A574" s="7">
        <v>562</v>
      </c>
      <c r="B574" s="6"/>
      <c r="C574" s="11"/>
      <c r="D574" s="220"/>
      <c r="E574" s="11"/>
      <c r="F574" s="205" t="str">
        <f t="shared" si="16"/>
        <v>N/A</v>
      </c>
      <c r="G574" s="6"/>
      <c r="AA574" s="14" t="str">
        <f t="shared" si="17"/>
        <v/>
      </c>
      <c r="AB574" s="14" t="str">
        <f>IF(LEN($AA574)=0,"N",IF(LEN($AA574)&gt;1,"Error -- Availability entered in an incorrect format",IF($AA574='Control Panel'!$F$36,$AA574,IF($AA574='Control Panel'!$F$37,$AA574,IF($AA574='Control Panel'!$F$38,$AA574,IF($AA574='Control Panel'!$F$39,$AA574,IF($AA574='Control Panel'!$F$40,$AA574,IF($AA574='Control Panel'!$F$41,$AA574,"Error -- Availability entered in an incorrect format"))))))))</f>
        <v>N</v>
      </c>
    </row>
    <row r="575" spans="1:28" s="14" customFormat="1" x14ac:dyDescent="0.35">
      <c r="A575" s="7">
        <v>563</v>
      </c>
      <c r="B575" s="6"/>
      <c r="C575" s="11"/>
      <c r="D575" s="220"/>
      <c r="E575" s="11"/>
      <c r="F575" s="205" t="str">
        <f t="shared" si="16"/>
        <v>N/A</v>
      </c>
      <c r="G575" s="6"/>
      <c r="AA575" s="14" t="str">
        <f t="shared" si="17"/>
        <v/>
      </c>
      <c r="AB575" s="14" t="str">
        <f>IF(LEN($AA575)=0,"N",IF(LEN($AA575)&gt;1,"Error -- Availability entered in an incorrect format",IF($AA575='Control Panel'!$F$36,$AA575,IF($AA575='Control Panel'!$F$37,$AA575,IF($AA575='Control Panel'!$F$38,$AA575,IF($AA575='Control Panel'!$F$39,$AA575,IF($AA575='Control Panel'!$F$40,$AA575,IF($AA575='Control Panel'!$F$41,$AA575,"Error -- Availability entered in an incorrect format"))))))))</f>
        <v>N</v>
      </c>
    </row>
    <row r="576" spans="1:28" s="14" customFormat="1" x14ac:dyDescent="0.35">
      <c r="A576" s="7">
        <v>564</v>
      </c>
      <c r="B576" s="6"/>
      <c r="C576" s="11"/>
      <c r="D576" s="220"/>
      <c r="E576" s="11"/>
      <c r="F576" s="205" t="str">
        <f t="shared" si="16"/>
        <v>N/A</v>
      </c>
      <c r="G576" s="6"/>
      <c r="AA576" s="14" t="str">
        <f t="shared" si="17"/>
        <v/>
      </c>
      <c r="AB576" s="14" t="str">
        <f>IF(LEN($AA576)=0,"N",IF(LEN($AA576)&gt;1,"Error -- Availability entered in an incorrect format",IF($AA576='Control Panel'!$F$36,$AA576,IF($AA576='Control Panel'!$F$37,$AA576,IF($AA576='Control Panel'!$F$38,$AA576,IF($AA576='Control Panel'!$F$39,$AA576,IF($AA576='Control Panel'!$F$40,$AA576,IF($AA576='Control Panel'!$F$41,$AA576,"Error -- Availability entered in an incorrect format"))))))))</f>
        <v>N</v>
      </c>
    </row>
    <row r="577" spans="1:28" s="14" customFormat="1" x14ac:dyDescent="0.35">
      <c r="A577" s="7">
        <v>565</v>
      </c>
      <c r="B577" s="6"/>
      <c r="C577" s="11"/>
      <c r="D577" s="220"/>
      <c r="E577" s="11"/>
      <c r="F577" s="205" t="str">
        <f t="shared" si="16"/>
        <v>N/A</v>
      </c>
      <c r="G577" s="6"/>
      <c r="AA577" s="14" t="str">
        <f t="shared" si="17"/>
        <v/>
      </c>
      <c r="AB577" s="14" t="str">
        <f>IF(LEN($AA577)=0,"N",IF(LEN($AA577)&gt;1,"Error -- Availability entered in an incorrect format",IF($AA577='Control Panel'!$F$36,$AA577,IF($AA577='Control Panel'!$F$37,$AA577,IF($AA577='Control Panel'!$F$38,$AA577,IF($AA577='Control Panel'!$F$39,$AA577,IF($AA577='Control Panel'!$F$40,$AA577,IF($AA577='Control Panel'!$F$41,$AA577,"Error -- Availability entered in an incorrect format"))))))))</f>
        <v>N</v>
      </c>
    </row>
    <row r="578" spans="1:28" s="14" customFormat="1" x14ac:dyDescent="0.35">
      <c r="A578" s="7">
        <v>566</v>
      </c>
      <c r="B578" s="6"/>
      <c r="C578" s="11"/>
      <c r="D578" s="220"/>
      <c r="E578" s="11"/>
      <c r="F578" s="205" t="str">
        <f t="shared" si="16"/>
        <v>N/A</v>
      </c>
      <c r="G578" s="6"/>
      <c r="AA578" s="14" t="str">
        <f t="shared" si="17"/>
        <v/>
      </c>
      <c r="AB578" s="14" t="str">
        <f>IF(LEN($AA578)=0,"N",IF(LEN($AA578)&gt;1,"Error -- Availability entered in an incorrect format",IF($AA578='Control Panel'!$F$36,$AA578,IF($AA578='Control Panel'!$F$37,$AA578,IF($AA578='Control Panel'!$F$38,$AA578,IF($AA578='Control Panel'!$F$39,$AA578,IF($AA578='Control Panel'!$F$40,$AA578,IF($AA578='Control Panel'!$F$41,$AA578,"Error -- Availability entered in an incorrect format"))))))))</f>
        <v>N</v>
      </c>
    </row>
    <row r="579" spans="1:28" s="14" customFormat="1" x14ac:dyDescent="0.35">
      <c r="A579" s="7">
        <v>567</v>
      </c>
      <c r="B579" s="6"/>
      <c r="C579" s="11"/>
      <c r="D579" s="220"/>
      <c r="E579" s="11"/>
      <c r="F579" s="205" t="str">
        <f t="shared" si="16"/>
        <v>N/A</v>
      </c>
      <c r="G579" s="6"/>
      <c r="AA579" s="14" t="str">
        <f t="shared" si="17"/>
        <v/>
      </c>
      <c r="AB579" s="14" t="str">
        <f>IF(LEN($AA579)=0,"N",IF(LEN($AA579)&gt;1,"Error -- Availability entered in an incorrect format",IF($AA579='Control Panel'!$F$36,$AA579,IF($AA579='Control Panel'!$F$37,$AA579,IF($AA579='Control Panel'!$F$38,$AA579,IF($AA579='Control Panel'!$F$39,$AA579,IF($AA579='Control Panel'!$F$40,$AA579,IF($AA579='Control Panel'!$F$41,$AA579,"Error -- Availability entered in an incorrect format"))))))))</f>
        <v>N</v>
      </c>
    </row>
    <row r="580" spans="1:28" s="14" customFormat="1" x14ac:dyDescent="0.35">
      <c r="A580" s="7">
        <v>568</v>
      </c>
      <c r="B580" s="6"/>
      <c r="C580" s="11"/>
      <c r="D580" s="220"/>
      <c r="E580" s="11"/>
      <c r="F580" s="205" t="str">
        <f t="shared" si="16"/>
        <v>N/A</v>
      </c>
      <c r="G580" s="6"/>
      <c r="AA580" s="14" t="str">
        <f t="shared" si="17"/>
        <v/>
      </c>
      <c r="AB580" s="14" t="str">
        <f>IF(LEN($AA580)=0,"N",IF(LEN($AA580)&gt;1,"Error -- Availability entered in an incorrect format",IF($AA580='Control Panel'!$F$36,$AA580,IF($AA580='Control Panel'!$F$37,$AA580,IF($AA580='Control Panel'!$F$38,$AA580,IF($AA580='Control Panel'!$F$39,$AA580,IF($AA580='Control Panel'!$F$40,$AA580,IF($AA580='Control Panel'!$F$41,$AA580,"Error -- Availability entered in an incorrect format"))))))))</f>
        <v>N</v>
      </c>
    </row>
    <row r="581" spans="1:28" s="14" customFormat="1" x14ac:dyDescent="0.35">
      <c r="A581" s="7">
        <v>569</v>
      </c>
      <c r="B581" s="6"/>
      <c r="C581" s="11"/>
      <c r="D581" s="220"/>
      <c r="E581" s="11"/>
      <c r="F581" s="205" t="str">
        <f t="shared" si="16"/>
        <v>N/A</v>
      </c>
      <c r="G581" s="6"/>
      <c r="AA581" s="14" t="str">
        <f t="shared" si="17"/>
        <v/>
      </c>
      <c r="AB581" s="14" t="str">
        <f>IF(LEN($AA581)=0,"N",IF(LEN($AA581)&gt;1,"Error -- Availability entered in an incorrect format",IF($AA581='Control Panel'!$F$36,$AA581,IF($AA581='Control Panel'!$F$37,$AA581,IF($AA581='Control Panel'!$F$38,$AA581,IF($AA581='Control Panel'!$F$39,$AA581,IF($AA581='Control Panel'!$F$40,$AA581,IF($AA581='Control Panel'!$F$41,$AA581,"Error -- Availability entered in an incorrect format"))))))))</f>
        <v>N</v>
      </c>
    </row>
    <row r="582" spans="1:28" s="14" customFormat="1" x14ac:dyDescent="0.35">
      <c r="A582" s="7">
        <v>570</v>
      </c>
      <c r="B582" s="6"/>
      <c r="C582" s="11"/>
      <c r="D582" s="220"/>
      <c r="E582" s="11"/>
      <c r="F582" s="205" t="str">
        <f t="shared" si="16"/>
        <v>N/A</v>
      </c>
      <c r="G582" s="6"/>
      <c r="AA582" s="14" t="str">
        <f t="shared" si="17"/>
        <v/>
      </c>
      <c r="AB582" s="14" t="str">
        <f>IF(LEN($AA582)=0,"N",IF(LEN($AA582)&gt;1,"Error -- Availability entered in an incorrect format",IF($AA582='Control Panel'!$F$36,$AA582,IF($AA582='Control Panel'!$F$37,$AA582,IF($AA582='Control Panel'!$F$38,$AA582,IF($AA582='Control Panel'!$F$39,$AA582,IF($AA582='Control Panel'!$F$40,$AA582,IF($AA582='Control Panel'!$F$41,$AA582,"Error -- Availability entered in an incorrect format"))))))))</f>
        <v>N</v>
      </c>
    </row>
    <row r="583" spans="1:28" s="14" customFormat="1" x14ac:dyDescent="0.35">
      <c r="A583" s="7">
        <v>571</v>
      </c>
      <c r="B583" s="6"/>
      <c r="C583" s="11"/>
      <c r="D583" s="220"/>
      <c r="E583" s="11"/>
      <c r="F583" s="205" t="str">
        <f t="shared" si="16"/>
        <v>N/A</v>
      </c>
      <c r="G583" s="6"/>
      <c r="AA583" s="14" t="str">
        <f t="shared" si="17"/>
        <v/>
      </c>
      <c r="AB583" s="14" t="str">
        <f>IF(LEN($AA583)=0,"N",IF(LEN($AA583)&gt;1,"Error -- Availability entered in an incorrect format",IF($AA583='Control Panel'!$F$36,$AA583,IF($AA583='Control Panel'!$F$37,$AA583,IF($AA583='Control Panel'!$F$38,$AA583,IF($AA583='Control Panel'!$F$39,$AA583,IF($AA583='Control Panel'!$F$40,$AA583,IF($AA583='Control Panel'!$F$41,$AA583,"Error -- Availability entered in an incorrect format"))))))))</f>
        <v>N</v>
      </c>
    </row>
    <row r="584" spans="1:28" s="14" customFormat="1" x14ac:dyDescent="0.35">
      <c r="A584" s="7">
        <v>572</v>
      </c>
      <c r="B584" s="6"/>
      <c r="C584" s="11"/>
      <c r="D584" s="220"/>
      <c r="E584" s="11"/>
      <c r="F584" s="205" t="str">
        <f t="shared" si="16"/>
        <v>N/A</v>
      </c>
      <c r="G584" s="6"/>
      <c r="AA584" s="14" t="str">
        <f t="shared" si="17"/>
        <v/>
      </c>
      <c r="AB584" s="14" t="str">
        <f>IF(LEN($AA584)=0,"N",IF(LEN($AA584)&gt;1,"Error -- Availability entered in an incorrect format",IF($AA584='Control Panel'!$F$36,$AA584,IF($AA584='Control Panel'!$F$37,$AA584,IF($AA584='Control Panel'!$F$38,$AA584,IF($AA584='Control Panel'!$F$39,$AA584,IF($AA584='Control Panel'!$F$40,$AA584,IF($AA584='Control Panel'!$F$41,$AA584,"Error -- Availability entered in an incorrect format"))))))))</f>
        <v>N</v>
      </c>
    </row>
    <row r="585" spans="1:28" s="14" customFormat="1" x14ac:dyDescent="0.35">
      <c r="A585" s="7">
        <v>573</v>
      </c>
      <c r="B585" s="6"/>
      <c r="C585" s="11"/>
      <c r="D585" s="220"/>
      <c r="E585" s="11"/>
      <c r="F585" s="205" t="str">
        <f t="shared" si="16"/>
        <v>N/A</v>
      </c>
      <c r="G585" s="6"/>
      <c r="AA585" s="14" t="str">
        <f t="shared" si="17"/>
        <v/>
      </c>
      <c r="AB585" s="14" t="str">
        <f>IF(LEN($AA585)=0,"N",IF(LEN($AA585)&gt;1,"Error -- Availability entered in an incorrect format",IF($AA585='Control Panel'!$F$36,$AA585,IF($AA585='Control Panel'!$F$37,$AA585,IF($AA585='Control Panel'!$F$38,$AA585,IF($AA585='Control Panel'!$F$39,$AA585,IF($AA585='Control Panel'!$F$40,$AA585,IF($AA585='Control Panel'!$F$41,$AA585,"Error -- Availability entered in an incorrect format"))))))))</f>
        <v>N</v>
      </c>
    </row>
    <row r="586" spans="1:28" s="14" customFormat="1" x14ac:dyDescent="0.35">
      <c r="A586" s="7">
        <v>574</v>
      </c>
      <c r="B586" s="6"/>
      <c r="C586" s="11"/>
      <c r="D586" s="220"/>
      <c r="E586" s="11"/>
      <c r="F586" s="205" t="str">
        <f t="shared" si="16"/>
        <v>N/A</v>
      </c>
      <c r="G586" s="6"/>
      <c r="AA586" s="14" t="str">
        <f t="shared" si="17"/>
        <v/>
      </c>
      <c r="AB586" s="14" t="str">
        <f>IF(LEN($AA586)=0,"N",IF(LEN($AA586)&gt;1,"Error -- Availability entered in an incorrect format",IF($AA586='Control Panel'!$F$36,$AA586,IF($AA586='Control Panel'!$F$37,$AA586,IF($AA586='Control Panel'!$F$38,$AA586,IF($AA586='Control Panel'!$F$39,$AA586,IF($AA586='Control Panel'!$F$40,$AA586,IF($AA586='Control Panel'!$F$41,$AA586,"Error -- Availability entered in an incorrect format"))))))))</f>
        <v>N</v>
      </c>
    </row>
    <row r="587" spans="1:28" s="14" customFormat="1" x14ac:dyDescent="0.35">
      <c r="A587" s="7">
        <v>575</v>
      </c>
      <c r="B587" s="6"/>
      <c r="C587" s="11"/>
      <c r="D587" s="220"/>
      <c r="E587" s="11"/>
      <c r="F587" s="205" t="str">
        <f t="shared" si="16"/>
        <v>N/A</v>
      </c>
      <c r="G587" s="6"/>
      <c r="AA587" s="14" t="str">
        <f t="shared" si="17"/>
        <v/>
      </c>
      <c r="AB587" s="14" t="str">
        <f>IF(LEN($AA587)=0,"N",IF(LEN($AA587)&gt;1,"Error -- Availability entered in an incorrect format",IF($AA587='Control Panel'!$F$36,$AA587,IF($AA587='Control Panel'!$F$37,$AA587,IF($AA587='Control Panel'!$F$38,$AA587,IF($AA587='Control Panel'!$F$39,$AA587,IF($AA587='Control Panel'!$F$40,$AA587,IF($AA587='Control Panel'!$F$41,$AA587,"Error -- Availability entered in an incorrect format"))))))))</f>
        <v>N</v>
      </c>
    </row>
    <row r="588" spans="1:28" s="14" customFormat="1" x14ac:dyDescent="0.35">
      <c r="A588" s="7">
        <v>576</v>
      </c>
      <c r="B588" s="6"/>
      <c r="C588" s="11"/>
      <c r="D588" s="220"/>
      <c r="E588" s="11"/>
      <c r="F588" s="205" t="str">
        <f t="shared" si="16"/>
        <v>N/A</v>
      </c>
      <c r="G588" s="6"/>
      <c r="AA588" s="14" t="str">
        <f t="shared" si="17"/>
        <v/>
      </c>
      <c r="AB588" s="14" t="str">
        <f>IF(LEN($AA588)=0,"N",IF(LEN($AA588)&gt;1,"Error -- Availability entered in an incorrect format",IF($AA588='Control Panel'!$F$36,$AA588,IF($AA588='Control Panel'!$F$37,$AA588,IF($AA588='Control Panel'!$F$38,$AA588,IF($AA588='Control Panel'!$F$39,$AA588,IF($AA588='Control Panel'!$F$40,$AA588,IF($AA588='Control Panel'!$F$41,$AA588,"Error -- Availability entered in an incorrect format"))))))))</f>
        <v>N</v>
      </c>
    </row>
    <row r="589" spans="1:28" s="14" customFormat="1" x14ac:dyDescent="0.35">
      <c r="A589" s="7">
        <v>577</v>
      </c>
      <c r="B589" s="6"/>
      <c r="C589" s="11"/>
      <c r="D589" s="220"/>
      <c r="E589" s="11"/>
      <c r="F589" s="205" t="str">
        <f t="shared" si="16"/>
        <v>N/A</v>
      </c>
      <c r="G589" s="6"/>
      <c r="AA589" s="14" t="str">
        <f t="shared" si="17"/>
        <v/>
      </c>
      <c r="AB589" s="14" t="str">
        <f>IF(LEN($AA589)=0,"N",IF(LEN($AA589)&gt;1,"Error -- Availability entered in an incorrect format",IF($AA589='Control Panel'!$F$36,$AA589,IF($AA589='Control Panel'!$F$37,$AA589,IF($AA589='Control Panel'!$F$38,$AA589,IF($AA589='Control Panel'!$F$39,$AA589,IF($AA589='Control Panel'!$F$40,$AA589,IF($AA589='Control Panel'!$F$41,$AA589,"Error -- Availability entered in an incorrect format"))))))))</f>
        <v>N</v>
      </c>
    </row>
    <row r="590" spans="1:28" s="14" customFormat="1" x14ac:dyDescent="0.35">
      <c r="A590" s="7">
        <v>578</v>
      </c>
      <c r="B590" s="6"/>
      <c r="C590" s="11"/>
      <c r="D590" s="220"/>
      <c r="E590" s="11"/>
      <c r="F590" s="205" t="str">
        <f t="shared" ref="F590:F653" si="18">IF($D$10=$A$9,"N/A",$D$10)</f>
        <v>N/A</v>
      </c>
      <c r="G590" s="6"/>
      <c r="AA590" s="14" t="str">
        <f t="shared" ref="AA590:AA653" si="19">TRIM($D590)</f>
        <v/>
      </c>
      <c r="AB590" s="14" t="str">
        <f>IF(LEN($AA590)=0,"N",IF(LEN($AA590)&gt;1,"Error -- Availability entered in an incorrect format",IF($AA590='Control Panel'!$F$36,$AA590,IF($AA590='Control Panel'!$F$37,$AA590,IF($AA590='Control Panel'!$F$38,$AA590,IF($AA590='Control Panel'!$F$39,$AA590,IF($AA590='Control Panel'!$F$40,$AA590,IF($AA590='Control Panel'!$F$41,$AA590,"Error -- Availability entered in an incorrect format"))))))))</f>
        <v>N</v>
      </c>
    </row>
    <row r="591" spans="1:28" s="14" customFormat="1" x14ac:dyDescent="0.35">
      <c r="A591" s="7">
        <v>579</v>
      </c>
      <c r="B591" s="6"/>
      <c r="C591" s="11"/>
      <c r="D591" s="220"/>
      <c r="E591" s="11"/>
      <c r="F591" s="205" t="str">
        <f t="shared" si="18"/>
        <v>N/A</v>
      </c>
      <c r="G591" s="6"/>
      <c r="AA591" s="14" t="str">
        <f t="shared" si="19"/>
        <v/>
      </c>
      <c r="AB591" s="14" t="str">
        <f>IF(LEN($AA591)=0,"N",IF(LEN($AA591)&gt;1,"Error -- Availability entered in an incorrect format",IF($AA591='Control Panel'!$F$36,$AA591,IF($AA591='Control Panel'!$F$37,$AA591,IF($AA591='Control Panel'!$F$38,$AA591,IF($AA591='Control Panel'!$F$39,$AA591,IF($AA591='Control Panel'!$F$40,$AA591,IF($AA591='Control Panel'!$F$41,$AA591,"Error -- Availability entered in an incorrect format"))))))))</f>
        <v>N</v>
      </c>
    </row>
    <row r="592" spans="1:28" s="14" customFormat="1" x14ac:dyDescent="0.35">
      <c r="A592" s="7">
        <v>580</v>
      </c>
      <c r="B592" s="6"/>
      <c r="C592" s="11"/>
      <c r="D592" s="220"/>
      <c r="E592" s="11"/>
      <c r="F592" s="205" t="str">
        <f t="shared" si="18"/>
        <v>N/A</v>
      </c>
      <c r="G592" s="6"/>
      <c r="AA592" s="14" t="str">
        <f t="shared" si="19"/>
        <v/>
      </c>
      <c r="AB592" s="14" t="str">
        <f>IF(LEN($AA592)=0,"N",IF(LEN($AA592)&gt;1,"Error -- Availability entered in an incorrect format",IF($AA592='Control Panel'!$F$36,$AA592,IF($AA592='Control Panel'!$F$37,$AA592,IF($AA592='Control Panel'!$F$38,$AA592,IF($AA592='Control Panel'!$F$39,$AA592,IF($AA592='Control Panel'!$F$40,$AA592,IF($AA592='Control Panel'!$F$41,$AA592,"Error -- Availability entered in an incorrect format"))))))))</f>
        <v>N</v>
      </c>
    </row>
    <row r="593" spans="1:28" s="14" customFormat="1" x14ac:dyDescent="0.35">
      <c r="A593" s="7">
        <v>581</v>
      </c>
      <c r="B593" s="6"/>
      <c r="C593" s="11"/>
      <c r="D593" s="220"/>
      <c r="E593" s="11"/>
      <c r="F593" s="205" t="str">
        <f t="shared" si="18"/>
        <v>N/A</v>
      </c>
      <c r="G593" s="6"/>
      <c r="AA593" s="14" t="str">
        <f t="shared" si="19"/>
        <v/>
      </c>
      <c r="AB593" s="14" t="str">
        <f>IF(LEN($AA593)=0,"N",IF(LEN($AA593)&gt;1,"Error -- Availability entered in an incorrect format",IF($AA593='Control Panel'!$F$36,$AA593,IF($AA593='Control Panel'!$F$37,$AA593,IF($AA593='Control Panel'!$F$38,$AA593,IF($AA593='Control Panel'!$F$39,$AA593,IF($AA593='Control Panel'!$F$40,$AA593,IF($AA593='Control Panel'!$F$41,$AA593,"Error -- Availability entered in an incorrect format"))))))))</f>
        <v>N</v>
      </c>
    </row>
    <row r="594" spans="1:28" s="14" customFormat="1" x14ac:dyDescent="0.35">
      <c r="A594" s="7">
        <v>582</v>
      </c>
      <c r="B594" s="6"/>
      <c r="C594" s="11"/>
      <c r="D594" s="220"/>
      <c r="E594" s="11"/>
      <c r="F594" s="205" t="str">
        <f t="shared" si="18"/>
        <v>N/A</v>
      </c>
      <c r="G594" s="6"/>
      <c r="AA594" s="14" t="str">
        <f t="shared" si="19"/>
        <v/>
      </c>
      <c r="AB594" s="14" t="str">
        <f>IF(LEN($AA594)=0,"N",IF(LEN($AA594)&gt;1,"Error -- Availability entered in an incorrect format",IF($AA594='Control Panel'!$F$36,$AA594,IF($AA594='Control Panel'!$F$37,$AA594,IF($AA594='Control Panel'!$F$38,$AA594,IF($AA594='Control Panel'!$F$39,$AA594,IF($AA594='Control Panel'!$F$40,$AA594,IF($AA594='Control Panel'!$F$41,$AA594,"Error -- Availability entered in an incorrect format"))))))))</f>
        <v>N</v>
      </c>
    </row>
    <row r="595" spans="1:28" s="14" customFormat="1" x14ac:dyDescent="0.35">
      <c r="A595" s="7">
        <v>583</v>
      </c>
      <c r="B595" s="6"/>
      <c r="C595" s="11"/>
      <c r="D595" s="220"/>
      <c r="E595" s="11"/>
      <c r="F595" s="205" t="str">
        <f t="shared" si="18"/>
        <v>N/A</v>
      </c>
      <c r="G595" s="6"/>
      <c r="AA595" s="14" t="str">
        <f t="shared" si="19"/>
        <v/>
      </c>
      <c r="AB595" s="14" t="str">
        <f>IF(LEN($AA595)=0,"N",IF(LEN($AA595)&gt;1,"Error -- Availability entered in an incorrect format",IF($AA595='Control Panel'!$F$36,$AA595,IF($AA595='Control Panel'!$F$37,$AA595,IF($AA595='Control Panel'!$F$38,$AA595,IF($AA595='Control Panel'!$F$39,$AA595,IF($AA595='Control Panel'!$F$40,$AA595,IF($AA595='Control Panel'!$F$41,$AA595,"Error -- Availability entered in an incorrect format"))))))))</f>
        <v>N</v>
      </c>
    </row>
    <row r="596" spans="1:28" s="14" customFormat="1" x14ac:dyDescent="0.35">
      <c r="A596" s="7">
        <v>584</v>
      </c>
      <c r="B596" s="6"/>
      <c r="C596" s="11"/>
      <c r="D596" s="220"/>
      <c r="E596" s="11"/>
      <c r="F596" s="205" t="str">
        <f t="shared" si="18"/>
        <v>N/A</v>
      </c>
      <c r="G596" s="6"/>
      <c r="AA596" s="14" t="str">
        <f t="shared" si="19"/>
        <v/>
      </c>
      <c r="AB596" s="14" t="str">
        <f>IF(LEN($AA596)=0,"N",IF(LEN($AA596)&gt;1,"Error -- Availability entered in an incorrect format",IF($AA596='Control Panel'!$F$36,$AA596,IF($AA596='Control Panel'!$F$37,$AA596,IF($AA596='Control Panel'!$F$38,$AA596,IF($AA596='Control Panel'!$F$39,$AA596,IF($AA596='Control Panel'!$F$40,$AA596,IF($AA596='Control Panel'!$F$41,$AA596,"Error -- Availability entered in an incorrect format"))))))))</f>
        <v>N</v>
      </c>
    </row>
    <row r="597" spans="1:28" s="14" customFormat="1" x14ac:dyDescent="0.35">
      <c r="A597" s="7">
        <v>585</v>
      </c>
      <c r="B597" s="6"/>
      <c r="C597" s="11"/>
      <c r="D597" s="220"/>
      <c r="E597" s="11"/>
      <c r="F597" s="205" t="str">
        <f t="shared" si="18"/>
        <v>N/A</v>
      </c>
      <c r="G597" s="6"/>
      <c r="AA597" s="14" t="str">
        <f t="shared" si="19"/>
        <v/>
      </c>
      <c r="AB597" s="14" t="str">
        <f>IF(LEN($AA597)=0,"N",IF(LEN($AA597)&gt;1,"Error -- Availability entered in an incorrect format",IF($AA597='Control Panel'!$F$36,$AA597,IF($AA597='Control Panel'!$F$37,$AA597,IF($AA597='Control Panel'!$F$38,$AA597,IF($AA597='Control Panel'!$F$39,$AA597,IF($AA597='Control Panel'!$F$40,$AA597,IF($AA597='Control Panel'!$F$41,$AA597,"Error -- Availability entered in an incorrect format"))))))))</f>
        <v>N</v>
      </c>
    </row>
    <row r="598" spans="1:28" s="14" customFormat="1" x14ac:dyDescent="0.35">
      <c r="A598" s="7">
        <v>586</v>
      </c>
      <c r="B598" s="6"/>
      <c r="C598" s="11"/>
      <c r="D598" s="220"/>
      <c r="E598" s="11"/>
      <c r="F598" s="205" t="str">
        <f t="shared" si="18"/>
        <v>N/A</v>
      </c>
      <c r="G598" s="6"/>
      <c r="AA598" s="14" t="str">
        <f t="shared" si="19"/>
        <v/>
      </c>
      <c r="AB598" s="14" t="str">
        <f>IF(LEN($AA598)=0,"N",IF(LEN($AA598)&gt;1,"Error -- Availability entered in an incorrect format",IF($AA598='Control Panel'!$F$36,$AA598,IF($AA598='Control Panel'!$F$37,$AA598,IF($AA598='Control Panel'!$F$38,$AA598,IF($AA598='Control Panel'!$F$39,$AA598,IF($AA598='Control Panel'!$F$40,$AA598,IF($AA598='Control Panel'!$F$41,$AA598,"Error -- Availability entered in an incorrect format"))))))))</f>
        <v>N</v>
      </c>
    </row>
    <row r="599" spans="1:28" s="14" customFormat="1" x14ac:dyDescent="0.35">
      <c r="A599" s="7">
        <v>587</v>
      </c>
      <c r="B599" s="6"/>
      <c r="C599" s="11"/>
      <c r="D599" s="220"/>
      <c r="E599" s="11"/>
      <c r="F599" s="205" t="str">
        <f t="shared" si="18"/>
        <v>N/A</v>
      </c>
      <c r="G599" s="6"/>
      <c r="AA599" s="14" t="str">
        <f t="shared" si="19"/>
        <v/>
      </c>
      <c r="AB599" s="14" t="str">
        <f>IF(LEN($AA599)=0,"N",IF(LEN($AA599)&gt;1,"Error -- Availability entered in an incorrect format",IF($AA599='Control Panel'!$F$36,$AA599,IF($AA599='Control Panel'!$F$37,$AA599,IF($AA599='Control Panel'!$F$38,$AA599,IF($AA599='Control Panel'!$F$39,$AA599,IF($AA599='Control Panel'!$F$40,$AA599,IF($AA599='Control Panel'!$F$41,$AA599,"Error -- Availability entered in an incorrect format"))))))))</f>
        <v>N</v>
      </c>
    </row>
    <row r="600" spans="1:28" s="14" customFormat="1" x14ac:dyDescent="0.35">
      <c r="A600" s="7">
        <v>588</v>
      </c>
      <c r="B600" s="6"/>
      <c r="C600" s="11"/>
      <c r="D600" s="220"/>
      <c r="E600" s="11"/>
      <c r="F600" s="205" t="str">
        <f t="shared" si="18"/>
        <v>N/A</v>
      </c>
      <c r="G600" s="6"/>
      <c r="AA600" s="14" t="str">
        <f t="shared" si="19"/>
        <v/>
      </c>
      <c r="AB600" s="14" t="str">
        <f>IF(LEN($AA600)=0,"N",IF(LEN($AA600)&gt;1,"Error -- Availability entered in an incorrect format",IF($AA600='Control Panel'!$F$36,$AA600,IF($AA600='Control Panel'!$F$37,$AA600,IF($AA600='Control Panel'!$F$38,$AA600,IF($AA600='Control Panel'!$F$39,$AA600,IF($AA600='Control Panel'!$F$40,$AA600,IF($AA600='Control Panel'!$F$41,$AA600,"Error -- Availability entered in an incorrect format"))))))))</f>
        <v>N</v>
      </c>
    </row>
    <row r="601" spans="1:28" s="14" customFormat="1" x14ac:dyDescent="0.35">
      <c r="A601" s="7">
        <v>589</v>
      </c>
      <c r="B601" s="6"/>
      <c r="C601" s="11"/>
      <c r="D601" s="220"/>
      <c r="E601" s="11"/>
      <c r="F601" s="205" t="str">
        <f t="shared" si="18"/>
        <v>N/A</v>
      </c>
      <c r="G601" s="6"/>
      <c r="AA601" s="14" t="str">
        <f t="shared" si="19"/>
        <v/>
      </c>
      <c r="AB601" s="14" t="str">
        <f>IF(LEN($AA601)=0,"N",IF(LEN($AA601)&gt;1,"Error -- Availability entered in an incorrect format",IF($AA601='Control Panel'!$F$36,$AA601,IF($AA601='Control Panel'!$F$37,$AA601,IF($AA601='Control Panel'!$F$38,$AA601,IF($AA601='Control Panel'!$F$39,$AA601,IF($AA601='Control Panel'!$F$40,$AA601,IF($AA601='Control Panel'!$F$41,$AA601,"Error -- Availability entered in an incorrect format"))))))))</f>
        <v>N</v>
      </c>
    </row>
    <row r="602" spans="1:28" s="14" customFormat="1" x14ac:dyDescent="0.35">
      <c r="A602" s="7">
        <v>590</v>
      </c>
      <c r="B602" s="6"/>
      <c r="C602" s="11"/>
      <c r="D602" s="220"/>
      <c r="E602" s="11"/>
      <c r="F602" s="205" t="str">
        <f t="shared" si="18"/>
        <v>N/A</v>
      </c>
      <c r="G602" s="6"/>
      <c r="AA602" s="14" t="str">
        <f t="shared" si="19"/>
        <v/>
      </c>
      <c r="AB602" s="14" t="str">
        <f>IF(LEN($AA602)=0,"N",IF(LEN($AA602)&gt;1,"Error -- Availability entered in an incorrect format",IF($AA602='Control Panel'!$F$36,$AA602,IF($AA602='Control Panel'!$F$37,$AA602,IF($AA602='Control Panel'!$F$38,$AA602,IF($AA602='Control Panel'!$F$39,$AA602,IF($AA602='Control Panel'!$F$40,$AA602,IF($AA602='Control Panel'!$F$41,$AA602,"Error -- Availability entered in an incorrect format"))))))))</f>
        <v>N</v>
      </c>
    </row>
    <row r="603" spans="1:28" s="14" customFormat="1" x14ac:dyDescent="0.35">
      <c r="A603" s="7">
        <v>591</v>
      </c>
      <c r="B603" s="6"/>
      <c r="C603" s="11"/>
      <c r="D603" s="220"/>
      <c r="E603" s="11"/>
      <c r="F603" s="205" t="str">
        <f t="shared" si="18"/>
        <v>N/A</v>
      </c>
      <c r="G603" s="6"/>
      <c r="AA603" s="14" t="str">
        <f t="shared" si="19"/>
        <v/>
      </c>
      <c r="AB603" s="14" t="str">
        <f>IF(LEN($AA603)=0,"N",IF(LEN($AA603)&gt;1,"Error -- Availability entered in an incorrect format",IF($AA603='Control Panel'!$F$36,$AA603,IF($AA603='Control Panel'!$F$37,$AA603,IF($AA603='Control Panel'!$F$38,$AA603,IF($AA603='Control Panel'!$F$39,$AA603,IF($AA603='Control Panel'!$F$40,$AA603,IF($AA603='Control Panel'!$F$41,$AA603,"Error -- Availability entered in an incorrect format"))))))))</f>
        <v>N</v>
      </c>
    </row>
    <row r="604" spans="1:28" s="14" customFormat="1" x14ac:dyDescent="0.35">
      <c r="A604" s="7">
        <v>592</v>
      </c>
      <c r="B604" s="6"/>
      <c r="C604" s="11"/>
      <c r="D604" s="220"/>
      <c r="E604" s="11"/>
      <c r="F604" s="205" t="str">
        <f t="shared" si="18"/>
        <v>N/A</v>
      </c>
      <c r="G604" s="6"/>
      <c r="AA604" s="14" t="str">
        <f t="shared" si="19"/>
        <v/>
      </c>
      <c r="AB604" s="14" t="str">
        <f>IF(LEN($AA604)=0,"N",IF(LEN($AA604)&gt;1,"Error -- Availability entered in an incorrect format",IF($AA604='Control Panel'!$F$36,$AA604,IF($AA604='Control Panel'!$F$37,$AA604,IF($AA604='Control Panel'!$F$38,$AA604,IF($AA604='Control Panel'!$F$39,$AA604,IF($AA604='Control Panel'!$F$40,$AA604,IF($AA604='Control Panel'!$F$41,$AA604,"Error -- Availability entered in an incorrect format"))))))))</f>
        <v>N</v>
      </c>
    </row>
    <row r="605" spans="1:28" s="14" customFormat="1" x14ac:dyDescent="0.35">
      <c r="A605" s="7">
        <v>593</v>
      </c>
      <c r="B605" s="6"/>
      <c r="C605" s="11"/>
      <c r="D605" s="220"/>
      <c r="E605" s="11"/>
      <c r="F605" s="205" t="str">
        <f t="shared" si="18"/>
        <v>N/A</v>
      </c>
      <c r="G605" s="6"/>
      <c r="AA605" s="14" t="str">
        <f t="shared" si="19"/>
        <v/>
      </c>
      <c r="AB605" s="14" t="str">
        <f>IF(LEN($AA605)=0,"N",IF(LEN($AA605)&gt;1,"Error -- Availability entered in an incorrect format",IF($AA605='Control Panel'!$F$36,$AA605,IF($AA605='Control Panel'!$F$37,$AA605,IF($AA605='Control Panel'!$F$38,$AA605,IF($AA605='Control Panel'!$F$39,$AA605,IF($AA605='Control Panel'!$F$40,$AA605,IF($AA605='Control Panel'!$F$41,$AA605,"Error -- Availability entered in an incorrect format"))))))))</f>
        <v>N</v>
      </c>
    </row>
    <row r="606" spans="1:28" s="14" customFormat="1" x14ac:dyDescent="0.35">
      <c r="A606" s="7">
        <v>594</v>
      </c>
      <c r="B606" s="6"/>
      <c r="C606" s="11"/>
      <c r="D606" s="220"/>
      <c r="E606" s="11"/>
      <c r="F606" s="205" t="str">
        <f t="shared" si="18"/>
        <v>N/A</v>
      </c>
      <c r="G606" s="6"/>
      <c r="AA606" s="14" t="str">
        <f t="shared" si="19"/>
        <v/>
      </c>
      <c r="AB606" s="14" t="str">
        <f>IF(LEN($AA606)=0,"N",IF(LEN($AA606)&gt;1,"Error -- Availability entered in an incorrect format",IF($AA606='Control Panel'!$F$36,$AA606,IF($AA606='Control Panel'!$F$37,$AA606,IF($AA606='Control Panel'!$F$38,$AA606,IF($AA606='Control Panel'!$F$39,$AA606,IF($AA606='Control Panel'!$F$40,$AA606,IF($AA606='Control Panel'!$F$41,$AA606,"Error -- Availability entered in an incorrect format"))))))))</f>
        <v>N</v>
      </c>
    </row>
    <row r="607" spans="1:28" s="14" customFormat="1" x14ac:dyDescent="0.35">
      <c r="A607" s="7">
        <v>595</v>
      </c>
      <c r="B607" s="6"/>
      <c r="C607" s="11"/>
      <c r="D607" s="220"/>
      <c r="E607" s="11"/>
      <c r="F607" s="205" t="str">
        <f t="shared" si="18"/>
        <v>N/A</v>
      </c>
      <c r="G607" s="6"/>
      <c r="AA607" s="14" t="str">
        <f t="shared" si="19"/>
        <v/>
      </c>
      <c r="AB607" s="14" t="str">
        <f>IF(LEN($AA607)=0,"N",IF(LEN($AA607)&gt;1,"Error -- Availability entered in an incorrect format",IF($AA607='Control Panel'!$F$36,$AA607,IF($AA607='Control Panel'!$F$37,$AA607,IF($AA607='Control Panel'!$F$38,$AA607,IF($AA607='Control Panel'!$F$39,$AA607,IF($AA607='Control Panel'!$F$40,$AA607,IF($AA607='Control Panel'!$F$41,$AA607,"Error -- Availability entered in an incorrect format"))))))))</f>
        <v>N</v>
      </c>
    </row>
    <row r="608" spans="1:28" s="14" customFormat="1" x14ac:dyDescent="0.35">
      <c r="A608" s="7">
        <v>596</v>
      </c>
      <c r="B608" s="6"/>
      <c r="C608" s="11"/>
      <c r="D608" s="220"/>
      <c r="E608" s="11"/>
      <c r="F608" s="205" t="str">
        <f t="shared" si="18"/>
        <v>N/A</v>
      </c>
      <c r="G608" s="6"/>
      <c r="AA608" s="14" t="str">
        <f t="shared" si="19"/>
        <v/>
      </c>
      <c r="AB608" s="14" t="str">
        <f>IF(LEN($AA608)=0,"N",IF(LEN($AA608)&gt;1,"Error -- Availability entered in an incorrect format",IF($AA608='Control Panel'!$F$36,$AA608,IF($AA608='Control Panel'!$F$37,$AA608,IF($AA608='Control Panel'!$F$38,$AA608,IF($AA608='Control Panel'!$F$39,$AA608,IF($AA608='Control Panel'!$F$40,$AA608,IF($AA608='Control Panel'!$F$41,$AA608,"Error -- Availability entered in an incorrect format"))))))))</f>
        <v>N</v>
      </c>
    </row>
    <row r="609" spans="1:28" s="14" customFormat="1" x14ac:dyDescent="0.35">
      <c r="A609" s="7">
        <v>597</v>
      </c>
      <c r="B609" s="6"/>
      <c r="C609" s="11"/>
      <c r="D609" s="220"/>
      <c r="E609" s="11"/>
      <c r="F609" s="205" t="str">
        <f t="shared" si="18"/>
        <v>N/A</v>
      </c>
      <c r="G609" s="6"/>
      <c r="AA609" s="14" t="str">
        <f t="shared" si="19"/>
        <v/>
      </c>
      <c r="AB609" s="14" t="str">
        <f>IF(LEN($AA609)=0,"N",IF(LEN($AA609)&gt;1,"Error -- Availability entered in an incorrect format",IF($AA609='Control Panel'!$F$36,$AA609,IF($AA609='Control Panel'!$F$37,$AA609,IF($AA609='Control Panel'!$F$38,$AA609,IF($AA609='Control Panel'!$F$39,$AA609,IF($AA609='Control Panel'!$F$40,$AA609,IF($AA609='Control Panel'!$F$41,$AA609,"Error -- Availability entered in an incorrect format"))))))))</f>
        <v>N</v>
      </c>
    </row>
    <row r="610" spans="1:28" s="14" customFormat="1" x14ac:dyDescent="0.35">
      <c r="A610" s="7">
        <v>598</v>
      </c>
      <c r="B610" s="6"/>
      <c r="C610" s="11"/>
      <c r="D610" s="220"/>
      <c r="E610" s="11"/>
      <c r="F610" s="205" t="str">
        <f t="shared" si="18"/>
        <v>N/A</v>
      </c>
      <c r="G610" s="6"/>
      <c r="AA610" s="14" t="str">
        <f t="shared" si="19"/>
        <v/>
      </c>
      <c r="AB610" s="14" t="str">
        <f>IF(LEN($AA610)=0,"N",IF(LEN($AA610)&gt;1,"Error -- Availability entered in an incorrect format",IF($AA610='Control Panel'!$F$36,$AA610,IF($AA610='Control Panel'!$F$37,$AA610,IF($AA610='Control Panel'!$F$38,$AA610,IF($AA610='Control Panel'!$F$39,$AA610,IF($AA610='Control Panel'!$F$40,$AA610,IF($AA610='Control Panel'!$F$41,$AA610,"Error -- Availability entered in an incorrect format"))))))))</f>
        <v>N</v>
      </c>
    </row>
    <row r="611" spans="1:28" s="14" customFormat="1" x14ac:dyDescent="0.35">
      <c r="A611" s="7">
        <v>599</v>
      </c>
      <c r="B611" s="6"/>
      <c r="C611" s="11"/>
      <c r="D611" s="220"/>
      <c r="E611" s="11"/>
      <c r="F611" s="205" t="str">
        <f t="shared" si="18"/>
        <v>N/A</v>
      </c>
      <c r="G611" s="6"/>
      <c r="AA611" s="14" t="str">
        <f t="shared" si="19"/>
        <v/>
      </c>
      <c r="AB611" s="14" t="str">
        <f>IF(LEN($AA611)=0,"N",IF(LEN($AA611)&gt;1,"Error -- Availability entered in an incorrect format",IF($AA611='Control Panel'!$F$36,$AA611,IF($AA611='Control Panel'!$F$37,$AA611,IF($AA611='Control Panel'!$F$38,$AA611,IF($AA611='Control Panel'!$F$39,$AA611,IF($AA611='Control Panel'!$F$40,$AA611,IF($AA611='Control Panel'!$F$41,$AA611,"Error -- Availability entered in an incorrect format"))))))))</f>
        <v>N</v>
      </c>
    </row>
    <row r="612" spans="1:28" s="14" customFormat="1" x14ac:dyDescent="0.35">
      <c r="A612" s="7">
        <v>600</v>
      </c>
      <c r="B612" s="6"/>
      <c r="C612" s="11"/>
      <c r="D612" s="220"/>
      <c r="E612" s="11"/>
      <c r="F612" s="205" t="str">
        <f t="shared" si="18"/>
        <v>N/A</v>
      </c>
      <c r="G612" s="6"/>
      <c r="AA612" s="14" t="str">
        <f t="shared" si="19"/>
        <v/>
      </c>
      <c r="AB612" s="14" t="str">
        <f>IF(LEN($AA612)=0,"N",IF(LEN($AA612)&gt;1,"Error -- Availability entered in an incorrect format",IF($AA612='Control Panel'!$F$36,$AA612,IF($AA612='Control Panel'!$F$37,$AA612,IF($AA612='Control Panel'!$F$38,$AA612,IF($AA612='Control Panel'!$F$39,$AA612,IF($AA612='Control Panel'!$F$40,$AA612,IF($AA612='Control Panel'!$F$41,$AA612,"Error -- Availability entered in an incorrect format"))))))))</f>
        <v>N</v>
      </c>
    </row>
    <row r="613" spans="1:28" s="14" customFormat="1" x14ac:dyDescent="0.35">
      <c r="A613" s="7">
        <v>601</v>
      </c>
      <c r="B613" s="6"/>
      <c r="C613" s="11"/>
      <c r="D613" s="220"/>
      <c r="E613" s="11"/>
      <c r="F613" s="205" t="str">
        <f t="shared" si="18"/>
        <v>N/A</v>
      </c>
      <c r="G613" s="6"/>
      <c r="AA613" s="14" t="str">
        <f t="shared" si="19"/>
        <v/>
      </c>
      <c r="AB613" s="14" t="str">
        <f>IF(LEN($AA613)=0,"N",IF(LEN($AA613)&gt;1,"Error -- Availability entered in an incorrect format",IF($AA613='Control Panel'!$F$36,$AA613,IF($AA613='Control Panel'!$F$37,$AA613,IF($AA613='Control Panel'!$F$38,$AA613,IF($AA613='Control Panel'!$F$39,$AA613,IF($AA613='Control Panel'!$F$40,$AA613,IF($AA613='Control Panel'!$F$41,$AA613,"Error -- Availability entered in an incorrect format"))))))))</f>
        <v>N</v>
      </c>
    </row>
    <row r="614" spans="1:28" s="14" customFormat="1" x14ac:dyDescent="0.35">
      <c r="A614" s="7">
        <v>602</v>
      </c>
      <c r="B614" s="6"/>
      <c r="C614" s="11"/>
      <c r="D614" s="220"/>
      <c r="E614" s="11"/>
      <c r="F614" s="205" t="str">
        <f t="shared" si="18"/>
        <v>N/A</v>
      </c>
      <c r="G614" s="6"/>
      <c r="AA614" s="14" t="str">
        <f t="shared" si="19"/>
        <v/>
      </c>
      <c r="AB614" s="14" t="str">
        <f>IF(LEN($AA614)=0,"N",IF(LEN($AA614)&gt;1,"Error -- Availability entered in an incorrect format",IF($AA614='Control Panel'!$F$36,$AA614,IF($AA614='Control Panel'!$F$37,$AA614,IF($AA614='Control Panel'!$F$38,$AA614,IF($AA614='Control Panel'!$F$39,$AA614,IF($AA614='Control Panel'!$F$40,$AA614,IF($AA614='Control Panel'!$F$41,$AA614,"Error -- Availability entered in an incorrect format"))))))))</f>
        <v>N</v>
      </c>
    </row>
    <row r="615" spans="1:28" s="14" customFormat="1" x14ac:dyDescent="0.35">
      <c r="A615" s="7">
        <v>603</v>
      </c>
      <c r="B615" s="6"/>
      <c r="C615" s="11"/>
      <c r="D615" s="220"/>
      <c r="E615" s="11"/>
      <c r="F615" s="205" t="str">
        <f t="shared" si="18"/>
        <v>N/A</v>
      </c>
      <c r="G615" s="6"/>
      <c r="AA615" s="14" t="str">
        <f t="shared" si="19"/>
        <v/>
      </c>
      <c r="AB615" s="14" t="str">
        <f>IF(LEN($AA615)=0,"N",IF(LEN($AA615)&gt;1,"Error -- Availability entered in an incorrect format",IF($AA615='Control Panel'!$F$36,$AA615,IF($AA615='Control Panel'!$F$37,$AA615,IF($AA615='Control Panel'!$F$38,$AA615,IF($AA615='Control Panel'!$F$39,$AA615,IF($AA615='Control Panel'!$F$40,$AA615,IF($AA615='Control Panel'!$F$41,$AA615,"Error -- Availability entered in an incorrect format"))))))))</f>
        <v>N</v>
      </c>
    </row>
    <row r="616" spans="1:28" s="14" customFormat="1" x14ac:dyDescent="0.35">
      <c r="A616" s="7">
        <v>604</v>
      </c>
      <c r="B616" s="6"/>
      <c r="C616" s="11"/>
      <c r="D616" s="220"/>
      <c r="E616" s="11"/>
      <c r="F616" s="205" t="str">
        <f t="shared" si="18"/>
        <v>N/A</v>
      </c>
      <c r="G616" s="6"/>
      <c r="AA616" s="14" t="str">
        <f t="shared" si="19"/>
        <v/>
      </c>
      <c r="AB616" s="14" t="str">
        <f>IF(LEN($AA616)=0,"N",IF(LEN($AA616)&gt;1,"Error -- Availability entered in an incorrect format",IF($AA616='Control Panel'!$F$36,$AA616,IF($AA616='Control Panel'!$F$37,$AA616,IF($AA616='Control Panel'!$F$38,$AA616,IF($AA616='Control Panel'!$F$39,$AA616,IF($AA616='Control Panel'!$F$40,$AA616,IF($AA616='Control Panel'!$F$41,$AA616,"Error -- Availability entered in an incorrect format"))))))))</f>
        <v>N</v>
      </c>
    </row>
    <row r="617" spans="1:28" s="14" customFormat="1" x14ac:dyDescent="0.35">
      <c r="A617" s="7">
        <v>605</v>
      </c>
      <c r="B617" s="6"/>
      <c r="C617" s="11"/>
      <c r="D617" s="220"/>
      <c r="E617" s="11"/>
      <c r="F617" s="205" t="str">
        <f t="shared" si="18"/>
        <v>N/A</v>
      </c>
      <c r="G617" s="6"/>
      <c r="AA617" s="14" t="str">
        <f t="shared" si="19"/>
        <v/>
      </c>
      <c r="AB617" s="14" t="str">
        <f>IF(LEN($AA617)=0,"N",IF(LEN($AA617)&gt;1,"Error -- Availability entered in an incorrect format",IF($AA617='Control Panel'!$F$36,$AA617,IF($AA617='Control Panel'!$F$37,$AA617,IF($AA617='Control Panel'!$F$38,$AA617,IF($AA617='Control Panel'!$F$39,$AA617,IF($AA617='Control Panel'!$F$40,$AA617,IF($AA617='Control Panel'!$F$41,$AA617,"Error -- Availability entered in an incorrect format"))))))))</f>
        <v>N</v>
      </c>
    </row>
    <row r="618" spans="1:28" s="14" customFormat="1" x14ac:dyDescent="0.35">
      <c r="A618" s="7">
        <v>606</v>
      </c>
      <c r="B618" s="6"/>
      <c r="C618" s="11"/>
      <c r="D618" s="220"/>
      <c r="E618" s="11"/>
      <c r="F618" s="205" t="str">
        <f t="shared" si="18"/>
        <v>N/A</v>
      </c>
      <c r="G618" s="6"/>
      <c r="AA618" s="14" t="str">
        <f t="shared" si="19"/>
        <v/>
      </c>
      <c r="AB618" s="14" t="str">
        <f>IF(LEN($AA618)=0,"N",IF(LEN($AA618)&gt;1,"Error -- Availability entered in an incorrect format",IF($AA618='Control Panel'!$F$36,$AA618,IF($AA618='Control Panel'!$F$37,$AA618,IF($AA618='Control Panel'!$F$38,$AA618,IF($AA618='Control Panel'!$F$39,$AA618,IF($AA618='Control Panel'!$F$40,$AA618,IF($AA618='Control Panel'!$F$41,$AA618,"Error -- Availability entered in an incorrect format"))))))))</f>
        <v>N</v>
      </c>
    </row>
    <row r="619" spans="1:28" s="14" customFormat="1" x14ac:dyDescent="0.35">
      <c r="A619" s="7">
        <v>607</v>
      </c>
      <c r="B619" s="6"/>
      <c r="C619" s="11"/>
      <c r="D619" s="220"/>
      <c r="E619" s="11"/>
      <c r="F619" s="205" t="str">
        <f t="shared" si="18"/>
        <v>N/A</v>
      </c>
      <c r="G619" s="6"/>
      <c r="AA619" s="14" t="str">
        <f t="shared" si="19"/>
        <v/>
      </c>
      <c r="AB619" s="14" t="str">
        <f>IF(LEN($AA619)=0,"N",IF(LEN($AA619)&gt;1,"Error -- Availability entered in an incorrect format",IF($AA619='Control Panel'!$F$36,$AA619,IF($AA619='Control Panel'!$F$37,$AA619,IF($AA619='Control Panel'!$F$38,$AA619,IF($AA619='Control Panel'!$F$39,$AA619,IF($AA619='Control Panel'!$F$40,$AA619,IF($AA619='Control Panel'!$F$41,$AA619,"Error -- Availability entered in an incorrect format"))))))))</f>
        <v>N</v>
      </c>
    </row>
    <row r="620" spans="1:28" s="14" customFormat="1" x14ac:dyDescent="0.35">
      <c r="A620" s="7">
        <v>608</v>
      </c>
      <c r="B620" s="6"/>
      <c r="C620" s="11"/>
      <c r="D620" s="220"/>
      <c r="E620" s="11"/>
      <c r="F620" s="205" t="str">
        <f t="shared" si="18"/>
        <v>N/A</v>
      </c>
      <c r="G620" s="6"/>
      <c r="AA620" s="14" t="str">
        <f t="shared" si="19"/>
        <v/>
      </c>
      <c r="AB620" s="14" t="str">
        <f>IF(LEN($AA620)=0,"N",IF(LEN($AA620)&gt;1,"Error -- Availability entered in an incorrect format",IF($AA620='Control Panel'!$F$36,$AA620,IF($AA620='Control Panel'!$F$37,$AA620,IF($AA620='Control Panel'!$F$38,$AA620,IF($AA620='Control Panel'!$F$39,$AA620,IF($AA620='Control Panel'!$F$40,$AA620,IF($AA620='Control Panel'!$F$41,$AA620,"Error -- Availability entered in an incorrect format"))))))))</f>
        <v>N</v>
      </c>
    </row>
    <row r="621" spans="1:28" s="14" customFormat="1" x14ac:dyDescent="0.35">
      <c r="A621" s="7">
        <v>609</v>
      </c>
      <c r="B621" s="6"/>
      <c r="C621" s="11"/>
      <c r="D621" s="220"/>
      <c r="E621" s="11"/>
      <c r="F621" s="205" t="str">
        <f t="shared" si="18"/>
        <v>N/A</v>
      </c>
      <c r="G621" s="6"/>
      <c r="AA621" s="14" t="str">
        <f t="shared" si="19"/>
        <v/>
      </c>
      <c r="AB621" s="14" t="str">
        <f>IF(LEN($AA621)=0,"N",IF(LEN($AA621)&gt;1,"Error -- Availability entered in an incorrect format",IF($AA621='Control Panel'!$F$36,$AA621,IF($AA621='Control Panel'!$F$37,$AA621,IF($AA621='Control Panel'!$F$38,$AA621,IF($AA621='Control Panel'!$F$39,$AA621,IF($AA621='Control Panel'!$F$40,$AA621,IF($AA621='Control Panel'!$F$41,$AA621,"Error -- Availability entered in an incorrect format"))))))))</f>
        <v>N</v>
      </c>
    </row>
    <row r="622" spans="1:28" s="14" customFormat="1" x14ac:dyDescent="0.35">
      <c r="A622" s="7">
        <v>610</v>
      </c>
      <c r="B622" s="6"/>
      <c r="C622" s="11"/>
      <c r="D622" s="220"/>
      <c r="E622" s="11"/>
      <c r="F622" s="205" t="str">
        <f t="shared" si="18"/>
        <v>N/A</v>
      </c>
      <c r="G622" s="6"/>
      <c r="AA622" s="14" t="str">
        <f t="shared" si="19"/>
        <v/>
      </c>
      <c r="AB622" s="14" t="str">
        <f>IF(LEN($AA622)=0,"N",IF(LEN($AA622)&gt;1,"Error -- Availability entered in an incorrect format",IF($AA622='Control Panel'!$F$36,$AA622,IF($AA622='Control Panel'!$F$37,$AA622,IF($AA622='Control Panel'!$F$38,$AA622,IF($AA622='Control Panel'!$F$39,$AA622,IF($AA622='Control Panel'!$F$40,$AA622,IF($AA622='Control Panel'!$F$41,$AA622,"Error -- Availability entered in an incorrect format"))))))))</f>
        <v>N</v>
      </c>
    </row>
    <row r="623" spans="1:28" s="14" customFormat="1" x14ac:dyDescent="0.35">
      <c r="A623" s="7">
        <v>611</v>
      </c>
      <c r="B623" s="6"/>
      <c r="C623" s="11"/>
      <c r="D623" s="220"/>
      <c r="E623" s="11"/>
      <c r="F623" s="205" t="str">
        <f t="shared" si="18"/>
        <v>N/A</v>
      </c>
      <c r="G623" s="6"/>
      <c r="AA623" s="14" t="str">
        <f t="shared" si="19"/>
        <v/>
      </c>
      <c r="AB623" s="14" t="str">
        <f>IF(LEN($AA623)=0,"N",IF(LEN($AA623)&gt;1,"Error -- Availability entered in an incorrect format",IF($AA623='Control Panel'!$F$36,$AA623,IF($AA623='Control Panel'!$F$37,$AA623,IF($AA623='Control Panel'!$F$38,$AA623,IF($AA623='Control Panel'!$F$39,$AA623,IF($AA623='Control Panel'!$F$40,$AA623,IF($AA623='Control Panel'!$F$41,$AA623,"Error -- Availability entered in an incorrect format"))))))))</f>
        <v>N</v>
      </c>
    </row>
    <row r="624" spans="1:28" s="14" customFormat="1" x14ac:dyDescent="0.35">
      <c r="A624" s="7">
        <v>612</v>
      </c>
      <c r="B624" s="6"/>
      <c r="C624" s="11"/>
      <c r="D624" s="220"/>
      <c r="E624" s="11"/>
      <c r="F624" s="205" t="str">
        <f t="shared" si="18"/>
        <v>N/A</v>
      </c>
      <c r="G624" s="6"/>
      <c r="AA624" s="14" t="str">
        <f t="shared" si="19"/>
        <v/>
      </c>
      <c r="AB624" s="14" t="str">
        <f>IF(LEN($AA624)=0,"N",IF(LEN($AA624)&gt;1,"Error -- Availability entered in an incorrect format",IF($AA624='Control Panel'!$F$36,$AA624,IF($AA624='Control Panel'!$F$37,$AA624,IF($AA624='Control Panel'!$F$38,$AA624,IF($AA624='Control Panel'!$F$39,$AA624,IF($AA624='Control Panel'!$F$40,$AA624,IF($AA624='Control Panel'!$F$41,$AA624,"Error -- Availability entered in an incorrect format"))))))))</f>
        <v>N</v>
      </c>
    </row>
    <row r="625" spans="1:28" s="14" customFormat="1" x14ac:dyDescent="0.35">
      <c r="A625" s="7">
        <v>613</v>
      </c>
      <c r="B625" s="6"/>
      <c r="C625" s="11"/>
      <c r="D625" s="220"/>
      <c r="E625" s="11"/>
      <c r="F625" s="205" t="str">
        <f t="shared" si="18"/>
        <v>N/A</v>
      </c>
      <c r="G625" s="6"/>
      <c r="AA625" s="14" t="str">
        <f t="shared" si="19"/>
        <v/>
      </c>
      <c r="AB625" s="14" t="str">
        <f>IF(LEN($AA625)=0,"N",IF(LEN($AA625)&gt;1,"Error -- Availability entered in an incorrect format",IF($AA625='Control Panel'!$F$36,$AA625,IF($AA625='Control Panel'!$F$37,$AA625,IF($AA625='Control Panel'!$F$38,$AA625,IF($AA625='Control Panel'!$F$39,$AA625,IF($AA625='Control Panel'!$F$40,$AA625,IF($AA625='Control Panel'!$F$41,$AA625,"Error -- Availability entered in an incorrect format"))))))))</f>
        <v>N</v>
      </c>
    </row>
    <row r="626" spans="1:28" s="14" customFormat="1" x14ac:dyDescent="0.35">
      <c r="A626" s="7">
        <v>614</v>
      </c>
      <c r="B626" s="6"/>
      <c r="C626" s="11"/>
      <c r="D626" s="220"/>
      <c r="E626" s="11"/>
      <c r="F626" s="205" t="str">
        <f t="shared" si="18"/>
        <v>N/A</v>
      </c>
      <c r="G626" s="6"/>
      <c r="AA626" s="14" t="str">
        <f t="shared" si="19"/>
        <v/>
      </c>
      <c r="AB626" s="14" t="str">
        <f>IF(LEN($AA626)=0,"N",IF(LEN($AA626)&gt;1,"Error -- Availability entered in an incorrect format",IF($AA626='Control Panel'!$F$36,$AA626,IF($AA626='Control Panel'!$F$37,$AA626,IF($AA626='Control Panel'!$F$38,$AA626,IF($AA626='Control Panel'!$F$39,$AA626,IF($AA626='Control Panel'!$F$40,$AA626,IF($AA626='Control Panel'!$F$41,$AA626,"Error -- Availability entered in an incorrect format"))))))))</f>
        <v>N</v>
      </c>
    </row>
    <row r="627" spans="1:28" s="14" customFormat="1" x14ac:dyDescent="0.35">
      <c r="A627" s="7">
        <v>615</v>
      </c>
      <c r="B627" s="6"/>
      <c r="C627" s="11"/>
      <c r="D627" s="220"/>
      <c r="E627" s="11"/>
      <c r="F627" s="205" t="str">
        <f t="shared" si="18"/>
        <v>N/A</v>
      </c>
      <c r="G627" s="6"/>
      <c r="AA627" s="14" t="str">
        <f t="shared" si="19"/>
        <v/>
      </c>
      <c r="AB627" s="14" t="str">
        <f>IF(LEN($AA627)=0,"N",IF(LEN($AA627)&gt;1,"Error -- Availability entered in an incorrect format",IF($AA627='Control Panel'!$F$36,$AA627,IF($AA627='Control Panel'!$F$37,$AA627,IF($AA627='Control Panel'!$F$38,$AA627,IF($AA627='Control Panel'!$F$39,$AA627,IF($AA627='Control Panel'!$F$40,$AA627,IF($AA627='Control Panel'!$F$41,$AA627,"Error -- Availability entered in an incorrect format"))))))))</f>
        <v>N</v>
      </c>
    </row>
    <row r="628" spans="1:28" s="14" customFormat="1" x14ac:dyDescent="0.35">
      <c r="A628" s="7">
        <v>616</v>
      </c>
      <c r="B628" s="6"/>
      <c r="C628" s="11"/>
      <c r="D628" s="220"/>
      <c r="E628" s="11"/>
      <c r="F628" s="205" t="str">
        <f t="shared" si="18"/>
        <v>N/A</v>
      </c>
      <c r="G628" s="6"/>
      <c r="AA628" s="14" t="str">
        <f t="shared" si="19"/>
        <v/>
      </c>
      <c r="AB628" s="14" t="str">
        <f>IF(LEN($AA628)=0,"N",IF(LEN($AA628)&gt;1,"Error -- Availability entered in an incorrect format",IF($AA628='Control Panel'!$F$36,$AA628,IF($AA628='Control Panel'!$F$37,$AA628,IF($AA628='Control Panel'!$F$38,$AA628,IF($AA628='Control Panel'!$F$39,$AA628,IF($AA628='Control Panel'!$F$40,$AA628,IF($AA628='Control Panel'!$F$41,$AA628,"Error -- Availability entered in an incorrect format"))))))))</f>
        <v>N</v>
      </c>
    </row>
    <row r="629" spans="1:28" s="14" customFormat="1" x14ac:dyDescent="0.35">
      <c r="A629" s="7">
        <v>617</v>
      </c>
      <c r="B629" s="6"/>
      <c r="C629" s="11"/>
      <c r="D629" s="220"/>
      <c r="E629" s="11"/>
      <c r="F629" s="205" t="str">
        <f t="shared" si="18"/>
        <v>N/A</v>
      </c>
      <c r="G629" s="6"/>
      <c r="AA629" s="14" t="str">
        <f t="shared" si="19"/>
        <v/>
      </c>
      <c r="AB629" s="14" t="str">
        <f>IF(LEN($AA629)=0,"N",IF(LEN($AA629)&gt;1,"Error -- Availability entered in an incorrect format",IF($AA629='Control Panel'!$F$36,$AA629,IF($AA629='Control Panel'!$F$37,$AA629,IF($AA629='Control Panel'!$F$38,$AA629,IF($AA629='Control Panel'!$F$39,$AA629,IF($AA629='Control Panel'!$F$40,$AA629,IF($AA629='Control Panel'!$F$41,$AA629,"Error -- Availability entered in an incorrect format"))))))))</f>
        <v>N</v>
      </c>
    </row>
    <row r="630" spans="1:28" s="14" customFormat="1" x14ac:dyDescent="0.35">
      <c r="A630" s="7">
        <v>618</v>
      </c>
      <c r="B630" s="6"/>
      <c r="C630" s="11"/>
      <c r="D630" s="220"/>
      <c r="E630" s="11"/>
      <c r="F630" s="205" t="str">
        <f t="shared" si="18"/>
        <v>N/A</v>
      </c>
      <c r="G630" s="6"/>
      <c r="AA630" s="14" t="str">
        <f t="shared" si="19"/>
        <v/>
      </c>
      <c r="AB630" s="14" t="str">
        <f>IF(LEN($AA630)=0,"N",IF(LEN($AA630)&gt;1,"Error -- Availability entered in an incorrect format",IF($AA630='Control Panel'!$F$36,$AA630,IF($AA630='Control Panel'!$F$37,$AA630,IF($AA630='Control Panel'!$F$38,$AA630,IF($AA630='Control Panel'!$F$39,$AA630,IF($AA630='Control Panel'!$F$40,$AA630,IF($AA630='Control Panel'!$F$41,$AA630,"Error -- Availability entered in an incorrect format"))))))))</f>
        <v>N</v>
      </c>
    </row>
    <row r="631" spans="1:28" s="14" customFormat="1" x14ac:dyDescent="0.35">
      <c r="A631" s="7">
        <v>619</v>
      </c>
      <c r="B631" s="6"/>
      <c r="C631" s="11"/>
      <c r="D631" s="220"/>
      <c r="E631" s="11"/>
      <c r="F631" s="205" t="str">
        <f t="shared" si="18"/>
        <v>N/A</v>
      </c>
      <c r="G631" s="6"/>
      <c r="AA631" s="14" t="str">
        <f t="shared" si="19"/>
        <v/>
      </c>
      <c r="AB631" s="14" t="str">
        <f>IF(LEN($AA631)=0,"N",IF(LEN($AA631)&gt;1,"Error -- Availability entered in an incorrect format",IF($AA631='Control Panel'!$F$36,$AA631,IF($AA631='Control Panel'!$F$37,$AA631,IF($AA631='Control Panel'!$F$38,$AA631,IF($AA631='Control Panel'!$F$39,$AA631,IF($AA631='Control Panel'!$F$40,$AA631,IF($AA631='Control Panel'!$F$41,$AA631,"Error -- Availability entered in an incorrect format"))))))))</f>
        <v>N</v>
      </c>
    </row>
    <row r="632" spans="1:28" s="14" customFormat="1" x14ac:dyDescent="0.35">
      <c r="A632" s="7">
        <v>620</v>
      </c>
      <c r="B632" s="6"/>
      <c r="C632" s="11"/>
      <c r="D632" s="220"/>
      <c r="E632" s="11"/>
      <c r="F632" s="205" t="str">
        <f t="shared" si="18"/>
        <v>N/A</v>
      </c>
      <c r="G632" s="6"/>
      <c r="AA632" s="14" t="str">
        <f t="shared" si="19"/>
        <v/>
      </c>
      <c r="AB632" s="14" t="str">
        <f>IF(LEN($AA632)=0,"N",IF(LEN($AA632)&gt;1,"Error -- Availability entered in an incorrect format",IF($AA632='Control Panel'!$F$36,$AA632,IF($AA632='Control Panel'!$F$37,$AA632,IF($AA632='Control Panel'!$F$38,$AA632,IF($AA632='Control Panel'!$F$39,$AA632,IF($AA632='Control Panel'!$F$40,$AA632,IF($AA632='Control Panel'!$F$41,$AA632,"Error -- Availability entered in an incorrect format"))))))))</f>
        <v>N</v>
      </c>
    </row>
    <row r="633" spans="1:28" s="14" customFormat="1" x14ac:dyDescent="0.35">
      <c r="A633" s="7">
        <v>621</v>
      </c>
      <c r="B633" s="6"/>
      <c r="C633" s="11"/>
      <c r="D633" s="220"/>
      <c r="E633" s="11"/>
      <c r="F633" s="205" t="str">
        <f t="shared" si="18"/>
        <v>N/A</v>
      </c>
      <c r="G633" s="6"/>
      <c r="AA633" s="14" t="str">
        <f t="shared" si="19"/>
        <v/>
      </c>
      <c r="AB633" s="14" t="str">
        <f>IF(LEN($AA633)=0,"N",IF(LEN($AA633)&gt;1,"Error -- Availability entered in an incorrect format",IF($AA633='Control Panel'!$F$36,$AA633,IF($AA633='Control Panel'!$F$37,$AA633,IF($AA633='Control Panel'!$F$38,$AA633,IF($AA633='Control Panel'!$F$39,$AA633,IF($AA633='Control Panel'!$F$40,$AA633,IF($AA633='Control Panel'!$F$41,$AA633,"Error -- Availability entered in an incorrect format"))))))))</f>
        <v>N</v>
      </c>
    </row>
    <row r="634" spans="1:28" s="14" customFormat="1" x14ac:dyDescent="0.35">
      <c r="A634" s="7">
        <v>622</v>
      </c>
      <c r="B634" s="6"/>
      <c r="C634" s="11"/>
      <c r="D634" s="220"/>
      <c r="E634" s="11"/>
      <c r="F634" s="205" t="str">
        <f t="shared" si="18"/>
        <v>N/A</v>
      </c>
      <c r="G634" s="6"/>
      <c r="AA634" s="14" t="str">
        <f t="shared" si="19"/>
        <v/>
      </c>
      <c r="AB634" s="14" t="str">
        <f>IF(LEN($AA634)=0,"N",IF(LEN($AA634)&gt;1,"Error -- Availability entered in an incorrect format",IF($AA634='Control Panel'!$F$36,$AA634,IF($AA634='Control Panel'!$F$37,$AA634,IF($AA634='Control Panel'!$F$38,$AA634,IF($AA634='Control Panel'!$F$39,$AA634,IF($AA634='Control Panel'!$F$40,$AA634,IF($AA634='Control Panel'!$F$41,$AA634,"Error -- Availability entered in an incorrect format"))))))))</f>
        <v>N</v>
      </c>
    </row>
    <row r="635" spans="1:28" s="14" customFormat="1" x14ac:dyDescent="0.35">
      <c r="A635" s="7">
        <v>623</v>
      </c>
      <c r="B635" s="6"/>
      <c r="C635" s="11"/>
      <c r="D635" s="220"/>
      <c r="E635" s="11"/>
      <c r="F635" s="205" t="str">
        <f t="shared" si="18"/>
        <v>N/A</v>
      </c>
      <c r="G635" s="6"/>
      <c r="AA635" s="14" t="str">
        <f t="shared" si="19"/>
        <v/>
      </c>
      <c r="AB635" s="14" t="str">
        <f>IF(LEN($AA635)=0,"N",IF(LEN($AA635)&gt;1,"Error -- Availability entered in an incorrect format",IF($AA635='Control Panel'!$F$36,$AA635,IF($AA635='Control Panel'!$F$37,$AA635,IF($AA635='Control Panel'!$F$38,$AA635,IF($AA635='Control Panel'!$F$39,$AA635,IF($AA635='Control Panel'!$F$40,$AA635,IF($AA635='Control Panel'!$F$41,$AA635,"Error -- Availability entered in an incorrect format"))))))))</f>
        <v>N</v>
      </c>
    </row>
    <row r="636" spans="1:28" s="14" customFormat="1" x14ac:dyDescent="0.35">
      <c r="A636" s="7">
        <v>624</v>
      </c>
      <c r="B636" s="6"/>
      <c r="C636" s="11"/>
      <c r="D636" s="220"/>
      <c r="E636" s="11"/>
      <c r="F636" s="205" t="str">
        <f t="shared" si="18"/>
        <v>N/A</v>
      </c>
      <c r="G636" s="6"/>
      <c r="AA636" s="14" t="str">
        <f t="shared" si="19"/>
        <v/>
      </c>
      <c r="AB636" s="14" t="str">
        <f>IF(LEN($AA636)=0,"N",IF(LEN($AA636)&gt;1,"Error -- Availability entered in an incorrect format",IF($AA636='Control Panel'!$F$36,$AA636,IF($AA636='Control Panel'!$F$37,$AA636,IF($AA636='Control Panel'!$F$38,$AA636,IF($AA636='Control Panel'!$F$39,$AA636,IF($AA636='Control Panel'!$F$40,$AA636,IF($AA636='Control Panel'!$F$41,$AA636,"Error -- Availability entered in an incorrect format"))))))))</f>
        <v>N</v>
      </c>
    </row>
    <row r="637" spans="1:28" s="14" customFormat="1" x14ac:dyDescent="0.35">
      <c r="A637" s="7">
        <v>625</v>
      </c>
      <c r="B637" s="6"/>
      <c r="C637" s="11"/>
      <c r="D637" s="220"/>
      <c r="E637" s="11"/>
      <c r="F637" s="205" t="str">
        <f t="shared" si="18"/>
        <v>N/A</v>
      </c>
      <c r="G637" s="6"/>
      <c r="AA637" s="14" t="str">
        <f t="shared" si="19"/>
        <v/>
      </c>
      <c r="AB637" s="14" t="str">
        <f>IF(LEN($AA637)=0,"N",IF(LEN($AA637)&gt;1,"Error -- Availability entered in an incorrect format",IF($AA637='Control Panel'!$F$36,$AA637,IF($AA637='Control Panel'!$F$37,$AA637,IF($AA637='Control Panel'!$F$38,$AA637,IF($AA637='Control Panel'!$F$39,$AA637,IF($AA637='Control Panel'!$F$40,$AA637,IF($AA637='Control Panel'!$F$41,$AA637,"Error -- Availability entered in an incorrect format"))))))))</f>
        <v>N</v>
      </c>
    </row>
    <row r="638" spans="1:28" s="14" customFormat="1" x14ac:dyDescent="0.35">
      <c r="A638" s="7">
        <v>626</v>
      </c>
      <c r="B638" s="6"/>
      <c r="C638" s="11"/>
      <c r="D638" s="220"/>
      <c r="E638" s="11"/>
      <c r="F638" s="205" t="str">
        <f t="shared" si="18"/>
        <v>N/A</v>
      </c>
      <c r="G638" s="6"/>
      <c r="AA638" s="14" t="str">
        <f t="shared" si="19"/>
        <v/>
      </c>
      <c r="AB638" s="14" t="str">
        <f>IF(LEN($AA638)=0,"N",IF(LEN($AA638)&gt;1,"Error -- Availability entered in an incorrect format",IF($AA638='Control Panel'!$F$36,$AA638,IF($AA638='Control Panel'!$F$37,$AA638,IF($AA638='Control Panel'!$F$38,$AA638,IF($AA638='Control Panel'!$F$39,$AA638,IF($AA638='Control Panel'!$F$40,$AA638,IF($AA638='Control Panel'!$F$41,$AA638,"Error -- Availability entered in an incorrect format"))))))))</f>
        <v>N</v>
      </c>
    </row>
    <row r="639" spans="1:28" s="14" customFormat="1" x14ac:dyDescent="0.35">
      <c r="A639" s="7">
        <v>627</v>
      </c>
      <c r="B639" s="6"/>
      <c r="C639" s="11"/>
      <c r="D639" s="220"/>
      <c r="E639" s="11"/>
      <c r="F639" s="205" t="str">
        <f t="shared" si="18"/>
        <v>N/A</v>
      </c>
      <c r="G639" s="6"/>
      <c r="AA639" s="14" t="str">
        <f t="shared" si="19"/>
        <v/>
      </c>
      <c r="AB639" s="14" t="str">
        <f>IF(LEN($AA639)=0,"N",IF(LEN($AA639)&gt;1,"Error -- Availability entered in an incorrect format",IF($AA639='Control Panel'!$F$36,$AA639,IF($AA639='Control Panel'!$F$37,$AA639,IF($AA639='Control Panel'!$F$38,$AA639,IF($AA639='Control Panel'!$F$39,$AA639,IF($AA639='Control Panel'!$F$40,$AA639,IF($AA639='Control Panel'!$F$41,$AA639,"Error -- Availability entered in an incorrect format"))))))))</f>
        <v>N</v>
      </c>
    </row>
    <row r="640" spans="1:28" s="14" customFormat="1" x14ac:dyDescent="0.35">
      <c r="A640" s="7">
        <v>628</v>
      </c>
      <c r="B640" s="6"/>
      <c r="C640" s="11"/>
      <c r="D640" s="220"/>
      <c r="E640" s="11"/>
      <c r="F640" s="205" t="str">
        <f t="shared" si="18"/>
        <v>N/A</v>
      </c>
      <c r="G640" s="6"/>
      <c r="AA640" s="14" t="str">
        <f t="shared" si="19"/>
        <v/>
      </c>
      <c r="AB640" s="14" t="str">
        <f>IF(LEN($AA640)=0,"N",IF(LEN($AA640)&gt;1,"Error -- Availability entered in an incorrect format",IF($AA640='Control Panel'!$F$36,$AA640,IF($AA640='Control Panel'!$F$37,$AA640,IF($AA640='Control Panel'!$F$38,$AA640,IF($AA640='Control Panel'!$F$39,$AA640,IF($AA640='Control Panel'!$F$40,$AA640,IF($AA640='Control Panel'!$F$41,$AA640,"Error -- Availability entered in an incorrect format"))))))))</f>
        <v>N</v>
      </c>
    </row>
    <row r="641" spans="1:28" s="14" customFormat="1" x14ac:dyDescent="0.35">
      <c r="A641" s="7">
        <v>629</v>
      </c>
      <c r="B641" s="6"/>
      <c r="C641" s="11"/>
      <c r="D641" s="220"/>
      <c r="E641" s="11"/>
      <c r="F641" s="205" t="str">
        <f t="shared" si="18"/>
        <v>N/A</v>
      </c>
      <c r="G641" s="6"/>
      <c r="AA641" s="14" t="str">
        <f t="shared" si="19"/>
        <v/>
      </c>
      <c r="AB641" s="14" t="str">
        <f>IF(LEN($AA641)=0,"N",IF(LEN($AA641)&gt;1,"Error -- Availability entered in an incorrect format",IF($AA641='Control Panel'!$F$36,$AA641,IF($AA641='Control Panel'!$F$37,$AA641,IF($AA641='Control Panel'!$F$38,$AA641,IF($AA641='Control Panel'!$F$39,$AA641,IF($AA641='Control Panel'!$F$40,$AA641,IF($AA641='Control Panel'!$F$41,$AA641,"Error -- Availability entered in an incorrect format"))))))))</f>
        <v>N</v>
      </c>
    </row>
    <row r="642" spans="1:28" s="14" customFormat="1" x14ac:dyDescent="0.35">
      <c r="A642" s="7">
        <v>630</v>
      </c>
      <c r="B642" s="6"/>
      <c r="C642" s="11"/>
      <c r="D642" s="220"/>
      <c r="E642" s="11"/>
      <c r="F642" s="205" t="str">
        <f t="shared" si="18"/>
        <v>N/A</v>
      </c>
      <c r="G642" s="6"/>
      <c r="AA642" s="14" t="str">
        <f t="shared" si="19"/>
        <v/>
      </c>
      <c r="AB642" s="14" t="str">
        <f>IF(LEN($AA642)=0,"N",IF(LEN($AA642)&gt;1,"Error -- Availability entered in an incorrect format",IF($AA642='Control Panel'!$F$36,$AA642,IF($AA642='Control Panel'!$F$37,$AA642,IF($AA642='Control Panel'!$F$38,$AA642,IF($AA642='Control Panel'!$F$39,$AA642,IF($AA642='Control Panel'!$F$40,$AA642,IF($AA642='Control Panel'!$F$41,$AA642,"Error -- Availability entered in an incorrect format"))))))))</f>
        <v>N</v>
      </c>
    </row>
    <row r="643" spans="1:28" s="14" customFormat="1" x14ac:dyDescent="0.35">
      <c r="A643" s="7">
        <v>631</v>
      </c>
      <c r="B643" s="6"/>
      <c r="C643" s="11"/>
      <c r="D643" s="220"/>
      <c r="E643" s="11"/>
      <c r="F643" s="205" t="str">
        <f t="shared" si="18"/>
        <v>N/A</v>
      </c>
      <c r="G643" s="6"/>
      <c r="AA643" s="14" t="str">
        <f t="shared" si="19"/>
        <v/>
      </c>
      <c r="AB643" s="14" t="str">
        <f>IF(LEN($AA643)=0,"N",IF(LEN($AA643)&gt;1,"Error -- Availability entered in an incorrect format",IF($AA643='Control Panel'!$F$36,$AA643,IF($AA643='Control Panel'!$F$37,$AA643,IF($AA643='Control Panel'!$F$38,$AA643,IF($AA643='Control Panel'!$F$39,$AA643,IF($AA643='Control Panel'!$F$40,$AA643,IF($AA643='Control Panel'!$F$41,$AA643,"Error -- Availability entered in an incorrect format"))))))))</f>
        <v>N</v>
      </c>
    </row>
    <row r="644" spans="1:28" s="14" customFormat="1" x14ac:dyDescent="0.35">
      <c r="A644" s="7">
        <v>632</v>
      </c>
      <c r="B644" s="6"/>
      <c r="C644" s="11"/>
      <c r="D644" s="220"/>
      <c r="E644" s="11"/>
      <c r="F644" s="205" t="str">
        <f t="shared" si="18"/>
        <v>N/A</v>
      </c>
      <c r="G644" s="6"/>
      <c r="AA644" s="14" t="str">
        <f t="shared" si="19"/>
        <v/>
      </c>
      <c r="AB644" s="14" t="str">
        <f>IF(LEN($AA644)=0,"N",IF(LEN($AA644)&gt;1,"Error -- Availability entered in an incorrect format",IF($AA644='Control Panel'!$F$36,$AA644,IF($AA644='Control Panel'!$F$37,$AA644,IF($AA644='Control Panel'!$F$38,$AA644,IF($AA644='Control Panel'!$F$39,$AA644,IF($AA644='Control Panel'!$F$40,$AA644,IF($AA644='Control Panel'!$F$41,$AA644,"Error -- Availability entered in an incorrect format"))))))))</f>
        <v>N</v>
      </c>
    </row>
    <row r="645" spans="1:28" s="14" customFormat="1" x14ac:dyDescent="0.35">
      <c r="A645" s="7">
        <v>633</v>
      </c>
      <c r="B645" s="6"/>
      <c r="C645" s="11"/>
      <c r="D645" s="220"/>
      <c r="E645" s="11"/>
      <c r="F645" s="205" t="str">
        <f t="shared" si="18"/>
        <v>N/A</v>
      </c>
      <c r="G645" s="6"/>
      <c r="AA645" s="14" t="str">
        <f t="shared" si="19"/>
        <v/>
      </c>
      <c r="AB645" s="14" t="str">
        <f>IF(LEN($AA645)=0,"N",IF(LEN($AA645)&gt;1,"Error -- Availability entered in an incorrect format",IF($AA645='Control Panel'!$F$36,$AA645,IF($AA645='Control Panel'!$F$37,$AA645,IF($AA645='Control Panel'!$F$38,$AA645,IF($AA645='Control Panel'!$F$39,$AA645,IF($AA645='Control Panel'!$F$40,$AA645,IF($AA645='Control Panel'!$F$41,$AA645,"Error -- Availability entered in an incorrect format"))))))))</f>
        <v>N</v>
      </c>
    </row>
    <row r="646" spans="1:28" s="14" customFormat="1" x14ac:dyDescent="0.35">
      <c r="A646" s="7">
        <v>634</v>
      </c>
      <c r="B646" s="6"/>
      <c r="C646" s="11"/>
      <c r="D646" s="220"/>
      <c r="E646" s="11"/>
      <c r="F646" s="205" t="str">
        <f t="shared" si="18"/>
        <v>N/A</v>
      </c>
      <c r="G646" s="6"/>
      <c r="AA646" s="14" t="str">
        <f t="shared" si="19"/>
        <v/>
      </c>
      <c r="AB646" s="14" t="str">
        <f>IF(LEN($AA646)=0,"N",IF(LEN($AA646)&gt;1,"Error -- Availability entered in an incorrect format",IF($AA646='Control Panel'!$F$36,$AA646,IF($AA646='Control Panel'!$F$37,$AA646,IF($AA646='Control Panel'!$F$38,$AA646,IF($AA646='Control Panel'!$F$39,$AA646,IF($AA646='Control Panel'!$F$40,$AA646,IF($AA646='Control Panel'!$F$41,$AA646,"Error -- Availability entered in an incorrect format"))))))))</f>
        <v>N</v>
      </c>
    </row>
    <row r="647" spans="1:28" s="14" customFormat="1" x14ac:dyDescent="0.35">
      <c r="A647" s="7">
        <v>635</v>
      </c>
      <c r="B647" s="6"/>
      <c r="C647" s="11"/>
      <c r="D647" s="220"/>
      <c r="E647" s="11"/>
      <c r="F647" s="205" t="str">
        <f t="shared" si="18"/>
        <v>N/A</v>
      </c>
      <c r="G647" s="6"/>
      <c r="AA647" s="14" t="str">
        <f t="shared" si="19"/>
        <v/>
      </c>
      <c r="AB647" s="14" t="str">
        <f>IF(LEN($AA647)=0,"N",IF(LEN($AA647)&gt;1,"Error -- Availability entered in an incorrect format",IF($AA647='Control Panel'!$F$36,$AA647,IF($AA647='Control Panel'!$F$37,$AA647,IF($AA647='Control Panel'!$F$38,$AA647,IF($AA647='Control Panel'!$F$39,$AA647,IF($AA647='Control Panel'!$F$40,$AA647,IF($AA647='Control Panel'!$F$41,$AA647,"Error -- Availability entered in an incorrect format"))))))))</f>
        <v>N</v>
      </c>
    </row>
    <row r="648" spans="1:28" s="14" customFormat="1" x14ac:dyDescent="0.35">
      <c r="A648" s="7">
        <v>636</v>
      </c>
      <c r="B648" s="6"/>
      <c r="C648" s="11"/>
      <c r="D648" s="220"/>
      <c r="E648" s="11"/>
      <c r="F648" s="205" t="str">
        <f t="shared" si="18"/>
        <v>N/A</v>
      </c>
      <c r="G648" s="6"/>
      <c r="AA648" s="14" t="str">
        <f t="shared" si="19"/>
        <v/>
      </c>
      <c r="AB648" s="14" t="str">
        <f>IF(LEN($AA648)=0,"N",IF(LEN($AA648)&gt;1,"Error -- Availability entered in an incorrect format",IF($AA648='Control Panel'!$F$36,$AA648,IF($AA648='Control Panel'!$F$37,$AA648,IF($AA648='Control Panel'!$F$38,$AA648,IF($AA648='Control Panel'!$F$39,$AA648,IF($AA648='Control Panel'!$F$40,$AA648,IF($AA648='Control Panel'!$F$41,$AA648,"Error -- Availability entered in an incorrect format"))))))))</f>
        <v>N</v>
      </c>
    </row>
    <row r="649" spans="1:28" s="14" customFormat="1" x14ac:dyDescent="0.35">
      <c r="A649" s="7">
        <v>637</v>
      </c>
      <c r="B649" s="6"/>
      <c r="C649" s="11"/>
      <c r="D649" s="220"/>
      <c r="E649" s="11"/>
      <c r="F649" s="205" t="str">
        <f t="shared" si="18"/>
        <v>N/A</v>
      </c>
      <c r="G649" s="6"/>
      <c r="AA649" s="14" t="str">
        <f t="shared" si="19"/>
        <v/>
      </c>
      <c r="AB649" s="14" t="str">
        <f>IF(LEN($AA649)=0,"N",IF(LEN($AA649)&gt;1,"Error -- Availability entered in an incorrect format",IF($AA649='Control Panel'!$F$36,$AA649,IF($AA649='Control Panel'!$F$37,$AA649,IF($AA649='Control Panel'!$F$38,$AA649,IF($AA649='Control Panel'!$F$39,$AA649,IF($AA649='Control Panel'!$F$40,$AA649,IF($AA649='Control Panel'!$F$41,$AA649,"Error -- Availability entered in an incorrect format"))))))))</f>
        <v>N</v>
      </c>
    </row>
    <row r="650" spans="1:28" s="14" customFormat="1" x14ac:dyDescent="0.35">
      <c r="A650" s="7">
        <v>638</v>
      </c>
      <c r="B650" s="6"/>
      <c r="C650" s="11"/>
      <c r="D650" s="220"/>
      <c r="E650" s="11"/>
      <c r="F650" s="205" t="str">
        <f t="shared" si="18"/>
        <v>N/A</v>
      </c>
      <c r="G650" s="6"/>
      <c r="AA650" s="14" t="str">
        <f t="shared" si="19"/>
        <v/>
      </c>
      <c r="AB650" s="14" t="str">
        <f>IF(LEN($AA650)=0,"N",IF(LEN($AA650)&gt;1,"Error -- Availability entered in an incorrect format",IF($AA650='Control Panel'!$F$36,$AA650,IF($AA650='Control Panel'!$F$37,$AA650,IF($AA650='Control Panel'!$F$38,$AA650,IF($AA650='Control Panel'!$F$39,$AA650,IF($AA650='Control Panel'!$F$40,$AA650,IF($AA650='Control Panel'!$F$41,$AA650,"Error -- Availability entered in an incorrect format"))))))))</f>
        <v>N</v>
      </c>
    </row>
    <row r="651" spans="1:28" s="14" customFormat="1" x14ac:dyDescent="0.35">
      <c r="A651" s="7">
        <v>639</v>
      </c>
      <c r="B651" s="6"/>
      <c r="C651" s="11"/>
      <c r="D651" s="220"/>
      <c r="E651" s="11"/>
      <c r="F651" s="205" t="str">
        <f t="shared" si="18"/>
        <v>N/A</v>
      </c>
      <c r="G651" s="6"/>
      <c r="AA651" s="14" t="str">
        <f t="shared" si="19"/>
        <v/>
      </c>
      <c r="AB651" s="14" t="str">
        <f>IF(LEN($AA651)=0,"N",IF(LEN($AA651)&gt;1,"Error -- Availability entered in an incorrect format",IF($AA651='Control Panel'!$F$36,$AA651,IF($AA651='Control Panel'!$F$37,$AA651,IF($AA651='Control Panel'!$F$38,$AA651,IF($AA651='Control Panel'!$F$39,$AA651,IF($AA651='Control Panel'!$F$40,$AA651,IF($AA651='Control Panel'!$F$41,$AA651,"Error -- Availability entered in an incorrect format"))))))))</f>
        <v>N</v>
      </c>
    </row>
    <row r="652" spans="1:28" s="14" customFormat="1" x14ac:dyDescent="0.35">
      <c r="A652" s="7">
        <v>640</v>
      </c>
      <c r="B652" s="6"/>
      <c r="C652" s="11"/>
      <c r="D652" s="220"/>
      <c r="E652" s="11"/>
      <c r="F652" s="205" t="str">
        <f t="shared" si="18"/>
        <v>N/A</v>
      </c>
      <c r="G652" s="6"/>
      <c r="AA652" s="14" t="str">
        <f t="shared" si="19"/>
        <v/>
      </c>
      <c r="AB652" s="14" t="str">
        <f>IF(LEN($AA652)=0,"N",IF(LEN($AA652)&gt;1,"Error -- Availability entered in an incorrect format",IF($AA652='Control Panel'!$F$36,$AA652,IF($AA652='Control Panel'!$F$37,$AA652,IF($AA652='Control Panel'!$F$38,$AA652,IF($AA652='Control Panel'!$F$39,$AA652,IF($AA652='Control Panel'!$F$40,$AA652,IF($AA652='Control Panel'!$F$41,$AA652,"Error -- Availability entered in an incorrect format"))))))))</f>
        <v>N</v>
      </c>
    </row>
    <row r="653" spans="1:28" s="14" customFormat="1" x14ac:dyDescent="0.35">
      <c r="A653" s="7">
        <v>641</v>
      </c>
      <c r="B653" s="6"/>
      <c r="C653" s="11"/>
      <c r="D653" s="220"/>
      <c r="E653" s="11"/>
      <c r="F653" s="205" t="str">
        <f t="shared" si="18"/>
        <v>N/A</v>
      </c>
      <c r="G653" s="6"/>
      <c r="AA653" s="14" t="str">
        <f t="shared" si="19"/>
        <v/>
      </c>
      <c r="AB653" s="14" t="str">
        <f>IF(LEN($AA653)=0,"N",IF(LEN($AA653)&gt;1,"Error -- Availability entered in an incorrect format",IF($AA653='Control Panel'!$F$36,$AA653,IF($AA653='Control Panel'!$F$37,$AA653,IF($AA653='Control Panel'!$F$38,$AA653,IF($AA653='Control Panel'!$F$39,$AA653,IF($AA653='Control Panel'!$F$40,$AA653,IF($AA653='Control Panel'!$F$41,$AA653,"Error -- Availability entered in an incorrect format"))))))))</f>
        <v>N</v>
      </c>
    </row>
    <row r="654" spans="1:28" s="14" customFormat="1" x14ac:dyDescent="0.35">
      <c r="A654" s="7">
        <v>642</v>
      </c>
      <c r="B654" s="6"/>
      <c r="C654" s="11"/>
      <c r="D654" s="220"/>
      <c r="E654" s="11"/>
      <c r="F654" s="205" t="str">
        <f t="shared" ref="F654:F717" si="20">IF($D$10=$A$9,"N/A",$D$10)</f>
        <v>N/A</v>
      </c>
      <c r="G654" s="6"/>
      <c r="AA654" s="14" t="str">
        <f t="shared" ref="AA654:AA717" si="21">TRIM($D654)</f>
        <v/>
      </c>
      <c r="AB654" s="14" t="str">
        <f>IF(LEN($AA654)=0,"N",IF(LEN($AA654)&gt;1,"Error -- Availability entered in an incorrect format",IF($AA654='Control Panel'!$F$36,$AA654,IF($AA654='Control Panel'!$F$37,$AA654,IF($AA654='Control Panel'!$F$38,$AA654,IF($AA654='Control Panel'!$F$39,$AA654,IF($AA654='Control Panel'!$F$40,$AA654,IF($AA654='Control Panel'!$F$41,$AA654,"Error -- Availability entered in an incorrect format"))))))))</f>
        <v>N</v>
      </c>
    </row>
    <row r="655" spans="1:28" s="14" customFormat="1" x14ac:dyDescent="0.35">
      <c r="A655" s="7">
        <v>643</v>
      </c>
      <c r="B655" s="6"/>
      <c r="C655" s="11"/>
      <c r="D655" s="220"/>
      <c r="E655" s="11"/>
      <c r="F655" s="205" t="str">
        <f t="shared" si="20"/>
        <v>N/A</v>
      </c>
      <c r="G655" s="6"/>
      <c r="AA655" s="14" t="str">
        <f t="shared" si="21"/>
        <v/>
      </c>
      <c r="AB655" s="14" t="str">
        <f>IF(LEN($AA655)=0,"N",IF(LEN($AA655)&gt;1,"Error -- Availability entered in an incorrect format",IF($AA655='Control Panel'!$F$36,$AA655,IF($AA655='Control Panel'!$F$37,$AA655,IF($AA655='Control Panel'!$F$38,$AA655,IF($AA655='Control Panel'!$F$39,$AA655,IF($AA655='Control Panel'!$F$40,$AA655,IF($AA655='Control Panel'!$F$41,$AA655,"Error -- Availability entered in an incorrect format"))))))))</f>
        <v>N</v>
      </c>
    </row>
    <row r="656" spans="1:28" s="14" customFormat="1" x14ac:dyDescent="0.35">
      <c r="A656" s="7">
        <v>644</v>
      </c>
      <c r="B656" s="6"/>
      <c r="C656" s="11"/>
      <c r="D656" s="220"/>
      <c r="E656" s="11"/>
      <c r="F656" s="205" t="str">
        <f t="shared" si="20"/>
        <v>N/A</v>
      </c>
      <c r="G656" s="6"/>
      <c r="AA656" s="14" t="str">
        <f t="shared" si="21"/>
        <v/>
      </c>
      <c r="AB656" s="14" t="str">
        <f>IF(LEN($AA656)=0,"N",IF(LEN($AA656)&gt;1,"Error -- Availability entered in an incorrect format",IF($AA656='Control Panel'!$F$36,$AA656,IF($AA656='Control Panel'!$F$37,$AA656,IF($AA656='Control Panel'!$F$38,$AA656,IF($AA656='Control Panel'!$F$39,$AA656,IF($AA656='Control Panel'!$F$40,$AA656,IF($AA656='Control Panel'!$F$41,$AA656,"Error -- Availability entered in an incorrect format"))))))))</f>
        <v>N</v>
      </c>
    </row>
    <row r="657" spans="1:28" s="14" customFormat="1" x14ac:dyDescent="0.35">
      <c r="A657" s="7">
        <v>645</v>
      </c>
      <c r="B657" s="6"/>
      <c r="C657" s="11"/>
      <c r="D657" s="220"/>
      <c r="E657" s="11"/>
      <c r="F657" s="205" t="str">
        <f t="shared" si="20"/>
        <v>N/A</v>
      </c>
      <c r="G657" s="6"/>
      <c r="AA657" s="14" t="str">
        <f t="shared" si="21"/>
        <v/>
      </c>
      <c r="AB657" s="14" t="str">
        <f>IF(LEN($AA657)=0,"N",IF(LEN($AA657)&gt;1,"Error -- Availability entered in an incorrect format",IF($AA657='Control Panel'!$F$36,$AA657,IF($AA657='Control Panel'!$F$37,$AA657,IF($AA657='Control Panel'!$F$38,$AA657,IF($AA657='Control Panel'!$F$39,$AA657,IF($AA657='Control Panel'!$F$40,$AA657,IF($AA657='Control Panel'!$F$41,$AA657,"Error -- Availability entered in an incorrect format"))))))))</f>
        <v>N</v>
      </c>
    </row>
    <row r="658" spans="1:28" s="14" customFormat="1" x14ac:dyDescent="0.35">
      <c r="A658" s="7">
        <v>646</v>
      </c>
      <c r="B658" s="6"/>
      <c r="C658" s="11"/>
      <c r="D658" s="220"/>
      <c r="E658" s="11"/>
      <c r="F658" s="205" t="str">
        <f t="shared" si="20"/>
        <v>N/A</v>
      </c>
      <c r="G658" s="6"/>
      <c r="AA658" s="14" t="str">
        <f t="shared" si="21"/>
        <v/>
      </c>
      <c r="AB658" s="14" t="str">
        <f>IF(LEN($AA658)=0,"N",IF(LEN($AA658)&gt;1,"Error -- Availability entered in an incorrect format",IF($AA658='Control Panel'!$F$36,$AA658,IF($AA658='Control Panel'!$F$37,$AA658,IF($AA658='Control Panel'!$F$38,$AA658,IF($AA658='Control Panel'!$F$39,$AA658,IF($AA658='Control Panel'!$F$40,$AA658,IF($AA658='Control Panel'!$F$41,$AA658,"Error -- Availability entered in an incorrect format"))))))))</f>
        <v>N</v>
      </c>
    </row>
    <row r="659" spans="1:28" s="14" customFormat="1" x14ac:dyDescent="0.35">
      <c r="A659" s="7">
        <v>647</v>
      </c>
      <c r="B659" s="6"/>
      <c r="C659" s="11"/>
      <c r="D659" s="220"/>
      <c r="E659" s="11"/>
      <c r="F659" s="205" t="str">
        <f t="shared" si="20"/>
        <v>N/A</v>
      </c>
      <c r="G659" s="6"/>
      <c r="AA659" s="14" t="str">
        <f t="shared" si="21"/>
        <v/>
      </c>
      <c r="AB659" s="14" t="str">
        <f>IF(LEN($AA659)=0,"N",IF(LEN($AA659)&gt;1,"Error -- Availability entered in an incorrect format",IF($AA659='Control Panel'!$F$36,$AA659,IF($AA659='Control Panel'!$F$37,$AA659,IF($AA659='Control Panel'!$F$38,$AA659,IF($AA659='Control Panel'!$F$39,$AA659,IF($AA659='Control Panel'!$F$40,$AA659,IF($AA659='Control Panel'!$F$41,$AA659,"Error -- Availability entered in an incorrect format"))))))))</f>
        <v>N</v>
      </c>
    </row>
    <row r="660" spans="1:28" s="14" customFormat="1" x14ac:dyDescent="0.35">
      <c r="A660" s="7">
        <v>648</v>
      </c>
      <c r="B660" s="6"/>
      <c r="C660" s="11"/>
      <c r="D660" s="220"/>
      <c r="E660" s="11"/>
      <c r="F660" s="205" t="str">
        <f t="shared" si="20"/>
        <v>N/A</v>
      </c>
      <c r="G660" s="6"/>
      <c r="AA660" s="14" t="str">
        <f t="shared" si="21"/>
        <v/>
      </c>
      <c r="AB660" s="14" t="str">
        <f>IF(LEN($AA660)=0,"N",IF(LEN($AA660)&gt;1,"Error -- Availability entered in an incorrect format",IF($AA660='Control Panel'!$F$36,$AA660,IF($AA660='Control Panel'!$F$37,$AA660,IF($AA660='Control Panel'!$F$38,$AA660,IF($AA660='Control Panel'!$F$39,$AA660,IF($AA660='Control Panel'!$F$40,$AA660,IF($AA660='Control Panel'!$F$41,$AA660,"Error -- Availability entered in an incorrect format"))))))))</f>
        <v>N</v>
      </c>
    </row>
    <row r="661" spans="1:28" s="14" customFormat="1" x14ac:dyDescent="0.35">
      <c r="A661" s="7">
        <v>649</v>
      </c>
      <c r="B661" s="6"/>
      <c r="C661" s="11"/>
      <c r="D661" s="220"/>
      <c r="E661" s="11"/>
      <c r="F661" s="205" t="str">
        <f t="shared" si="20"/>
        <v>N/A</v>
      </c>
      <c r="G661" s="6"/>
      <c r="AA661" s="14" t="str">
        <f t="shared" si="21"/>
        <v/>
      </c>
      <c r="AB661" s="14" t="str">
        <f>IF(LEN($AA661)=0,"N",IF(LEN($AA661)&gt;1,"Error -- Availability entered in an incorrect format",IF($AA661='Control Panel'!$F$36,$AA661,IF($AA661='Control Panel'!$F$37,$AA661,IF($AA661='Control Panel'!$F$38,$AA661,IF($AA661='Control Panel'!$F$39,$AA661,IF($AA661='Control Panel'!$F$40,$AA661,IF($AA661='Control Panel'!$F$41,$AA661,"Error -- Availability entered in an incorrect format"))))))))</f>
        <v>N</v>
      </c>
    </row>
    <row r="662" spans="1:28" s="14" customFormat="1" x14ac:dyDescent="0.35">
      <c r="A662" s="7">
        <v>650</v>
      </c>
      <c r="B662" s="6"/>
      <c r="C662" s="11"/>
      <c r="D662" s="220"/>
      <c r="E662" s="11"/>
      <c r="F662" s="205" t="str">
        <f t="shared" si="20"/>
        <v>N/A</v>
      </c>
      <c r="G662" s="6"/>
      <c r="AA662" s="14" t="str">
        <f t="shared" si="21"/>
        <v/>
      </c>
      <c r="AB662" s="14" t="str">
        <f>IF(LEN($AA662)=0,"N",IF(LEN($AA662)&gt;1,"Error -- Availability entered in an incorrect format",IF($AA662='Control Panel'!$F$36,$AA662,IF($AA662='Control Panel'!$F$37,$AA662,IF($AA662='Control Panel'!$F$38,$AA662,IF($AA662='Control Panel'!$F$39,$AA662,IF($AA662='Control Panel'!$F$40,$AA662,IF($AA662='Control Panel'!$F$41,$AA662,"Error -- Availability entered in an incorrect format"))))))))</f>
        <v>N</v>
      </c>
    </row>
    <row r="663" spans="1:28" s="14" customFormat="1" x14ac:dyDescent="0.35">
      <c r="A663" s="7">
        <v>651</v>
      </c>
      <c r="B663" s="6"/>
      <c r="C663" s="11"/>
      <c r="D663" s="220"/>
      <c r="E663" s="11"/>
      <c r="F663" s="205" t="str">
        <f t="shared" si="20"/>
        <v>N/A</v>
      </c>
      <c r="G663" s="6"/>
      <c r="AA663" s="14" t="str">
        <f t="shared" si="21"/>
        <v/>
      </c>
      <c r="AB663" s="14" t="str">
        <f>IF(LEN($AA663)=0,"N",IF(LEN($AA663)&gt;1,"Error -- Availability entered in an incorrect format",IF($AA663='Control Panel'!$F$36,$AA663,IF($AA663='Control Panel'!$F$37,$AA663,IF($AA663='Control Panel'!$F$38,$AA663,IF($AA663='Control Panel'!$F$39,$AA663,IF($AA663='Control Panel'!$F$40,$AA663,IF($AA663='Control Panel'!$F$41,$AA663,"Error -- Availability entered in an incorrect format"))))))))</f>
        <v>N</v>
      </c>
    </row>
    <row r="664" spans="1:28" s="14" customFormat="1" x14ac:dyDescent="0.35">
      <c r="A664" s="7">
        <v>652</v>
      </c>
      <c r="B664" s="6"/>
      <c r="C664" s="11"/>
      <c r="D664" s="220"/>
      <c r="E664" s="11"/>
      <c r="F664" s="205" t="str">
        <f t="shared" si="20"/>
        <v>N/A</v>
      </c>
      <c r="G664" s="6"/>
      <c r="AA664" s="14" t="str">
        <f t="shared" si="21"/>
        <v/>
      </c>
      <c r="AB664" s="14" t="str">
        <f>IF(LEN($AA664)=0,"N",IF(LEN($AA664)&gt;1,"Error -- Availability entered in an incorrect format",IF($AA664='Control Panel'!$F$36,$AA664,IF($AA664='Control Panel'!$F$37,$AA664,IF($AA664='Control Panel'!$F$38,$AA664,IF($AA664='Control Panel'!$F$39,$AA664,IF($AA664='Control Panel'!$F$40,$AA664,IF($AA664='Control Panel'!$F$41,$AA664,"Error -- Availability entered in an incorrect format"))))))))</f>
        <v>N</v>
      </c>
    </row>
    <row r="665" spans="1:28" s="14" customFormat="1" x14ac:dyDescent="0.35">
      <c r="A665" s="7">
        <v>653</v>
      </c>
      <c r="B665" s="6"/>
      <c r="C665" s="11"/>
      <c r="D665" s="220"/>
      <c r="E665" s="11"/>
      <c r="F665" s="205" t="str">
        <f t="shared" si="20"/>
        <v>N/A</v>
      </c>
      <c r="G665" s="6"/>
      <c r="AA665" s="14" t="str">
        <f t="shared" si="21"/>
        <v/>
      </c>
      <c r="AB665" s="14" t="str">
        <f>IF(LEN($AA665)=0,"N",IF(LEN($AA665)&gt;1,"Error -- Availability entered in an incorrect format",IF($AA665='Control Panel'!$F$36,$AA665,IF($AA665='Control Panel'!$F$37,$AA665,IF($AA665='Control Panel'!$F$38,$AA665,IF($AA665='Control Panel'!$F$39,$AA665,IF($AA665='Control Panel'!$F$40,$AA665,IF($AA665='Control Panel'!$F$41,$AA665,"Error -- Availability entered in an incorrect format"))))))))</f>
        <v>N</v>
      </c>
    </row>
    <row r="666" spans="1:28" s="14" customFormat="1" x14ac:dyDescent="0.35">
      <c r="A666" s="7">
        <v>654</v>
      </c>
      <c r="B666" s="6"/>
      <c r="C666" s="11"/>
      <c r="D666" s="220"/>
      <c r="E666" s="11"/>
      <c r="F666" s="205" t="str">
        <f t="shared" si="20"/>
        <v>N/A</v>
      </c>
      <c r="G666" s="6"/>
      <c r="AA666" s="14" t="str">
        <f t="shared" si="21"/>
        <v/>
      </c>
      <c r="AB666" s="14" t="str">
        <f>IF(LEN($AA666)=0,"N",IF(LEN($AA666)&gt;1,"Error -- Availability entered in an incorrect format",IF($AA666='Control Panel'!$F$36,$AA666,IF($AA666='Control Panel'!$F$37,$AA666,IF($AA666='Control Panel'!$F$38,$AA666,IF($AA666='Control Panel'!$F$39,$AA666,IF($AA666='Control Panel'!$F$40,$AA666,IF($AA666='Control Panel'!$F$41,$AA666,"Error -- Availability entered in an incorrect format"))))))))</f>
        <v>N</v>
      </c>
    </row>
    <row r="667" spans="1:28" s="14" customFormat="1" x14ac:dyDescent="0.35">
      <c r="A667" s="7">
        <v>655</v>
      </c>
      <c r="B667" s="6"/>
      <c r="C667" s="11"/>
      <c r="D667" s="220"/>
      <c r="E667" s="11"/>
      <c r="F667" s="205" t="str">
        <f t="shared" si="20"/>
        <v>N/A</v>
      </c>
      <c r="G667" s="6"/>
      <c r="AA667" s="14" t="str">
        <f t="shared" si="21"/>
        <v/>
      </c>
      <c r="AB667" s="14" t="str">
        <f>IF(LEN($AA667)=0,"N",IF(LEN($AA667)&gt;1,"Error -- Availability entered in an incorrect format",IF($AA667='Control Panel'!$F$36,$AA667,IF($AA667='Control Panel'!$F$37,$AA667,IF($AA667='Control Panel'!$F$38,$AA667,IF($AA667='Control Panel'!$F$39,$AA667,IF($AA667='Control Panel'!$F$40,$AA667,IF($AA667='Control Panel'!$F$41,$AA667,"Error -- Availability entered in an incorrect format"))))))))</f>
        <v>N</v>
      </c>
    </row>
    <row r="668" spans="1:28" s="14" customFormat="1" x14ac:dyDescent="0.35">
      <c r="A668" s="7">
        <v>656</v>
      </c>
      <c r="B668" s="6"/>
      <c r="C668" s="11"/>
      <c r="D668" s="220"/>
      <c r="E668" s="11"/>
      <c r="F668" s="205" t="str">
        <f t="shared" si="20"/>
        <v>N/A</v>
      </c>
      <c r="G668" s="6"/>
      <c r="AA668" s="14" t="str">
        <f t="shared" si="21"/>
        <v/>
      </c>
      <c r="AB668" s="14" t="str">
        <f>IF(LEN($AA668)=0,"N",IF(LEN($AA668)&gt;1,"Error -- Availability entered in an incorrect format",IF($AA668='Control Panel'!$F$36,$AA668,IF($AA668='Control Panel'!$F$37,$AA668,IF($AA668='Control Panel'!$F$38,$AA668,IF($AA668='Control Panel'!$F$39,$AA668,IF($AA668='Control Panel'!$F$40,$AA668,IF($AA668='Control Panel'!$F$41,$AA668,"Error -- Availability entered in an incorrect format"))))))))</f>
        <v>N</v>
      </c>
    </row>
    <row r="669" spans="1:28" s="14" customFormat="1" x14ac:dyDescent="0.35">
      <c r="A669" s="7">
        <v>657</v>
      </c>
      <c r="B669" s="6"/>
      <c r="C669" s="11"/>
      <c r="D669" s="220"/>
      <c r="E669" s="11"/>
      <c r="F669" s="205" t="str">
        <f t="shared" si="20"/>
        <v>N/A</v>
      </c>
      <c r="G669" s="6"/>
      <c r="AA669" s="14" t="str">
        <f t="shared" si="21"/>
        <v/>
      </c>
      <c r="AB669" s="14" t="str">
        <f>IF(LEN($AA669)=0,"N",IF(LEN($AA669)&gt;1,"Error -- Availability entered in an incorrect format",IF($AA669='Control Panel'!$F$36,$AA669,IF($AA669='Control Panel'!$F$37,$AA669,IF($AA669='Control Panel'!$F$38,$AA669,IF($AA669='Control Panel'!$F$39,$AA669,IF($AA669='Control Panel'!$F$40,$AA669,IF($AA669='Control Panel'!$F$41,$AA669,"Error -- Availability entered in an incorrect format"))))))))</f>
        <v>N</v>
      </c>
    </row>
    <row r="670" spans="1:28" s="14" customFormat="1" x14ac:dyDescent="0.35">
      <c r="A670" s="7">
        <v>658</v>
      </c>
      <c r="B670" s="6"/>
      <c r="C670" s="11"/>
      <c r="D670" s="220"/>
      <c r="E670" s="11"/>
      <c r="F670" s="205" t="str">
        <f t="shared" si="20"/>
        <v>N/A</v>
      </c>
      <c r="G670" s="6"/>
      <c r="AA670" s="14" t="str">
        <f t="shared" si="21"/>
        <v/>
      </c>
      <c r="AB670" s="14" t="str">
        <f>IF(LEN($AA670)=0,"N",IF(LEN($AA670)&gt;1,"Error -- Availability entered in an incorrect format",IF($AA670='Control Panel'!$F$36,$AA670,IF($AA670='Control Panel'!$F$37,$AA670,IF($AA670='Control Panel'!$F$38,$AA670,IF($AA670='Control Panel'!$F$39,$AA670,IF($AA670='Control Panel'!$F$40,$AA670,IF($AA670='Control Panel'!$F$41,$AA670,"Error -- Availability entered in an incorrect format"))))))))</f>
        <v>N</v>
      </c>
    </row>
    <row r="671" spans="1:28" s="14" customFormat="1" x14ac:dyDescent="0.35">
      <c r="A671" s="7">
        <v>659</v>
      </c>
      <c r="B671" s="6"/>
      <c r="C671" s="11"/>
      <c r="D671" s="220"/>
      <c r="E671" s="11"/>
      <c r="F671" s="205" t="str">
        <f t="shared" si="20"/>
        <v>N/A</v>
      </c>
      <c r="G671" s="6"/>
      <c r="AA671" s="14" t="str">
        <f t="shared" si="21"/>
        <v/>
      </c>
      <c r="AB671" s="14" t="str">
        <f>IF(LEN($AA671)=0,"N",IF(LEN($AA671)&gt;1,"Error -- Availability entered in an incorrect format",IF($AA671='Control Panel'!$F$36,$AA671,IF($AA671='Control Panel'!$F$37,$AA671,IF($AA671='Control Panel'!$F$38,$AA671,IF($AA671='Control Panel'!$F$39,$AA671,IF($AA671='Control Panel'!$F$40,$AA671,IF($AA671='Control Panel'!$F$41,$AA671,"Error -- Availability entered in an incorrect format"))))))))</f>
        <v>N</v>
      </c>
    </row>
    <row r="672" spans="1:28" s="14" customFormat="1" x14ac:dyDescent="0.35">
      <c r="A672" s="7">
        <v>660</v>
      </c>
      <c r="B672" s="6"/>
      <c r="C672" s="11"/>
      <c r="D672" s="220"/>
      <c r="E672" s="11"/>
      <c r="F672" s="205" t="str">
        <f t="shared" si="20"/>
        <v>N/A</v>
      </c>
      <c r="G672" s="6"/>
      <c r="AA672" s="14" t="str">
        <f t="shared" si="21"/>
        <v/>
      </c>
      <c r="AB672" s="14" t="str">
        <f>IF(LEN($AA672)=0,"N",IF(LEN($AA672)&gt;1,"Error -- Availability entered in an incorrect format",IF($AA672='Control Panel'!$F$36,$AA672,IF($AA672='Control Panel'!$F$37,$AA672,IF($AA672='Control Panel'!$F$38,$AA672,IF($AA672='Control Panel'!$F$39,$AA672,IF($AA672='Control Panel'!$F$40,$AA672,IF($AA672='Control Panel'!$F$41,$AA672,"Error -- Availability entered in an incorrect format"))))))))</f>
        <v>N</v>
      </c>
    </row>
    <row r="673" spans="1:28" s="14" customFormat="1" x14ac:dyDescent="0.35">
      <c r="A673" s="7">
        <v>661</v>
      </c>
      <c r="B673" s="6"/>
      <c r="C673" s="11"/>
      <c r="D673" s="220"/>
      <c r="E673" s="11"/>
      <c r="F673" s="205" t="str">
        <f t="shared" si="20"/>
        <v>N/A</v>
      </c>
      <c r="G673" s="6"/>
      <c r="AA673" s="14" t="str">
        <f t="shared" si="21"/>
        <v/>
      </c>
      <c r="AB673" s="14" t="str">
        <f>IF(LEN($AA673)=0,"N",IF(LEN($AA673)&gt;1,"Error -- Availability entered in an incorrect format",IF($AA673='Control Panel'!$F$36,$AA673,IF($AA673='Control Panel'!$F$37,$AA673,IF($AA673='Control Panel'!$F$38,$AA673,IF($AA673='Control Panel'!$F$39,$AA673,IF($AA673='Control Panel'!$F$40,$AA673,IF($AA673='Control Panel'!$F$41,$AA673,"Error -- Availability entered in an incorrect format"))))))))</f>
        <v>N</v>
      </c>
    </row>
    <row r="674" spans="1:28" s="14" customFormat="1" x14ac:dyDescent="0.35">
      <c r="A674" s="7">
        <v>662</v>
      </c>
      <c r="B674" s="6"/>
      <c r="C674" s="11"/>
      <c r="D674" s="220"/>
      <c r="E674" s="11"/>
      <c r="F674" s="205" t="str">
        <f t="shared" si="20"/>
        <v>N/A</v>
      </c>
      <c r="G674" s="6"/>
      <c r="AA674" s="14" t="str">
        <f t="shared" si="21"/>
        <v/>
      </c>
      <c r="AB674" s="14" t="str">
        <f>IF(LEN($AA674)=0,"N",IF(LEN($AA674)&gt;1,"Error -- Availability entered in an incorrect format",IF($AA674='Control Panel'!$F$36,$AA674,IF($AA674='Control Panel'!$F$37,$AA674,IF($AA674='Control Panel'!$F$38,$AA674,IF($AA674='Control Panel'!$F$39,$AA674,IF($AA674='Control Panel'!$F$40,$AA674,IF($AA674='Control Panel'!$F$41,$AA674,"Error -- Availability entered in an incorrect format"))))))))</f>
        <v>N</v>
      </c>
    </row>
    <row r="675" spans="1:28" s="14" customFormat="1" x14ac:dyDescent="0.35">
      <c r="A675" s="7">
        <v>663</v>
      </c>
      <c r="B675" s="6"/>
      <c r="C675" s="11"/>
      <c r="D675" s="220"/>
      <c r="E675" s="11"/>
      <c r="F675" s="205" t="str">
        <f t="shared" si="20"/>
        <v>N/A</v>
      </c>
      <c r="G675" s="6"/>
      <c r="AA675" s="14" t="str">
        <f t="shared" si="21"/>
        <v/>
      </c>
      <c r="AB675" s="14" t="str">
        <f>IF(LEN($AA675)=0,"N",IF(LEN($AA675)&gt;1,"Error -- Availability entered in an incorrect format",IF($AA675='Control Panel'!$F$36,$AA675,IF($AA675='Control Panel'!$F$37,$AA675,IF($AA675='Control Panel'!$F$38,$AA675,IF($AA675='Control Panel'!$F$39,$AA675,IF($AA675='Control Panel'!$F$40,$AA675,IF($AA675='Control Panel'!$F$41,$AA675,"Error -- Availability entered in an incorrect format"))))))))</f>
        <v>N</v>
      </c>
    </row>
    <row r="676" spans="1:28" s="14" customFormat="1" x14ac:dyDescent="0.35">
      <c r="A676" s="7">
        <v>664</v>
      </c>
      <c r="B676" s="6"/>
      <c r="C676" s="11"/>
      <c r="D676" s="220"/>
      <c r="E676" s="11"/>
      <c r="F676" s="205" t="str">
        <f t="shared" si="20"/>
        <v>N/A</v>
      </c>
      <c r="G676" s="6"/>
      <c r="AA676" s="14" t="str">
        <f t="shared" si="21"/>
        <v/>
      </c>
      <c r="AB676" s="14" t="str">
        <f>IF(LEN($AA676)=0,"N",IF(LEN($AA676)&gt;1,"Error -- Availability entered in an incorrect format",IF($AA676='Control Panel'!$F$36,$AA676,IF($AA676='Control Panel'!$F$37,$AA676,IF($AA676='Control Panel'!$F$38,$AA676,IF($AA676='Control Panel'!$F$39,$AA676,IF($AA676='Control Panel'!$F$40,$AA676,IF($AA676='Control Panel'!$F$41,$AA676,"Error -- Availability entered in an incorrect format"))))))))</f>
        <v>N</v>
      </c>
    </row>
    <row r="677" spans="1:28" s="14" customFormat="1" x14ac:dyDescent="0.35">
      <c r="A677" s="7">
        <v>665</v>
      </c>
      <c r="B677" s="6"/>
      <c r="C677" s="11"/>
      <c r="D677" s="220"/>
      <c r="E677" s="11"/>
      <c r="F677" s="205" t="str">
        <f t="shared" si="20"/>
        <v>N/A</v>
      </c>
      <c r="G677" s="6"/>
      <c r="AA677" s="14" t="str">
        <f t="shared" si="21"/>
        <v/>
      </c>
      <c r="AB677" s="14" t="str">
        <f>IF(LEN($AA677)=0,"N",IF(LEN($AA677)&gt;1,"Error -- Availability entered in an incorrect format",IF($AA677='Control Panel'!$F$36,$AA677,IF($AA677='Control Panel'!$F$37,$AA677,IF($AA677='Control Panel'!$F$38,$AA677,IF($AA677='Control Panel'!$F$39,$AA677,IF($AA677='Control Panel'!$F$40,$AA677,IF($AA677='Control Panel'!$F$41,$AA677,"Error -- Availability entered in an incorrect format"))))))))</f>
        <v>N</v>
      </c>
    </row>
    <row r="678" spans="1:28" s="14" customFormat="1" x14ac:dyDescent="0.35">
      <c r="A678" s="7">
        <v>666</v>
      </c>
      <c r="B678" s="6"/>
      <c r="C678" s="11"/>
      <c r="D678" s="220"/>
      <c r="E678" s="11"/>
      <c r="F678" s="205" t="str">
        <f t="shared" si="20"/>
        <v>N/A</v>
      </c>
      <c r="G678" s="6"/>
      <c r="AA678" s="14" t="str">
        <f t="shared" si="21"/>
        <v/>
      </c>
      <c r="AB678" s="14" t="str">
        <f>IF(LEN($AA678)=0,"N",IF(LEN($AA678)&gt;1,"Error -- Availability entered in an incorrect format",IF($AA678='Control Panel'!$F$36,$AA678,IF($AA678='Control Panel'!$F$37,$AA678,IF($AA678='Control Panel'!$F$38,$AA678,IF($AA678='Control Panel'!$F$39,$AA678,IF($AA678='Control Panel'!$F$40,$AA678,IF($AA678='Control Panel'!$F$41,$AA678,"Error -- Availability entered in an incorrect format"))))))))</f>
        <v>N</v>
      </c>
    </row>
    <row r="679" spans="1:28" s="14" customFormat="1" x14ac:dyDescent="0.35">
      <c r="A679" s="7">
        <v>667</v>
      </c>
      <c r="B679" s="6"/>
      <c r="C679" s="11"/>
      <c r="D679" s="220"/>
      <c r="E679" s="11"/>
      <c r="F679" s="205" t="str">
        <f t="shared" si="20"/>
        <v>N/A</v>
      </c>
      <c r="G679" s="6"/>
      <c r="AA679" s="14" t="str">
        <f t="shared" si="21"/>
        <v/>
      </c>
      <c r="AB679" s="14" t="str">
        <f>IF(LEN($AA679)=0,"N",IF(LEN($AA679)&gt;1,"Error -- Availability entered in an incorrect format",IF($AA679='Control Panel'!$F$36,$AA679,IF($AA679='Control Panel'!$F$37,$AA679,IF($AA679='Control Panel'!$F$38,$AA679,IF($AA679='Control Panel'!$F$39,$AA679,IF($AA679='Control Panel'!$F$40,$AA679,IF($AA679='Control Panel'!$F$41,$AA679,"Error -- Availability entered in an incorrect format"))))))))</f>
        <v>N</v>
      </c>
    </row>
    <row r="680" spans="1:28" s="14" customFormat="1" x14ac:dyDescent="0.35">
      <c r="A680" s="7">
        <v>668</v>
      </c>
      <c r="B680" s="6"/>
      <c r="C680" s="11"/>
      <c r="D680" s="220"/>
      <c r="E680" s="11"/>
      <c r="F680" s="205" t="str">
        <f t="shared" si="20"/>
        <v>N/A</v>
      </c>
      <c r="G680" s="6"/>
      <c r="AA680" s="14" t="str">
        <f t="shared" si="21"/>
        <v/>
      </c>
      <c r="AB680" s="14" t="str">
        <f>IF(LEN($AA680)=0,"N",IF(LEN($AA680)&gt;1,"Error -- Availability entered in an incorrect format",IF($AA680='Control Panel'!$F$36,$AA680,IF($AA680='Control Panel'!$F$37,$AA680,IF($AA680='Control Panel'!$F$38,$AA680,IF($AA680='Control Panel'!$F$39,$AA680,IF($AA680='Control Panel'!$F$40,$AA680,IF($AA680='Control Panel'!$F$41,$AA680,"Error -- Availability entered in an incorrect format"))))))))</f>
        <v>N</v>
      </c>
    </row>
    <row r="681" spans="1:28" s="14" customFormat="1" x14ac:dyDescent="0.35">
      <c r="A681" s="7">
        <v>669</v>
      </c>
      <c r="B681" s="6"/>
      <c r="C681" s="11"/>
      <c r="D681" s="220"/>
      <c r="E681" s="11"/>
      <c r="F681" s="205" t="str">
        <f t="shared" si="20"/>
        <v>N/A</v>
      </c>
      <c r="G681" s="6"/>
      <c r="AA681" s="14" t="str">
        <f t="shared" si="21"/>
        <v/>
      </c>
      <c r="AB681" s="14" t="str">
        <f>IF(LEN($AA681)=0,"N",IF(LEN($AA681)&gt;1,"Error -- Availability entered in an incorrect format",IF($AA681='Control Panel'!$F$36,$AA681,IF($AA681='Control Panel'!$F$37,$AA681,IF($AA681='Control Panel'!$F$38,$AA681,IF($AA681='Control Panel'!$F$39,$AA681,IF($AA681='Control Panel'!$F$40,$AA681,IF($AA681='Control Panel'!$F$41,$AA681,"Error -- Availability entered in an incorrect format"))))))))</f>
        <v>N</v>
      </c>
    </row>
    <row r="682" spans="1:28" s="14" customFormat="1" x14ac:dyDescent="0.35">
      <c r="A682" s="7">
        <v>670</v>
      </c>
      <c r="B682" s="6"/>
      <c r="C682" s="11"/>
      <c r="D682" s="220"/>
      <c r="E682" s="11"/>
      <c r="F682" s="205" t="str">
        <f t="shared" si="20"/>
        <v>N/A</v>
      </c>
      <c r="G682" s="6"/>
      <c r="AA682" s="14" t="str">
        <f t="shared" si="21"/>
        <v/>
      </c>
      <c r="AB682" s="14" t="str">
        <f>IF(LEN($AA682)=0,"N",IF(LEN($AA682)&gt;1,"Error -- Availability entered in an incorrect format",IF($AA682='Control Panel'!$F$36,$AA682,IF($AA682='Control Panel'!$F$37,$AA682,IF($AA682='Control Panel'!$F$38,$AA682,IF($AA682='Control Panel'!$F$39,$AA682,IF($AA682='Control Panel'!$F$40,$AA682,IF($AA682='Control Panel'!$F$41,$AA682,"Error -- Availability entered in an incorrect format"))))))))</f>
        <v>N</v>
      </c>
    </row>
    <row r="683" spans="1:28" s="14" customFormat="1" x14ac:dyDescent="0.35">
      <c r="A683" s="7">
        <v>671</v>
      </c>
      <c r="B683" s="6"/>
      <c r="C683" s="11"/>
      <c r="D683" s="220"/>
      <c r="E683" s="11"/>
      <c r="F683" s="205" t="str">
        <f t="shared" si="20"/>
        <v>N/A</v>
      </c>
      <c r="G683" s="6"/>
      <c r="AA683" s="14" t="str">
        <f t="shared" si="21"/>
        <v/>
      </c>
      <c r="AB683" s="14" t="str">
        <f>IF(LEN($AA683)=0,"N",IF(LEN($AA683)&gt;1,"Error -- Availability entered in an incorrect format",IF($AA683='Control Panel'!$F$36,$AA683,IF($AA683='Control Panel'!$F$37,$AA683,IF($AA683='Control Panel'!$F$38,$AA683,IF($AA683='Control Panel'!$F$39,$AA683,IF($AA683='Control Panel'!$F$40,$AA683,IF($AA683='Control Panel'!$F$41,$AA683,"Error -- Availability entered in an incorrect format"))))))))</f>
        <v>N</v>
      </c>
    </row>
    <row r="684" spans="1:28" s="14" customFormat="1" x14ac:dyDescent="0.35">
      <c r="A684" s="7">
        <v>672</v>
      </c>
      <c r="B684" s="6"/>
      <c r="C684" s="11"/>
      <c r="D684" s="220"/>
      <c r="E684" s="11"/>
      <c r="F684" s="205" t="str">
        <f t="shared" si="20"/>
        <v>N/A</v>
      </c>
      <c r="G684" s="6"/>
      <c r="AA684" s="14" t="str">
        <f t="shared" si="21"/>
        <v/>
      </c>
      <c r="AB684" s="14" t="str">
        <f>IF(LEN($AA684)=0,"N",IF(LEN($AA684)&gt;1,"Error -- Availability entered in an incorrect format",IF($AA684='Control Panel'!$F$36,$AA684,IF($AA684='Control Panel'!$F$37,$AA684,IF($AA684='Control Panel'!$F$38,$AA684,IF($AA684='Control Panel'!$F$39,$AA684,IF($AA684='Control Panel'!$F$40,$AA684,IF($AA684='Control Panel'!$F$41,$AA684,"Error -- Availability entered in an incorrect format"))))))))</f>
        <v>N</v>
      </c>
    </row>
    <row r="685" spans="1:28" s="14" customFormat="1" x14ac:dyDescent="0.35">
      <c r="A685" s="7">
        <v>673</v>
      </c>
      <c r="B685" s="6"/>
      <c r="C685" s="11"/>
      <c r="D685" s="220"/>
      <c r="E685" s="11"/>
      <c r="F685" s="205" t="str">
        <f t="shared" si="20"/>
        <v>N/A</v>
      </c>
      <c r="G685" s="6"/>
      <c r="AA685" s="14" t="str">
        <f t="shared" si="21"/>
        <v/>
      </c>
      <c r="AB685" s="14" t="str">
        <f>IF(LEN($AA685)=0,"N",IF(LEN($AA685)&gt;1,"Error -- Availability entered in an incorrect format",IF($AA685='Control Panel'!$F$36,$AA685,IF($AA685='Control Panel'!$F$37,$AA685,IF($AA685='Control Panel'!$F$38,$AA685,IF($AA685='Control Panel'!$F$39,$AA685,IF($AA685='Control Panel'!$F$40,$AA685,IF($AA685='Control Panel'!$F$41,$AA685,"Error -- Availability entered in an incorrect format"))))))))</f>
        <v>N</v>
      </c>
    </row>
    <row r="686" spans="1:28" s="14" customFormat="1" x14ac:dyDescent="0.35">
      <c r="A686" s="7">
        <v>674</v>
      </c>
      <c r="B686" s="6"/>
      <c r="C686" s="11"/>
      <c r="D686" s="220"/>
      <c r="E686" s="11"/>
      <c r="F686" s="205" t="str">
        <f t="shared" si="20"/>
        <v>N/A</v>
      </c>
      <c r="G686" s="6"/>
      <c r="AA686" s="14" t="str">
        <f t="shared" si="21"/>
        <v/>
      </c>
      <c r="AB686" s="14" t="str">
        <f>IF(LEN($AA686)=0,"N",IF(LEN($AA686)&gt;1,"Error -- Availability entered in an incorrect format",IF($AA686='Control Panel'!$F$36,$AA686,IF($AA686='Control Panel'!$F$37,$AA686,IF($AA686='Control Panel'!$F$38,$AA686,IF($AA686='Control Panel'!$F$39,$AA686,IF($AA686='Control Panel'!$F$40,$AA686,IF($AA686='Control Panel'!$F$41,$AA686,"Error -- Availability entered in an incorrect format"))))))))</f>
        <v>N</v>
      </c>
    </row>
    <row r="687" spans="1:28" s="14" customFormat="1" x14ac:dyDescent="0.35">
      <c r="A687" s="7">
        <v>675</v>
      </c>
      <c r="B687" s="6"/>
      <c r="C687" s="11"/>
      <c r="D687" s="220"/>
      <c r="E687" s="11"/>
      <c r="F687" s="205" t="str">
        <f t="shared" si="20"/>
        <v>N/A</v>
      </c>
      <c r="G687" s="6"/>
      <c r="AA687" s="14" t="str">
        <f t="shared" si="21"/>
        <v/>
      </c>
      <c r="AB687" s="14" t="str">
        <f>IF(LEN($AA687)=0,"N",IF(LEN($AA687)&gt;1,"Error -- Availability entered in an incorrect format",IF($AA687='Control Panel'!$F$36,$AA687,IF($AA687='Control Panel'!$F$37,$AA687,IF($AA687='Control Panel'!$F$38,$AA687,IF($AA687='Control Panel'!$F$39,$AA687,IF($AA687='Control Panel'!$F$40,$AA687,IF($AA687='Control Panel'!$F$41,$AA687,"Error -- Availability entered in an incorrect format"))))))))</f>
        <v>N</v>
      </c>
    </row>
    <row r="688" spans="1:28" s="14" customFormat="1" x14ac:dyDescent="0.35">
      <c r="A688" s="7">
        <v>676</v>
      </c>
      <c r="B688" s="6"/>
      <c r="C688" s="11"/>
      <c r="D688" s="220"/>
      <c r="E688" s="11"/>
      <c r="F688" s="205" t="str">
        <f t="shared" si="20"/>
        <v>N/A</v>
      </c>
      <c r="G688" s="6"/>
      <c r="AA688" s="14" t="str">
        <f t="shared" si="21"/>
        <v/>
      </c>
      <c r="AB688" s="14" t="str">
        <f>IF(LEN($AA688)=0,"N",IF(LEN($AA688)&gt;1,"Error -- Availability entered in an incorrect format",IF($AA688='Control Panel'!$F$36,$AA688,IF($AA688='Control Panel'!$F$37,$AA688,IF($AA688='Control Panel'!$F$38,$AA688,IF($AA688='Control Panel'!$F$39,$AA688,IF($AA688='Control Panel'!$F$40,$AA688,IF($AA688='Control Panel'!$F$41,$AA688,"Error -- Availability entered in an incorrect format"))))))))</f>
        <v>N</v>
      </c>
    </row>
    <row r="689" spans="1:28" s="14" customFormat="1" x14ac:dyDescent="0.35">
      <c r="A689" s="7">
        <v>677</v>
      </c>
      <c r="B689" s="6"/>
      <c r="C689" s="11"/>
      <c r="D689" s="220"/>
      <c r="E689" s="11"/>
      <c r="F689" s="205" t="str">
        <f t="shared" si="20"/>
        <v>N/A</v>
      </c>
      <c r="G689" s="6"/>
      <c r="AA689" s="14" t="str">
        <f t="shared" si="21"/>
        <v/>
      </c>
      <c r="AB689" s="14" t="str">
        <f>IF(LEN($AA689)=0,"N",IF(LEN($AA689)&gt;1,"Error -- Availability entered in an incorrect format",IF($AA689='Control Panel'!$F$36,$AA689,IF($AA689='Control Panel'!$F$37,$AA689,IF($AA689='Control Panel'!$F$38,$AA689,IF($AA689='Control Panel'!$F$39,$AA689,IF($AA689='Control Panel'!$F$40,$AA689,IF($AA689='Control Panel'!$F$41,$AA689,"Error -- Availability entered in an incorrect format"))))))))</f>
        <v>N</v>
      </c>
    </row>
    <row r="690" spans="1:28" s="14" customFormat="1" x14ac:dyDescent="0.35">
      <c r="A690" s="7">
        <v>678</v>
      </c>
      <c r="B690" s="6"/>
      <c r="C690" s="11"/>
      <c r="D690" s="220"/>
      <c r="E690" s="11"/>
      <c r="F690" s="205" t="str">
        <f t="shared" si="20"/>
        <v>N/A</v>
      </c>
      <c r="G690" s="6"/>
      <c r="AA690" s="14" t="str">
        <f t="shared" si="21"/>
        <v/>
      </c>
      <c r="AB690" s="14" t="str">
        <f>IF(LEN($AA690)=0,"N",IF(LEN($AA690)&gt;1,"Error -- Availability entered in an incorrect format",IF($AA690='Control Panel'!$F$36,$AA690,IF($AA690='Control Panel'!$F$37,$AA690,IF($AA690='Control Panel'!$F$38,$AA690,IF($AA690='Control Panel'!$F$39,$AA690,IF($AA690='Control Panel'!$F$40,$AA690,IF($AA690='Control Panel'!$F$41,$AA690,"Error -- Availability entered in an incorrect format"))))))))</f>
        <v>N</v>
      </c>
    </row>
    <row r="691" spans="1:28" s="14" customFormat="1" x14ac:dyDescent="0.35">
      <c r="A691" s="7">
        <v>679</v>
      </c>
      <c r="B691" s="6"/>
      <c r="C691" s="11"/>
      <c r="D691" s="220"/>
      <c r="E691" s="11"/>
      <c r="F691" s="205" t="str">
        <f t="shared" si="20"/>
        <v>N/A</v>
      </c>
      <c r="G691" s="6"/>
      <c r="AA691" s="14" t="str">
        <f t="shared" si="21"/>
        <v/>
      </c>
      <c r="AB691" s="14" t="str">
        <f>IF(LEN($AA691)=0,"N",IF(LEN($AA691)&gt;1,"Error -- Availability entered in an incorrect format",IF($AA691='Control Panel'!$F$36,$AA691,IF($AA691='Control Panel'!$F$37,$AA691,IF($AA691='Control Panel'!$F$38,$AA691,IF($AA691='Control Panel'!$F$39,$AA691,IF($AA691='Control Panel'!$F$40,$AA691,IF($AA691='Control Panel'!$F$41,$AA691,"Error -- Availability entered in an incorrect format"))))))))</f>
        <v>N</v>
      </c>
    </row>
    <row r="692" spans="1:28" s="14" customFormat="1" x14ac:dyDescent="0.35">
      <c r="A692" s="7">
        <v>680</v>
      </c>
      <c r="B692" s="6"/>
      <c r="C692" s="11"/>
      <c r="D692" s="220"/>
      <c r="E692" s="11"/>
      <c r="F692" s="205" t="str">
        <f t="shared" si="20"/>
        <v>N/A</v>
      </c>
      <c r="G692" s="6"/>
      <c r="AA692" s="14" t="str">
        <f t="shared" si="21"/>
        <v/>
      </c>
      <c r="AB692" s="14" t="str">
        <f>IF(LEN($AA692)=0,"N",IF(LEN($AA692)&gt;1,"Error -- Availability entered in an incorrect format",IF($AA692='Control Panel'!$F$36,$AA692,IF($AA692='Control Panel'!$F$37,$AA692,IF($AA692='Control Panel'!$F$38,$AA692,IF($AA692='Control Panel'!$F$39,$AA692,IF($AA692='Control Panel'!$F$40,$AA692,IF($AA692='Control Panel'!$F$41,$AA692,"Error -- Availability entered in an incorrect format"))))))))</f>
        <v>N</v>
      </c>
    </row>
    <row r="693" spans="1:28" s="14" customFormat="1" x14ac:dyDescent="0.35">
      <c r="A693" s="7">
        <v>681</v>
      </c>
      <c r="B693" s="6"/>
      <c r="C693" s="11"/>
      <c r="D693" s="220"/>
      <c r="E693" s="11"/>
      <c r="F693" s="205" t="str">
        <f t="shared" si="20"/>
        <v>N/A</v>
      </c>
      <c r="G693" s="6"/>
      <c r="AA693" s="14" t="str">
        <f t="shared" si="21"/>
        <v/>
      </c>
      <c r="AB693" s="14" t="str">
        <f>IF(LEN($AA693)=0,"N",IF(LEN($AA693)&gt;1,"Error -- Availability entered in an incorrect format",IF($AA693='Control Panel'!$F$36,$AA693,IF($AA693='Control Panel'!$F$37,$AA693,IF($AA693='Control Panel'!$F$38,$AA693,IF($AA693='Control Panel'!$F$39,$AA693,IF($AA693='Control Panel'!$F$40,$AA693,IF($AA693='Control Panel'!$F$41,$AA693,"Error -- Availability entered in an incorrect format"))))))))</f>
        <v>N</v>
      </c>
    </row>
    <row r="694" spans="1:28" s="14" customFormat="1" x14ac:dyDescent="0.35">
      <c r="A694" s="7">
        <v>682</v>
      </c>
      <c r="B694" s="6"/>
      <c r="C694" s="11"/>
      <c r="D694" s="220"/>
      <c r="E694" s="11"/>
      <c r="F694" s="205" t="str">
        <f t="shared" si="20"/>
        <v>N/A</v>
      </c>
      <c r="G694" s="6"/>
      <c r="AA694" s="14" t="str">
        <f t="shared" si="21"/>
        <v/>
      </c>
      <c r="AB694" s="14" t="str">
        <f>IF(LEN($AA694)=0,"N",IF(LEN($AA694)&gt;1,"Error -- Availability entered in an incorrect format",IF($AA694='Control Panel'!$F$36,$AA694,IF($AA694='Control Panel'!$F$37,$AA694,IF($AA694='Control Panel'!$F$38,$AA694,IF($AA694='Control Panel'!$F$39,$AA694,IF($AA694='Control Panel'!$F$40,$AA694,IF($AA694='Control Panel'!$F$41,$AA694,"Error -- Availability entered in an incorrect format"))))))))</f>
        <v>N</v>
      </c>
    </row>
    <row r="695" spans="1:28" s="14" customFormat="1" x14ac:dyDescent="0.35">
      <c r="A695" s="7">
        <v>683</v>
      </c>
      <c r="B695" s="6"/>
      <c r="C695" s="11"/>
      <c r="D695" s="220"/>
      <c r="E695" s="11"/>
      <c r="F695" s="205" t="str">
        <f t="shared" si="20"/>
        <v>N/A</v>
      </c>
      <c r="G695" s="6"/>
      <c r="AA695" s="14" t="str">
        <f t="shared" si="21"/>
        <v/>
      </c>
      <c r="AB695" s="14" t="str">
        <f>IF(LEN($AA695)=0,"N",IF(LEN($AA695)&gt;1,"Error -- Availability entered in an incorrect format",IF($AA695='Control Panel'!$F$36,$AA695,IF($AA695='Control Panel'!$F$37,$AA695,IF($AA695='Control Panel'!$F$38,$AA695,IF($AA695='Control Panel'!$F$39,$AA695,IF($AA695='Control Panel'!$F$40,$AA695,IF($AA695='Control Panel'!$F$41,$AA695,"Error -- Availability entered in an incorrect format"))))))))</f>
        <v>N</v>
      </c>
    </row>
    <row r="696" spans="1:28" s="14" customFormat="1" x14ac:dyDescent="0.35">
      <c r="A696" s="7">
        <v>684</v>
      </c>
      <c r="B696" s="6"/>
      <c r="C696" s="11"/>
      <c r="D696" s="220"/>
      <c r="E696" s="11"/>
      <c r="F696" s="205" t="str">
        <f t="shared" si="20"/>
        <v>N/A</v>
      </c>
      <c r="G696" s="6"/>
      <c r="AA696" s="14" t="str">
        <f t="shared" si="21"/>
        <v/>
      </c>
      <c r="AB696" s="14" t="str">
        <f>IF(LEN($AA696)=0,"N",IF(LEN($AA696)&gt;1,"Error -- Availability entered in an incorrect format",IF($AA696='Control Panel'!$F$36,$AA696,IF($AA696='Control Panel'!$F$37,$AA696,IF($AA696='Control Panel'!$F$38,$AA696,IF($AA696='Control Panel'!$F$39,$AA696,IF($AA696='Control Panel'!$F$40,$AA696,IF($AA696='Control Panel'!$F$41,$AA696,"Error -- Availability entered in an incorrect format"))))))))</f>
        <v>N</v>
      </c>
    </row>
    <row r="697" spans="1:28" s="14" customFormat="1" x14ac:dyDescent="0.35">
      <c r="A697" s="7">
        <v>685</v>
      </c>
      <c r="B697" s="6"/>
      <c r="C697" s="11"/>
      <c r="D697" s="220"/>
      <c r="E697" s="11"/>
      <c r="F697" s="205" t="str">
        <f t="shared" si="20"/>
        <v>N/A</v>
      </c>
      <c r="G697" s="6"/>
      <c r="AA697" s="14" t="str">
        <f t="shared" si="21"/>
        <v/>
      </c>
      <c r="AB697" s="14" t="str">
        <f>IF(LEN($AA697)=0,"N",IF(LEN($AA697)&gt;1,"Error -- Availability entered in an incorrect format",IF($AA697='Control Panel'!$F$36,$AA697,IF($AA697='Control Panel'!$F$37,$AA697,IF($AA697='Control Panel'!$F$38,$AA697,IF($AA697='Control Panel'!$F$39,$AA697,IF($AA697='Control Panel'!$F$40,$AA697,IF($AA697='Control Panel'!$F$41,$AA697,"Error -- Availability entered in an incorrect format"))))))))</f>
        <v>N</v>
      </c>
    </row>
    <row r="698" spans="1:28" s="14" customFormat="1" x14ac:dyDescent="0.35">
      <c r="A698" s="7">
        <v>686</v>
      </c>
      <c r="B698" s="6"/>
      <c r="C698" s="11"/>
      <c r="D698" s="220"/>
      <c r="E698" s="11"/>
      <c r="F698" s="205" t="str">
        <f t="shared" si="20"/>
        <v>N/A</v>
      </c>
      <c r="G698" s="6"/>
      <c r="AA698" s="14" t="str">
        <f t="shared" si="21"/>
        <v/>
      </c>
      <c r="AB698" s="14" t="str">
        <f>IF(LEN($AA698)=0,"N",IF(LEN($AA698)&gt;1,"Error -- Availability entered in an incorrect format",IF($AA698='Control Panel'!$F$36,$AA698,IF($AA698='Control Panel'!$F$37,$AA698,IF($AA698='Control Panel'!$F$38,$AA698,IF($AA698='Control Panel'!$F$39,$AA698,IF($AA698='Control Panel'!$F$40,$AA698,IF($AA698='Control Panel'!$F$41,$AA698,"Error -- Availability entered in an incorrect format"))))))))</f>
        <v>N</v>
      </c>
    </row>
    <row r="699" spans="1:28" s="14" customFormat="1" x14ac:dyDescent="0.35">
      <c r="A699" s="7">
        <v>687</v>
      </c>
      <c r="B699" s="6"/>
      <c r="C699" s="11"/>
      <c r="D699" s="220"/>
      <c r="E699" s="11"/>
      <c r="F699" s="205" t="str">
        <f t="shared" si="20"/>
        <v>N/A</v>
      </c>
      <c r="G699" s="6"/>
      <c r="AA699" s="14" t="str">
        <f t="shared" si="21"/>
        <v/>
      </c>
      <c r="AB699" s="14" t="str">
        <f>IF(LEN($AA699)=0,"N",IF(LEN($AA699)&gt;1,"Error -- Availability entered in an incorrect format",IF($AA699='Control Panel'!$F$36,$AA699,IF($AA699='Control Panel'!$F$37,$AA699,IF($AA699='Control Panel'!$F$38,$AA699,IF($AA699='Control Panel'!$F$39,$AA699,IF($AA699='Control Panel'!$F$40,$AA699,IF($AA699='Control Panel'!$F$41,$AA699,"Error -- Availability entered in an incorrect format"))))))))</f>
        <v>N</v>
      </c>
    </row>
    <row r="700" spans="1:28" s="14" customFormat="1" x14ac:dyDescent="0.35">
      <c r="A700" s="7">
        <v>688</v>
      </c>
      <c r="B700" s="6"/>
      <c r="C700" s="11"/>
      <c r="D700" s="220"/>
      <c r="E700" s="11"/>
      <c r="F700" s="205" t="str">
        <f t="shared" si="20"/>
        <v>N/A</v>
      </c>
      <c r="G700" s="6"/>
      <c r="AA700" s="14" t="str">
        <f t="shared" si="21"/>
        <v/>
      </c>
      <c r="AB700" s="14" t="str">
        <f>IF(LEN($AA700)=0,"N",IF(LEN($AA700)&gt;1,"Error -- Availability entered in an incorrect format",IF($AA700='Control Panel'!$F$36,$AA700,IF($AA700='Control Panel'!$F$37,$AA700,IF($AA700='Control Panel'!$F$38,$AA700,IF($AA700='Control Panel'!$F$39,$AA700,IF($AA700='Control Panel'!$F$40,$AA700,IF($AA700='Control Panel'!$F$41,$AA700,"Error -- Availability entered in an incorrect format"))))))))</f>
        <v>N</v>
      </c>
    </row>
    <row r="701" spans="1:28" s="14" customFormat="1" x14ac:dyDescent="0.35">
      <c r="A701" s="7">
        <v>689</v>
      </c>
      <c r="B701" s="6"/>
      <c r="C701" s="11"/>
      <c r="D701" s="220"/>
      <c r="E701" s="11"/>
      <c r="F701" s="205" t="str">
        <f t="shared" si="20"/>
        <v>N/A</v>
      </c>
      <c r="G701" s="6"/>
      <c r="AA701" s="14" t="str">
        <f t="shared" si="21"/>
        <v/>
      </c>
      <c r="AB701" s="14" t="str">
        <f>IF(LEN($AA701)=0,"N",IF(LEN($AA701)&gt;1,"Error -- Availability entered in an incorrect format",IF($AA701='Control Panel'!$F$36,$AA701,IF($AA701='Control Panel'!$F$37,$AA701,IF($AA701='Control Panel'!$F$38,$AA701,IF($AA701='Control Panel'!$F$39,$AA701,IF($AA701='Control Panel'!$F$40,$AA701,IF($AA701='Control Panel'!$F$41,$AA701,"Error -- Availability entered in an incorrect format"))))))))</f>
        <v>N</v>
      </c>
    </row>
    <row r="702" spans="1:28" s="14" customFormat="1" x14ac:dyDescent="0.35">
      <c r="A702" s="7">
        <v>690</v>
      </c>
      <c r="B702" s="6"/>
      <c r="C702" s="11"/>
      <c r="D702" s="220"/>
      <c r="E702" s="11"/>
      <c r="F702" s="205" t="str">
        <f t="shared" si="20"/>
        <v>N/A</v>
      </c>
      <c r="G702" s="6"/>
      <c r="AA702" s="14" t="str">
        <f t="shared" si="21"/>
        <v/>
      </c>
      <c r="AB702" s="14" t="str">
        <f>IF(LEN($AA702)=0,"N",IF(LEN($AA702)&gt;1,"Error -- Availability entered in an incorrect format",IF($AA702='Control Panel'!$F$36,$AA702,IF($AA702='Control Panel'!$F$37,$AA702,IF($AA702='Control Panel'!$F$38,$AA702,IF($AA702='Control Panel'!$F$39,$AA702,IF($AA702='Control Panel'!$F$40,$AA702,IF($AA702='Control Panel'!$F$41,$AA702,"Error -- Availability entered in an incorrect format"))))))))</f>
        <v>N</v>
      </c>
    </row>
    <row r="703" spans="1:28" s="14" customFormat="1" x14ac:dyDescent="0.35">
      <c r="A703" s="7">
        <v>691</v>
      </c>
      <c r="B703" s="6"/>
      <c r="C703" s="11"/>
      <c r="D703" s="220"/>
      <c r="E703" s="11"/>
      <c r="F703" s="205" t="str">
        <f t="shared" si="20"/>
        <v>N/A</v>
      </c>
      <c r="G703" s="6"/>
      <c r="AA703" s="14" t="str">
        <f t="shared" si="21"/>
        <v/>
      </c>
      <c r="AB703" s="14" t="str">
        <f>IF(LEN($AA703)=0,"N",IF(LEN($AA703)&gt;1,"Error -- Availability entered in an incorrect format",IF($AA703='Control Panel'!$F$36,$AA703,IF($AA703='Control Panel'!$F$37,$AA703,IF($AA703='Control Panel'!$F$38,$AA703,IF($AA703='Control Panel'!$F$39,$AA703,IF($AA703='Control Panel'!$F$40,$AA703,IF($AA703='Control Panel'!$F$41,$AA703,"Error -- Availability entered in an incorrect format"))))))))</f>
        <v>N</v>
      </c>
    </row>
    <row r="704" spans="1:28" s="14" customFormat="1" x14ac:dyDescent="0.35">
      <c r="A704" s="7">
        <v>692</v>
      </c>
      <c r="B704" s="6"/>
      <c r="C704" s="11"/>
      <c r="D704" s="220"/>
      <c r="E704" s="11"/>
      <c r="F704" s="205" t="str">
        <f t="shared" si="20"/>
        <v>N/A</v>
      </c>
      <c r="G704" s="6"/>
      <c r="AA704" s="14" t="str">
        <f t="shared" si="21"/>
        <v/>
      </c>
      <c r="AB704" s="14" t="str">
        <f>IF(LEN($AA704)=0,"N",IF(LEN($AA704)&gt;1,"Error -- Availability entered in an incorrect format",IF($AA704='Control Panel'!$F$36,$AA704,IF($AA704='Control Panel'!$F$37,$AA704,IF($AA704='Control Panel'!$F$38,$AA704,IF($AA704='Control Panel'!$F$39,$AA704,IF($AA704='Control Panel'!$F$40,$AA704,IF($AA704='Control Panel'!$F$41,$AA704,"Error -- Availability entered in an incorrect format"))))))))</f>
        <v>N</v>
      </c>
    </row>
    <row r="705" spans="1:28" s="14" customFormat="1" x14ac:dyDescent="0.35">
      <c r="A705" s="7">
        <v>693</v>
      </c>
      <c r="B705" s="6"/>
      <c r="C705" s="11"/>
      <c r="D705" s="220"/>
      <c r="E705" s="11"/>
      <c r="F705" s="205" t="str">
        <f t="shared" si="20"/>
        <v>N/A</v>
      </c>
      <c r="G705" s="6"/>
      <c r="AA705" s="14" t="str">
        <f t="shared" si="21"/>
        <v/>
      </c>
      <c r="AB705" s="14" t="str">
        <f>IF(LEN($AA705)=0,"N",IF(LEN($AA705)&gt;1,"Error -- Availability entered in an incorrect format",IF($AA705='Control Panel'!$F$36,$AA705,IF($AA705='Control Panel'!$F$37,$AA705,IF($AA705='Control Panel'!$F$38,$AA705,IF($AA705='Control Panel'!$F$39,$AA705,IF($AA705='Control Panel'!$F$40,$AA705,IF($AA705='Control Panel'!$F$41,$AA705,"Error -- Availability entered in an incorrect format"))))))))</f>
        <v>N</v>
      </c>
    </row>
    <row r="706" spans="1:28" s="14" customFormat="1" x14ac:dyDescent="0.35">
      <c r="A706" s="7">
        <v>694</v>
      </c>
      <c r="B706" s="6"/>
      <c r="C706" s="11"/>
      <c r="D706" s="220"/>
      <c r="E706" s="11"/>
      <c r="F706" s="205" t="str">
        <f t="shared" si="20"/>
        <v>N/A</v>
      </c>
      <c r="G706" s="6"/>
      <c r="AA706" s="14" t="str">
        <f t="shared" si="21"/>
        <v/>
      </c>
      <c r="AB706" s="14" t="str">
        <f>IF(LEN($AA706)=0,"N",IF(LEN($AA706)&gt;1,"Error -- Availability entered in an incorrect format",IF($AA706='Control Panel'!$F$36,$AA706,IF($AA706='Control Panel'!$F$37,$AA706,IF($AA706='Control Panel'!$F$38,$AA706,IF($AA706='Control Panel'!$F$39,$AA706,IF($AA706='Control Panel'!$F$40,$AA706,IF($AA706='Control Panel'!$F$41,$AA706,"Error -- Availability entered in an incorrect format"))))))))</f>
        <v>N</v>
      </c>
    </row>
    <row r="707" spans="1:28" s="14" customFormat="1" x14ac:dyDescent="0.35">
      <c r="A707" s="7">
        <v>695</v>
      </c>
      <c r="B707" s="6"/>
      <c r="C707" s="11"/>
      <c r="D707" s="220"/>
      <c r="E707" s="11"/>
      <c r="F707" s="205" t="str">
        <f t="shared" si="20"/>
        <v>N/A</v>
      </c>
      <c r="G707" s="6"/>
      <c r="AA707" s="14" t="str">
        <f t="shared" si="21"/>
        <v/>
      </c>
      <c r="AB707" s="14" t="str">
        <f>IF(LEN($AA707)=0,"N",IF(LEN($AA707)&gt;1,"Error -- Availability entered in an incorrect format",IF($AA707='Control Panel'!$F$36,$AA707,IF($AA707='Control Panel'!$F$37,$AA707,IF($AA707='Control Panel'!$F$38,$AA707,IF($AA707='Control Panel'!$F$39,$AA707,IF($AA707='Control Panel'!$F$40,$AA707,IF($AA707='Control Panel'!$F$41,$AA707,"Error -- Availability entered in an incorrect format"))))))))</f>
        <v>N</v>
      </c>
    </row>
    <row r="708" spans="1:28" s="14" customFormat="1" x14ac:dyDescent="0.35">
      <c r="A708" s="7">
        <v>696</v>
      </c>
      <c r="B708" s="6"/>
      <c r="C708" s="11"/>
      <c r="D708" s="220"/>
      <c r="E708" s="11"/>
      <c r="F708" s="205" t="str">
        <f t="shared" si="20"/>
        <v>N/A</v>
      </c>
      <c r="G708" s="6"/>
      <c r="AA708" s="14" t="str">
        <f t="shared" si="21"/>
        <v/>
      </c>
      <c r="AB708" s="14" t="str">
        <f>IF(LEN($AA708)=0,"N",IF(LEN($AA708)&gt;1,"Error -- Availability entered in an incorrect format",IF($AA708='Control Panel'!$F$36,$AA708,IF($AA708='Control Panel'!$F$37,$AA708,IF($AA708='Control Panel'!$F$38,$AA708,IF($AA708='Control Panel'!$F$39,$AA708,IF($AA708='Control Panel'!$F$40,$AA708,IF($AA708='Control Panel'!$F$41,$AA708,"Error -- Availability entered in an incorrect format"))))))))</f>
        <v>N</v>
      </c>
    </row>
    <row r="709" spans="1:28" s="14" customFormat="1" x14ac:dyDescent="0.35">
      <c r="A709" s="7">
        <v>697</v>
      </c>
      <c r="B709" s="6"/>
      <c r="C709" s="11"/>
      <c r="D709" s="220"/>
      <c r="E709" s="11"/>
      <c r="F709" s="205" t="str">
        <f t="shared" si="20"/>
        <v>N/A</v>
      </c>
      <c r="G709" s="6"/>
      <c r="AA709" s="14" t="str">
        <f t="shared" si="21"/>
        <v/>
      </c>
      <c r="AB709" s="14" t="str">
        <f>IF(LEN($AA709)=0,"N",IF(LEN($AA709)&gt;1,"Error -- Availability entered in an incorrect format",IF($AA709='Control Panel'!$F$36,$AA709,IF($AA709='Control Panel'!$F$37,$AA709,IF($AA709='Control Panel'!$F$38,$AA709,IF($AA709='Control Panel'!$F$39,$AA709,IF($AA709='Control Panel'!$F$40,$AA709,IF($AA709='Control Panel'!$F$41,$AA709,"Error -- Availability entered in an incorrect format"))))))))</f>
        <v>N</v>
      </c>
    </row>
    <row r="710" spans="1:28" s="14" customFormat="1" x14ac:dyDescent="0.35">
      <c r="A710" s="7">
        <v>698</v>
      </c>
      <c r="B710" s="6"/>
      <c r="C710" s="11"/>
      <c r="D710" s="220"/>
      <c r="E710" s="11"/>
      <c r="F710" s="205" t="str">
        <f t="shared" si="20"/>
        <v>N/A</v>
      </c>
      <c r="G710" s="6"/>
      <c r="AA710" s="14" t="str">
        <f t="shared" si="21"/>
        <v/>
      </c>
      <c r="AB710" s="14" t="str">
        <f>IF(LEN($AA710)=0,"N",IF(LEN($AA710)&gt;1,"Error -- Availability entered in an incorrect format",IF($AA710='Control Panel'!$F$36,$AA710,IF($AA710='Control Panel'!$F$37,$AA710,IF($AA710='Control Panel'!$F$38,$AA710,IF($AA710='Control Panel'!$F$39,$AA710,IF($AA710='Control Panel'!$F$40,$AA710,IF($AA710='Control Panel'!$F$41,$AA710,"Error -- Availability entered in an incorrect format"))))))))</f>
        <v>N</v>
      </c>
    </row>
    <row r="711" spans="1:28" s="14" customFormat="1" x14ac:dyDescent="0.35">
      <c r="A711" s="7">
        <v>699</v>
      </c>
      <c r="B711" s="6"/>
      <c r="C711" s="11"/>
      <c r="D711" s="220"/>
      <c r="E711" s="11"/>
      <c r="F711" s="205" t="str">
        <f t="shared" si="20"/>
        <v>N/A</v>
      </c>
      <c r="G711" s="6"/>
      <c r="AA711" s="14" t="str">
        <f t="shared" si="21"/>
        <v/>
      </c>
      <c r="AB711" s="14" t="str">
        <f>IF(LEN($AA711)=0,"N",IF(LEN($AA711)&gt;1,"Error -- Availability entered in an incorrect format",IF($AA711='Control Panel'!$F$36,$AA711,IF($AA711='Control Panel'!$F$37,$AA711,IF($AA711='Control Panel'!$F$38,$AA711,IF($AA711='Control Panel'!$F$39,$AA711,IF($AA711='Control Panel'!$F$40,$AA711,IF($AA711='Control Panel'!$F$41,$AA711,"Error -- Availability entered in an incorrect format"))))))))</f>
        <v>N</v>
      </c>
    </row>
    <row r="712" spans="1:28" s="14" customFormat="1" x14ac:dyDescent="0.35">
      <c r="A712" s="7">
        <v>700</v>
      </c>
      <c r="B712" s="6"/>
      <c r="C712" s="11"/>
      <c r="D712" s="220"/>
      <c r="E712" s="11"/>
      <c r="F712" s="205" t="str">
        <f t="shared" si="20"/>
        <v>N/A</v>
      </c>
      <c r="G712" s="6"/>
      <c r="AA712" s="14" t="str">
        <f t="shared" si="21"/>
        <v/>
      </c>
      <c r="AB712" s="14" t="str">
        <f>IF(LEN($AA712)=0,"N",IF(LEN($AA712)&gt;1,"Error -- Availability entered in an incorrect format",IF($AA712='Control Panel'!$F$36,$AA712,IF($AA712='Control Panel'!$F$37,$AA712,IF($AA712='Control Panel'!$F$38,$AA712,IF($AA712='Control Panel'!$F$39,$AA712,IF($AA712='Control Panel'!$F$40,$AA712,IF($AA712='Control Panel'!$F$41,$AA712,"Error -- Availability entered in an incorrect format"))))))))</f>
        <v>N</v>
      </c>
    </row>
    <row r="713" spans="1:28" s="14" customFormat="1" x14ac:dyDescent="0.35">
      <c r="A713" s="7">
        <v>701</v>
      </c>
      <c r="B713" s="6"/>
      <c r="C713" s="11"/>
      <c r="D713" s="220"/>
      <c r="E713" s="11"/>
      <c r="F713" s="205" t="str">
        <f t="shared" si="20"/>
        <v>N/A</v>
      </c>
      <c r="G713" s="6"/>
      <c r="AA713" s="14" t="str">
        <f t="shared" si="21"/>
        <v/>
      </c>
      <c r="AB713" s="14" t="str">
        <f>IF(LEN($AA713)=0,"N",IF(LEN($AA713)&gt;1,"Error -- Availability entered in an incorrect format",IF($AA713='Control Panel'!$F$36,$AA713,IF($AA713='Control Panel'!$F$37,$AA713,IF($AA713='Control Panel'!$F$38,$AA713,IF($AA713='Control Panel'!$F$39,$AA713,IF($AA713='Control Panel'!$F$40,$AA713,IF($AA713='Control Panel'!$F$41,$AA713,"Error -- Availability entered in an incorrect format"))))))))</f>
        <v>N</v>
      </c>
    </row>
    <row r="714" spans="1:28" s="14" customFormat="1" x14ac:dyDescent="0.35">
      <c r="A714" s="7">
        <v>702</v>
      </c>
      <c r="B714" s="6"/>
      <c r="C714" s="11"/>
      <c r="D714" s="220"/>
      <c r="E714" s="11"/>
      <c r="F714" s="205" t="str">
        <f t="shared" si="20"/>
        <v>N/A</v>
      </c>
      <c r="G714" s="6"/>
      <c r="AA714" s="14" t="str">
        <f t="shared" si="21"/>
        <v/>
      </c>
      <c r="AB714" s="14" t="str">
        <f>IF(LEN($AA714)=0,"N",IF(LEN($AA714)&gt;1,"Error -- Availability entered in an incorrect format",IF($AA714='Control Panel'!$F$36,$AA714,IF($AA714='Control Panel'!$F$37,$AA714,IF($AA714='Control Panel'!$F$38,$AA714,IF($AA714='Control Panel'!$F$39,$AA714,IF($AA714='Control Panel'!$F$40,$AA714,IF($AA714='Control Panel'!$F$41,$AA714,"Error -- Availability entered in an incorrect format"))))))))</f>
        <v>N</v>
      </c>
    </row>
    <row r="715" spans="1:28" s="14" customFormat="1" x14ac:dyDescent="0.35">
      <c r="A715" s="7">
        <v>703</v>
      </c>
      <c r="B715" s="6"/>
      <c r="C715" s="11"/>
      <c r="D715" s="220"/>
      <c r="E715" s="11"/>
      <c r="F715" s="205" t="str">
        <f t="shared" si="20"/>
        <v>N/A</v>
      </c>
      <c r="G715" s="6"/>
      <c r="AA715" s="14" t="str">
        <f t="shared" si="21"/>
        <v/>
      </c>
      <c r="AB715" s="14" t="str">
        <f>IF(LEN($AA715)=0,"N",IF(LEN($AA715)&gt;1,"Error -- Availability entered in an incorrect format",IF($AA715='Control Panel'!$F$36,$AA715,IF($AA715='Control Panel'!$F$37,$AA715,IF($AA715='Control Panel'!$F$38,$AA715,IF($AA715='Control Panel'!$F$39,$AA715,IF($AA715='Control Panel'!$F$40,$AA715,IF($AA715='Control Panel'!$F$41,$AA715,"Error -- Availability entered in an incorrect format"))))))))</f>
        <v>N</v>
      </c>
    </row>
    <row r="716" spans="1:28" s="14" customFormat="1" x14ac:dyDescent="0.35">
      <c r="A716" s="7">
        <v>704</v>
      </c>
      <c r="B716" s="6"/>
      <c r="C716" s="11"/>
      <c r="D716" s="220"/>
      <c r="E716" s="11"/>
      <c r="F716" s="205" t="str">
        <f t="shared" si="20"/>
        <v>N/A</v>
      </c>
      <c r="G716" s="6"/>
      <c r="AA716" s="14" t="str">
        <f t="shared" si="21"/>
        <v/>
      </c>
      <c r="AB716" s="14" t="str">
        <f>IF(LEN($AA716)=0,"N",IF(LEN($AA716)&gt;1,"Error -- Availability entered in an incorrect format",IF($AA716='Control Panel'!$F$36,$AA716,IF($AA716='Control Panel'!$F$37,$AA716,IF($AA716='Control Panel'!$F$38,$AA716,IF($AA716='Control Panel'!$F$39,$AA716,IF($AA716='Control Panel'!$F$40,$AA716,IF($AA716='Control Panel'!$F$41,$AA716,"Error -- Availability entered in an incorrect format"))))))))</f>
        <v>N</v>
      </c>
    </row>
    <row r="717" spans="1:28" s="14" customFormat="1" x14ac:dyDescent="0.35">
      <c r="A717" s="7">
        <v>705</v>
      </c>
      <c r="B717" s="6"/>
      <c r="C717" s="11"/>
      <c r="D717" s="220"/>
      <c r="E717" s="11"/>
      <c r="F717" s="205" t="str">
        <f t="shared" si="20"/>
        <v>N/A</v>
      </c>
      <c r="G717" s="6"/>
      <c r="AA717" s="14" t="str">
        <f t="shared" si="21"/>
        <v/>
      </c>
      <c r="AB717" s="14" t="str">
        <f>IF(LEN($AA717)=0,"N",IF(LEN($AA717)&gt;1,"Error -- Availability entered in an incorrect format",IF($AA717='Control Panel'!$F$36,$AA717,IF($AA717='Control Panel'!$F$37,$AA717,IF($AA717='Control Panel'!$F$38,$AA717,IF($AA717='Control Panel'!$F$39,$AA717,IF($AA717='Control Panel'!$F$40,$AA717,IF($AA717='Control Panel'!$F$41,$AA717,"Error -- Availability entered in an incorrect format"))))))))</f>
        <v>N</v>
      </c>
    </row>
    <row r="718" spans="1:28" s="14" customFormat="1" x14ac:dyDescent="0.35">
      <c r="A718" s="7">
        <v>706</v>
      </c>
      <c r="B718" s="6"/>
      <c r="C718" s="11"/>
      <c r="D718" s="220"/>
      <c r="E718" s="11"/>
      <c r="F718" s="205" t="str">
        <f t="shared" ref="F718:F781" si="22">IF($D$10=$A$9,"N/A",$D$10)</f>
        <v>N/A</v>
      </c>
      <c r="G718" s="6"/>
      <c r="AA718" s="14" t="str">
        <f t="shared" ref="AA718:AA781" si="23">TRIM($D718)</f>
        <v/>
      </c>
      <c r="AB718" s="14" t="str">
        <f>IF(LEN($AA718)=0,"N",IF(LEN($AA718)&gt;1,"Error -- Availability entered in an incorrect format",IF($AA718='Control Panel'!$F$36,$AA718,IF($AA718='Control Panel'!$F$37,$AA718,IF($AA718='Control Panel'!$F$38,$AA718,IF($AA718='Control Panel'!$F$39,$AA718,IF($AA718='Control Panel'!$F$40,$AA718,IF($AA718='Control Panel'!$F$41,$AA718,"Error -- Availability entered in an incorrect format"))))))))</f>
        <v>N</v>
      </c>
    </row>
    <row r="719" spans="1:28" s="14" customFormat="1" x14ac:dyDescent="0.35">
      <c r="A719" s="7">
        <v>707</v>
      </c>
      <c r="B719" s="6"/>
      <c r="C719" s="11"/>
      <c r="D719" s="220"/>
      <c r="E719" s="11"/>
      <c r="F719" s="205" t="str">
        <f t="shared" si="22"/>
        <v>N/A</v>
      </c>
      <c r="G719" s="6"/>
      <c r="AA719" s="14" t="str">
        <f t="shared" si="23"/>
        <v/>
      </c>
      <c r="AB719" s="14" t="str">
        <f>IF(LEN($AA719)=0,"N",IF(LEN($AA719)&gt;1,"Error -- Availability entered in an incorrect format",IF($AA719='Control Panel'!$F$36,$AA719,IF($AA719='Control Panel'!$F$37,$AA719,IF($AA719='Control Panel'!$F$38,$AA719,IF($AA719='Control Panel'!$F$39,$AA719,IF($AA719='Control Panel'!$F$40,$AA719,IF($AA719='Control Panel'!$F$41,$AA719,"Error -- Availability entered in an incorrect format"))))))))</f>
        <v>N</v>
      </c>
    </row>
    <row r="720" spans="1:28" s="14" customFormat="1" x14ac:dyDescent="0.35">
      <c r="A720" s="7">
        <v>708</v>
      </c>
      <c r="B720" s="6"/>
      <c r="C720" s="11"/>
      <c r="D720" s="220"/>
      <c r="E720" s="11"/>
      <c r="F720" s="205" t="str">
        <f t="shared" si="22"/>
        <v>N/A</v>
      </c>
      <c r="G720" s="6"/>
      <c r="AA720" s="14" t="str">
        <f t="shared" si="23"/>
        <v/>
      </c>
      <c r="AB720" s="14" t="str">
        <f>IF(LEN($AA720)=0,"N",IF(LEN($AA720)&gt;1,"Error -- Availability entered in an incorrect format",IF($AA720='Control Panel'!$F$36,$AA720,IF($AA720='Control Panel'!$F$37,$AA720,IF($AA720='Control Panel'!$F$38,$AA720,IF($AA720='Control Panel'!$F$39,$AA720,IF($AA720='Control Panel'!$F$40,$AA720,IF($AA720='Control Panel'!$F$41,$AA720,"Error -- Availability entered in an incorrect format"))))))))</f>
        <v>N</v>
      </c>
    </row>
    <row r="721" spans="1:28" s="14" customFormat="1" x14ac:dyDescent="0.35">
      <c r="A721" s="7">
        <v>709</v>
      </c>
      <c r="B721" s="6"/>
      <c r="C721" s="11"/>
      <c r="D721" s="220"/>
      <c r="E721" s="11"/>
      <c r="F721" s="205" t="str">
        <f t="shared" si="22"/>
        <v>N/A</v>
      </c>
      <c r="G721" s="6"/>
      <c r="AA721" s="14" t="str">
        <f t="shared" si="23"/>
        <v/>
      </c>
      <c r="AB721" s="14" t="str">
        <f>IF(LEN($AA721)=0,"N",IF(LEN($AA721)&gt;1,"Error -- Availability entered in an incorrect format",IF($AA721='Control Panel'!$F$36,$AA721,IF($AA721='Control Panel'!$F$37,$AA721,IF($AA721='Control Panel'!$F$38,$AA721,IF($AA721='Control Panel'!$F$39,$AA721,IF($AA721='Control Panel'!$F$40,$AA721,IF($AA721='Control Panel'!$F$41,$AA721,"Error -- Availability entered in an incorrect format"))))))))</f>
        <v>N</v>
      </c>
    </row>
    <row r="722" spans="1:28" s="14" customFormat="1" x14ac:dyDescent="0.35">
      <c r="A722" s="7">
        <v>710</v>
      </c>
      <c r="B722" s="6"/>
      <c r="C722" s="11"/>
      <c r="D722" s="220"/>
      <c r="E722" s="11"/>
      <c r="F722" s="205" t="str">
        <f t="shared" si="22"/>
        <v>N/A</v>
      </c>
      <c r="G722" s="6"/>
      <c r="AA722" s="14" t="str">
        <f t="shared" si="23"/>
        <v/>
      </c>
      <c r="AB722" s="14" t="str">
        <f>IF(LEN($AA722)=0,"N",IF(LEN($AA722)&gt;1,"Error -- Availability entered in an incorrect format",IF($AA722='Control Panel'!$F$36,$AA722,IF($AA722='Control Panel'!$F$37,$AA722,IF($AA722='Control Panel'!$F$38,$AA722,IF($AA722='Control Panel'!$F$39,$AA722,IF($AA722='Control Panel'!$F$40,$AA722,IF($AA722='Control Panel'!$F$41,$AA722,"Error -- Availability entered in an incorrect format"))))))))</f>
        <v>N</v>
      </c>
    </row>
    <row r="723" spans="1:28" s="14" customFormat="1" x14ac:dyDescent="0.35">
      <c r="A723" s="7">
        <v>711</v>
      </c>
      <c r="B723" s="6"/>
      <c r="C723" s="11"/>
      <c r="D723" s="220"/>
      <c r="E723" s="11"/>
      <c r="F723" s="205" t="str">
        <f t="shared" si="22"/>
        <v>N/A</v>
      </c>
      <c r="G723" s="6"/>
      <c r="AA723" s="14" t="str">
        <f t="shared" si="23"/>
        <v/>
      </c>
      <c r="AB723" s="14" t="str">
        <f>IF(LEN($AA723)=0,"N",IF(LEN($AA723)&gt;1,"Error -- Availability entered in an incorrect format",IF($AA723='Control Panel'!$F$36,$AA723,IF($AA723='Control Panel'!$F$37,$AA723,IF($AA723='Control Panel'!$F$38,$AA723,IF($AA723='Control Panel'!$F$39,$AA723,IF($AA723='Control Panel'!$F$40,$AA723,IF($AA723='Control Panel'!$F$41,$AA723,"Error -- Availability entered in an incorrect format"))))))))</f>
        <v>N</v>
      </c>
    </row>
    <row r="724" spans="1:28" s="14" customFormat="1" x14ac:dyDescent="0.35">
      <c r="A724" s="7">
        <v>712</v>
      </c>
      <c r="B724" s="6"/>
      <c r="C724" s="11"/>
      <c r="D724" s="220"/>
      <c r="E724" s="11"/>
      <c r="F724" s="205" t="str">
        <f t="shared" si="22"/>
        <v>N/A</v>
      </c>
      <c r="G724" s="6"/>
      <c r="AA724" s="14" t="str">
        <f t="shared" si="23"/>
        <v/>
      </c>
      <c r="AB724" s="14" t="str">
        <f>IF(LEN($AA724)=0,"N",IF(LEN($AA724)&gt;1,"Error -- Availability entered in an incorrect format",IF($AA724='Control Panel'!$F$36,$AA724,IF($AA724='Control Panel'!$F$37,$AA724,IF($AA724='Control Panel'!$F$38,$AA724,IF($AA724='Control Panel'!$F$39,$AA724,IF($AA724='Control Panel'!$F$40,$AA724,IF($AA724='Control Panel'!$F$41,$AA724,"Error -- Availability entered in an incorrect format"))))))))</f>
        <v>N</v>
      </c>
    </row>
    <row r="725" spans="1:28" s="14" customFormat="1" x14ac:dyDescent="0.35">
      <c r="A725" s="7">
        <v>713</v>
      </c>
      <c r="B725" s="6"/>
      <c r="C725" s="11"/>
      <c r="D725" s="220"/>
      <c r="E725" s="11"/>
      <c r="F725" s="205" t="str">
        <f t="shared" si="22"/>
        <v>N/A</v>
      </c>
      <c r="G725" s="6"/>
      <c r="AA725" s="14" t="str">
        <f t="shared" si="23"/>
        <v/>
      </c>
      <c r="AB725" s="14" t="str">
        <f>IF(LEN($AA725)=0,"N",IF(LEN($AA725)&gt;1,"Error -- Availability entered in an incorrect format",IF($AA725='Control Panel'!$F$36,$AA725,IF($AA725='Control Panel'!$F$37,$AA725,IF($AA725='Control Panel'!$F$38,$AA725,IF($AA725='Control Panel'!$F$39,$AA725,IF($AA725='Control Panel'!$F$40,$AA725,IF($AA725='Control Panel'!$F$41,$AA725,"Error -- Availability entered in an incorrect format"))))))))</f>
        <v>N</v>
      </c>
    </row>
    <row r="726" spans="1:28" s="14" customFormat="1" x14ac:dyDescent="0.35">
      <c r="A726" s="7">
        <v>714</v>
      </c>
      <c r="B726" s="6"/>
      <c r="C726" s="11"/>
      <c r="D726" s="220"/>
      <c r="E726" s="11"/>
      <c r="F726" s="205" t="str">
        <f t="shared" si="22"/>
        <v>N/A</v>
      </c>
      <c r="G726" s="6"/>
      <c r="AA726" s="14" t="str">
        <f t="shared" si="23"/>
        <v/>
      </c>
      <c r="AB726" s="14" t="str">
        <f>IF(LEN($AA726)=0,"N",IF(LEN($AA726)&gt;1,"Error -- Availability entered in an incorrect format",IF($AA726='Control Panel'!$F$36,$AA726,IF($AA726='Control Panel'!$F$37,$AA726,IF($AA726='Control Panel'!$F$38,$AA726,IF($AA726='Control Panel'!$F$39,$AA726,IF($AA726='Control Panel'!$F$40,$AA726,IF($AA726='Control Panel'!$F$41,$AA726,"Error -- Availability entered in an incorrect format"))))))))</f>
        <v>N</v>
      </c>
    </row>
    <row r="727" spans="1:28" s="14" customFormat="1" x14ac:dyDescent="0.35">
      <c r="A727" s="7">
        <v>715</v>
      </c>
      <c r="B727" s="6"/>
      <c r="C727" s="11"/>
      <c r="D727" s="220"/>
      <c r="E727" s="11"/>
      <c r="F727" s="205" t="str">
        <f t="shared" si="22"/>
        <v>N/A</v>
      </c>
      <c r="G727" s="6"/>
      <c r="AA727" s="14" t="str">
        <f t="shared" si="23"/>
        <v/>
      </c>
      <c r="AB727" s="14" t="str">
        <f>IF(LEN($AA727)=0,"N",IF(LEN($AA727)&gt;1,"Error -- Availability entered in an incorrect format",IF($AA727='Control Panel'!$F$36,$AA727,IF($AA727='Control Panel'!$F$37,$AA727,IF($AA727='Control Panel'!$F$38,$AA727,IF($AA727='Control Panel'!$F$39,$AA727,IF($AA727='Control Panel'!$F$40,$AA727,IF($AA727='Control Panel'!$F$41,$AA727,"Error -- Availability entered in an incorrect format"))))))))</f>
        <v>N</v>
      </c>
    </row>
    <row r="728" spans="1:28" s="14" customFormat="1" x14ac:dyDescent="0.35">
      <c r="A728" s="7">
        <v>716</v>
      </c>
      <c r="B728" s="6"/>
      <c r="C728" s="11"/>
      <c r="D728" s="220"/>
      <c r="E728" s="11"/>
      <c r="F728" s="205" t="str">
        <f t="shared" si="22"/>
        <v>N/A</v>
      </c>
      <c r="G728" s="6"/>
      <c r="AA728" s="14" t="str">
        <f t="shared" si="23"/>
        <v/>
      </c>
      <c r="AB728" s="14" t="str">
        <f>IF(LEN($AA728)=0,"N",IF(LEN($AA728)&gt;1,"Error -- Availability entered in an incorrect format",IF($AA728='Control Panel'!$F$36,$AA728,IF($AA728='Control Panel'!$F$37,$AA728,IF($AA728='Control Panel'!$F$38,$AA728,IF($AA728='Control Panel'!$F$39,$AA728,IF($AA728='Control Panel'!$F$40,$AA728,IF($AA728='Control Panel'!$F$41,$AA728,"Error -- Availability entered in an incorrect format"))))))))</f>
        <v>N</v>
      </c>
    </row>
    <row r="729" spans="1:28" s="14" customFormat="1" x14ac:dyDescent="0.35">
      <c r="A729" s="7">
        <v>717</v>
      </c>
      <c r="B729" s="6"/>
      <c r="C729" s="11"/>
      <c r="D729" s="220"/>
      <c r="E729" s="11"/>
      <c r="F729" s="205" t="str">
        <f t="shared" si="22"/>
        <v>N/A</v>
      </c>
      <c r="G729" s="6"/>
      <c r="AA729" s="14" t="str">
        <f t="shared" si="23"/>
        <v/>
      </c>
      <c r="AB729" s="14" t="str">
        <f>IF(LEN($AA729)=0,"N",IF(LEN($AA729)&gt;1,"Error -- Availability entered in an incorrect format",IF($AA729='Control Panel'!$F$36,$AA729,IF($AA729='Control Panel'!$F$37,$AA729,IF($AA729='Control Panel'!$F$38,$AA729,IF($AA729='Control Panel'!$F$39,$AA729,IF($AA729='Control Panel'!$F$40,$AA729,IF($AA729='Control Panel'!$F$41,$AA729,"Error -- Availability entered in an incorrect format"))))))))</f>
        <v>N</v>
      </c>
    </row>
    <row r="730" spans="1:28" s="14" customFormat="1" x14ac:dyDescent="0.35">
      <c r="A730" s="7">
        <v>718</v>
      </c>
      <c r="B730" s="6"/>
      <c r="C730" s="11"/>
      <c r="D730" s="220"/>
      <c r="E730" s="11"/>
      <c r="F730" s="205" t="str">
        <f t="shared" si="22"/>
        <v>N/A</v>
      </c>
      <c r="G730" s="6"/>
      <c r="AA730" s="14" t="str">
        <f t="shared" si="23"/>
        <v/>
      </c>
      <c r="AB730" s="14" t="str">
        <f>IF(LEN($AA730)=0,"N",IF(LEN($AA730)&gt;1,"Error -- Availability entered in an incorrect format",IF($AA730='Control Panel'!$F$36,$AA730,IF($AA730='Control Panel'!$F$37,$AA730,IF($AA730='Control Panel'!$F$38,$AA730,IF($AA730='Control Panel'!$F$39,$AA730,IF($AA730='Control Panel'!$F$40,$AA730,IF($AA730='Control Panel'!$F$41,$AA730,"Error -- Availability entered in an incorrect format"))))))))</f>
        <v>N</v>
      </c>
    </row>
    <row r="731" spans="1:28" s="14" customFormat="1" x14ac:dyDescent="0.35">
      <c r="A731" s="7">
        <v>719</v>
      </c>
      <c r="B731" s="6"/>
      <c r="C731" s="11"/>
      <c r="D731" s="220"/>
      <c r="E731" s="11"/>
      <c r="F731" s="205" t="str">
        <f t="shared" si="22"/>
        <v>N/A</v>
      </c>
      <c r="G731" s="6"/>
      <c r="AA731" s="14" t="str">
        <f t="shared" si="23"/>
        <v/>
      </c>
      <c r="AB731" s="14" t="str">
        <f>IF(LEN($AA731)=0,"N",IF(LEN($AA731)&gt;1,"Error -- Availability entered in an incorrect format",IF($AA731='Control Panel'!$F$36,$AA731,IF($AA731='Control Panel'!$F$37,$AA731,IF($AA731='Control Panel'!$F$38,$AA731,IF($AA731='Control Panel'!$F$39,$AA731,IF($AA731='Control Panel'!$F$40,$AA731,IF($AA731='Control Panel'!$F$41,$AA731,"Error -- Availability entered in an incorrect format"))))))))</f>
        <v>N</v>
      </c>
    </row>
    <row r="732" spans="1:28" s="14" customFormat="1" x14ac:dyDescent="0.35">
      <c r="A732" s="7">
        <v>720</v>
      </c>
      <c r="B732" s="6"/>
      <c r="C732" s="11"/>
      <c r="D732" s="220"/>
      <c r="E732" s="11"/>
      <c r="F732" s="205" t="str">
        <f t="shared" si="22"/>
        <v>N/A</v>
      </c>
      <c r="G732" s="6"/>
      <c r="AA732" s="14" t="str">
        <f t="shared" si="23"/>
        <v/>
      </c>
      <c r="AB732" s="14" t="str">
        <f>IF(LEN($AA732)=0,"N",IF(LEN($AA732)&gt;1,"Error -- Availability entered in an incorrect format",IF($AA732='Control Panel'!$F$36,$AA732,IF($AA732='Control Panel'!$F$37,$AA732,IF($AA732='Control Panel'!$F$38,$AA732,IF($AA732='Control Panel'!$F$39,$AA732,IF($AA732='Control Panel'!$F$40,$AA732,IF($AA732='Control Panel'!$F$41,$AA732,"Error -- Availability entered in an incorrect format"))))))))</f>
        <v>N</v>
      </c>
    </row>
    <row r="733" spans="1:28" s="14" customFormat="1" x14ac:dyDescent="0.35">
      <c r="A733" s="7">
        <v>721</v>
      </c>
      <c r="B733" s="6"/>
      <c r="C733" s="11"/>
      <c r="D733" s="220"/>
      <c r="E733" s="11"/>
      <c r="F733" s="205" t="str">
        <f t="shared" si="22"/>
        <v>N/A</v>
      </c>
      <c r="G733" s="6"/>
      <c r="AA733" s="14" t="str">
        <f t="shared" si="23"/>
        <v/>
      </c>
      <c r="AB733" s="14" t="str">
        <f>IF(LEN($AA733)=0,"N",IF(LEN($AA733)&gt;1,"Error -- Availability entered in an incorrect format",IF($AA733='Control Panel'!$F$36,$AA733,IF($AA733='Control Panel'!$F$37,$AA733,IF($AA733='Control Panel'!$F$38,$AA733,IF($AA733='Control Panel'!$F$39,$AA733,IF($AA733='Control Panel'!$F$40,$AA733,IF($AA733='Control Panel'!$F$41,$AA733,"Error -- Availability entered in an incorrect format"))))))))</f>
        <v>N</v>
      </c>
    </row>
    <row r="734" spans="1:28" s="14" customFormat="1" x14ac:dyDescent="0.35">
      <c r="A734" s="7">
        <v>722</v>
      </c>
      <c r="B734" s="6"/>
      <c r="C734" s="11"/>
      <c r="D734" s="220"/>
      <c r="E734" s="11"/>
      <c r="F734" s="205" t="str">
        <f t="shared" si="22"/>
        <v>N/A</v>
      </c>
      <c r="G734" s="6"/>
      <c r="AA734" s="14" t="str">
        <f t="shared" si="23"/>
        <v/>
      </c>
      <c r="AB734" s="14" t="str">
        <f>IF(LEN($AA734)=0,"N",IF(LEN($AA734)&gt;1,"Error -- Availability entered in an incorrect format",IF($AA734='Control Panel'!$F$36,$AA734,IF($AA734='Control Panel'!$F$37,$AA734,IF($AA734='Control Panel'!$F$38,$AA734,IF($AA734='Control Panel'!$F$39,$AA734,IF($AA734='Control Panel'!$F$40,$AA734,IF($AA734='Control Panel'!$F$41,$AA734,"Error -- Availability entered in an incorrect format"))))))))</f>
        <v>N</v>
      </c>
    </row>
    <row r="735" spans="1:28" s="14" customFormat="1" x14ac:dyDescent="0.35">
      <c r="A735" s="7">
        <v>723</v>
      </c>
      <c r="B735" s="6"/>
      <c r="C735" s="11"/>
      <c r="D735" s="220"/>
      <c r="E735" s="11"/>
      <c r="F735" s="205" t="str">
        <f t="shared" si="22"/>
        <v>N/A</v>
      </c>
      <c r="G735" s="6"/>
      <c r="AA735" s="14" t="str">
        <f t="shared" si="23"/>
        <v/>
      </c>
      <c r="AB735" s="14" t="str">
        <f>IF(LEN($AA735)=0,"N",IF(LEN($AA735)&gt;1,"Error -- Availability entered in an incorrect format",IF($AA735='Control Panel'!$F$36,$AA735,IF($AA735='Control Panel'!$F$37,$AA735,IF($AA735='Control Panel'!$F$38,$AA735,IF($AA735='Control Panel'!$F$39,$AA735,IF($AA735='Control Panel'!$F$40,$AA735,IF($AA735='Control Panel'!$F$41,$AA735,"Error -- Availability entered in an incorrect format"))))))))</f>
        <v>N</v>
      </c>
    </row>
    <row r="736" spans="1:28" s="14" customFormat="1" x14ac:dyDescent="0.35">
      <c r="A736" s="7">
        <v>724</v>
      </c>
      <c r="B736" s="6"/>
      <c r="C736" s="11"/>
      <c r="D736" s="220"/>
      <c r="E736" s="11"/>
      <c r="F736" s="205" t="str">
        <f t="shared" si="22"/>
        <v>N/A</v>
      </c>
      <c r="G736" s="6"/>
      <c r="AA736" s="14" t="str">
        <f t="shared" si="23"/>
        <v/>
      </c>
      <c r="AB736" s="14" t="str">
        <f>IF(LEN($AA736)=0,"N",IF(LEN($AA736)&gt;1,"Error -- Availability entered in an incorrect format",IF($AA736='Control Panel'!$F$36,$AA736,IF($AA736='Control Panel'!$F$37,$AA736,IF($AA736='Control Panel'!$F$38,$AA736,IF($AA736='Control Panel'!$F$39,$AA736,IF($AA736='Control Panel'!$F$40,$AA736,IF($AA736='Control Panel'!$F$41,$AA736,"Error -- Availability entered in an incorrect format"))))))))</f>
        <v>N</v>
      </c>
    </row>
    <row r="737" spans="1:28" s="14" customFormat="1" x14ac:dyDescent="0.35">
      <c r="A737" s="7">
        <v>725</v>
      </c>
      <c r="B737" s="6"/>
      <c r="C737" s="11"/>
      <c r="D737" s="220"/>
      <c r="E737" s="11"/>
      <c r="F737" s="205" t="str">
        <f t="shared" si="22"/>
        <v>N/A</v>
      </c>
      <c r="G737" s="6"/>
      <c r="AA737" s="14" t="str">
        <f t="shared" si="23"/>
        <v/>
      </c>
      <c r="AB737" s="14" t="str">
        <f>IF(LEN($AA737)=0,"N",IF(LEN($AA737)&gt;1,"Error -- Availability entered in an incorrect format",IF($AA737='Control Panel'!$F$36,$AA737,IF($AA737='Control Panel'!$F$37,$AA737,IF($AA737='Control Panel'!$F$38,$AA737,IF($AA737='Control Panel'!$F$39,$AA737,IF($AA737='Control Panel'!$F$40,$AA737,IF($AA737='Control Panel'!$F$41,$AA737,"Error -- Availability entered in an incorrect format"))))))))</f>
        <v>N</v>
      </c>
    </row>
    <row r="738" spans="1:28" s="14" customFormat="1" x14ac:dyDescent="0.35">
      <c r="A738" s="7">
        <v>726</v>
      </c>
      <c r="B738" s="6"/>
      <c r="C738" s="11"/>
      <c r="D738" s="220"/>
      <c r="E738" s="11"/>
      <c r="F738" s="205" t="str">
        <f t="shared" si="22"/>
        <v>N/A</v>
      </c>
      <c r="G738" s="6"/>
      <c r="AA738" s="14" t="str">
        <f t="shared" si="23"/>
        <v/>
      </c>
      <c r="AB738" s="14" t="str">
        <f>IF(LEN($AA738)=0,"N",IF(LEN($AA738)&gt;1,"Error -- Availability entered in an incorrect format",IF($AA738='Control Panel'!$F$36,$AA738,IF($AA738='Control Panel'!$F$37,$AA738,IF($AA738='Control Panel'!$F$38,$AA738,IF($AA738='Control Panel'!$F$39,$AA738,IF($AA738='Control Panel'!$F$40,$AA738,IF($AA738='Control Panel'!$F$41,$AA738,"Error -- Availability entered in an incorrect format"))))))))</f>
        <v>N</v>
      </c>
    </row>
    <row r="739" spans="1:28" s="14" customFormat="1" x14ac:dyDescent="0.35">
      <c r="A739" s="7">
        <v>727</v>
      </c>
      <c r="B739" s="6"/>
      <c r="C739" s="11"/>
      <c r="D739" s="220"/>
      <c r="E739" s="11"/>
      <c r="F739" s="205" t="str">
        <f t="shared" si="22"/>
        <v>N/A</v>
      </c>
      <c r="G739" s="6"/>
      <c r="AA739" s="14" t="str">
        <f t="shared" si="23"/>
        <v/>
      </c>
      <c r="AB739" s="14" t="str">
        <f>IF(LEN($AA739)=0,"N",IF(LEN($AA739)&gt;1,"Error -- Availability entered in an incorrect format",IF($AA739='Control Panel'!$F$36,$AA739,IF($AA739='Control Panel'!$F$37,$AA739,IF($AA739='Control Panel'!$F$38,$AA739,IF($AA739='Control Panel'!$F$39,$AA739,IF($AA739='Control Panel'!$F$40,$AA739,IF($AA739='Control Panel'!$F$41,$AA739,"Error -- Availability entered in an incorrect format"))))))))</f>
        <v>N</v>
      </c>
    </row>
    <row r="740" spans="1:28" s="14" customFormat="1" x14ac:dyDescent="0.35">
      <c r="A740" s="7">
        <v>728</v>
      </c>
      <c r="B740" s="6"/>
      <c r="C740" s="11"/>
      <c r="D740" s="220"/>
      <c r="E740" s="11"/>
      <c r="F740" s="205" t="str">
        <f t="shared" si="22"/>
        <v>N/A</v>
      </c>
      <c r="G740" s="6"/>
      <c r="AA740" s="14" t="str">
        <f t="shared" si="23"/>
        <v/>
      </c>
      <c r="AB740" s="14" t="str">
        <f>IF(LEN($AA740)=0,"N",IF(LEN($AA740)&gt;1,"Error -- Availability entered in an incorrect format",IF($AA740='Control Panel'!$F$36,$AA740,IF($AA740='Control Panel'!$F$37,$AA740,IF($AA740='Control Panel'!$F$38,$AA740,IF($AA740='Control Panel'!$F$39,$AA740,IF($AA740='Control Panel'!$F$40,$AA740,IF($AA740='Control Panel'!$F$41,$AA740,"Error -- Availability entered in an incorrect format"))))))))</f>
        <v>N</v>
      </c>
    </row>
    <row r="741" spans="1:28" s="14" customFormat="1" x14ac:dyDescent="0.35">
      <c r="A741" s="7">
        <v>729</v>
      </c>
      <c r="B741" s="6"/>
      <c r="C741" s="11"/>
      <c r="D741" s="220"/>
      <c r="E741" s="11"/>
      <c r="F741" s="205" t="str">
        <f t="shared" si="22"/>
        <v>N/A</v>
      </c>
      <c r="G741" s="6"/>
      <c r="AA741" s="14" t="str">
        <f t="shared" si="23"/>
        <v/>
      </c>
      <c r="AB741" s="14" t="str">
        <f>IF(LEN($AA741)=0,"N",IF(LEN($AA741)&gt;1,"Error -- Availability entered in an incorrect format",IF($AA741='Control Panel'!$F$36,$AA741,IF($AA741='Control Panel'!$F$37,$AA741,IF($AA741='Control Panel'!$F$38,$AA741,IF($AA741='Control Panel'!$F$39,$AA741,IF($AA741='Control Panel'!$F$40,$AA741,IF($AA741='Control Panel'!$F$41,$AA741,"Error -- Availability entered in an incorrect format"))))))))</f>
        <v>N</v>
      </c>
    </row>
    <row r="742" spans="1:28" s="14" customFormat="1" x14ac:dyDescent="0.35">
      <c r="A742" s="7">
        <v>730</v>
      </c>
      <c r="B742" s="6"/>
      <c r="C742" s="11"/>
      <c r="D742" s="220"/>
      <c r="E742" s="11"/>
      <c r="F742" s="205" t="str">
        <f t="shared" si="22"/>
        <v>N/A</v>
      </c>
      <c r="G742" s="6"/>
      <c r="AA742" s="14" t="str">
        <f t="shared" si="23"/>
        <v/>
      </c>
      <c r="AB742" s="14" t="str">
        <f>IF(LEN($AA742)=0,"N",IF(LEN($AA742)&gt;1,"Error -- Availability entered in an incorrect format",IF($AA742='Control Panel'!$F$36,$AA742,IF($AA742='Control Panel'!$F$37,$AA742,IF($AA742='Control Panel'!$F$38,$AA742,IF($AA742='Control Panel'!$F$39,$AA742,IF($AA742='Control Panel'!$F$40,$AA742,IF($AA742='Control Panel'!$F$41,$AA742,"Error -- Availability entered in an incorrect format"))))))))</f>
        <v>N</v>
      </c>
    </row>
    <row r="743" spans="1:28" s="14" customFormat="1" x14ac:dyDescent="0.35">
      <c r="A743" s="7">
        <v>731</v>
      </c>
      <c r="B743" s="6"/>
      <c r="C743" s="11"/>
      <c r="D743" s="220"/>
      <c r="E743" s="11"/>
      <c r="F743" s="205" t="str">
        <f t="shared" si="22"/>
        <v>N/A</v>
      </c>
      <c r="G743" s="6"/>
      <c r="AA743" s="14" t="str">
        <f t="shared" si="23"/>
        <v/>
      </c>
      <c r="AB743" s="14" t="str">
        <f>IF(LEN($AA743)=0,"N",IF(LEN($AA743)&gt;1,"Error -- Availability entered in an incorrect format",IF($AA743='Control Panel'!$F$36,$AA743,IF($AA743='Control Panel'!$F$37,$AA743,IF($AA743='Control Panel'!$F$38,$AA743,IF($AA743='Control Panel'!$F$39,$AA743,IF($AA743='Control Panel'!$F$40,$AA743,IF($AA743='Control Panel'!$F$41,$AA743,"Error -- Availability entered in an incorrect format"))))))))</f>
        <v>N</v>
      </c>
    </row>
    <row r="744" spans="1:28" s="14" customFormat="1" x14ac:dyDescent="0.35">
      <c r="A744" s="7">
        <v>732</v>
      </c>
      <c r="B744" s="6"/>
      <c r="C744" s="11"/>
      <c r="D744" s="220"/>
      <c r="E744" s="11"/>
      <c r="F744" s="205" t="str">
        <f t="shared" si="22"/>
        <v>N/A</v>
      </c>
      <c r="G744" s="6"/>
      <c r="AA744" s="14" t="str">
        <f t="shared" si="23"/>
        <v/>
      </c>
      <c r="AB744" s="14" t="str">
        <f>IF(LEN($AA744)=0,"N",IF(LEN($AA744)&gt;1,"Error -- Availability entered in an incorrect format",IF($AA744='Control Panel'!$F$36,$AA744,IF($AA744='Control Panel'!$F$37,$AA744,IF($AA744='Control Panel'!$F$38,$AA744,IF($AA744='Control Panel'!$F$39,$AA744,IF($AA744='Control Panel'!$F$40,$AA744,IF($AA744='Control Panel'!$F$41,$AA744,"Error -- Availability entered in an incorrect format"))))))))</f>
        <v>N</v>
      </c>
    </row>
    <row r="745" spans="1:28" s="14" customFormat="1" x14ac:dyDescent="0.35">
      <c r="A745" s="7">
        <v>733</v>
      </c>
      <c r="B745" s="6"/>
      <c r="C745" s="11"/>
      <c r="D745" s="220"/>
      <c r="E745" s="11"/>
      <c r="F745" s="205" t="str">
        <f t="shared" si="22"/>
        <v>N/A</v>
      </c>
      <c r="G745" s="6"/>
      <c r="AA745" s="14" t="str">
        <f t="shared" si="23"/>
        <v/>
      </c>
      <c r="AB745" s="14" t="str">
        <f>IF(LEN($AA745)=0,"N",IF(LEN($AA745)&gt;1,"Error -- Availability entered in an incorrect format",IF($AA745='Control Panel'!$F$36,$AA745,IF($AA745='Control Panel'!$F$37,$AA745,IF($AA745='Control Panel'!$F$38,$AA745,IF($AA745='Control Panel'!$F$39,$AA745,IF($AA745='Control Panel'!$F$40,$AA745,IF($AA745='Control Panel'!$F$41,$AA745,"Error -- Availability entered in an incorrect format"))))))))</f>
        <v>N</v>
      </c>
    </row>
    <row r="746" spans="1:28" s="14" customFormat="1" x14ac:dyDescent="0.35">
      <c r="A746" s="7">
        <v>734</v>
      </c>
      <c r="B746" s="6"/>
      <c r="C746" s="11"/>
      <c r="D746" s="220"/>
      <c r="E746" s="11"/>
      <c r="F746" s="205" t="str">
        <f t="shared" si="22"/>
        <v>N/A</v>
      </c>
      <c r="G746" s="6"/>
      <c r="AA746" s="14" t="str">
        <f t="shared" si="23"/>
        <v/>
      </c>
      <c r="AB746" s="14" t="str">
        <f>IF(LEN($AA746)=0,"N",IF(LEN($AA746)&gt;1,"Error -- Availability entered in an incorrect format",IF($AA746='Control Panel'!$F$36,$AA746,IF($AA746='Control Panel'!$F$37,$AA746,IF($AA746='Control Panel'!$F$38,$AA746,IF($AA746='Control Panel'!$F$39,$AA746,IF($AA746='Control Panel'!$F$40,$AA746,IF($AA746='Control Panel'!$F$41,$AA746,"Error -- Availability entered in an incorrect format"))))))))</f>
        <v>N</v>
      </c>
    </row>
    <row r="747" spans="1:28" s="14" customFormat="1" x14ac:dyDescent="0.35">
      <c r="A747" s="7">
        <v>735</v>
      </c>
      <c r="B747" s="6"/>
      <c r="C747" s="11"/>
      <c r="D747" s="220"/>
      <c r="E747" s="11"/>
      <c r="F747" s="205" t="str">
        <f t="shared" si="22"/>
        <v>N/A</v>
      </c>
      <c r="G747" s="6"/>
      <c r="AA747" s="14" t="str">
        <f t="shared" si="23"/>
        <v/>
      </c>
      <c r="AB747" s="14" t="str">
        <f>IF(LEN($AA747)=0,"N",IF(LEN($AA747)&gt;1,"Error -- Availability entered in an incorrect format",IF($AA747='Control Panel'!$F$36,$AA747,IF($AA747='Control Panel'!$F$37,$AA747,IF($AA747='Control Panel'!$F$38,$AA747,IF($AA747='Control Panel'!$F$39,$AA747,IF($AA747='Control Panel'!$F$40,$AA747,IF($AA747='Control Panel'!$F$41,$AA747,"Error -- Availability entered in an incorrect format"))))))))</f>
        <v>N</v>
      </c>
    </row>
    <row r="748" spans="1:28" s="14" customFormat="1" x14ac:dyDescent="0.35">
      <c r="A748" s="7">
        <v>736</v>
      </c>
      <c r="B748" s="6"/>
      <c r="C748" s="11"/>
      <c r="D748" s="220"/>
      <c r="E748" s="11"/>
      <c r="F748" s="205" t="str">
        <f t="shared" si="22"/>
        <v>N/A</v>
      </c>
      <c r="G748" s="6"/>
      <c r="AA748" s="14" t="str">
        <f t="shared" si="23"/>
        <v/>
      </c>
      <c r="AB748" s="14" t="str">
        <f>IF(LEN($AA748)=0,"N",IF(LEN($AA748)&gt;1,"Error -- Availability entered in an incorrect format",IF($AA748='Control Panel'!$F$36,$AA748,IF($AA748='Control Panel'!$F$37,$AA748,IF($AA748='Control Panel'!$F$38,$AA748,IF($AA748='Control Panel'!$F$39,$AA748,IF($AA748='Control Panel'!$F$40,$AA748,IF($AA748='Control Panel'!$F$41,$AA748,"Error -- Availability entered in an incorrect format"))))))))</f>
        <v>N</v>
      </c>
    </row>
    <row r="749" spans="1:28" s="14" customFormat="1" x14ac:dyDescent="0.35">
      <c r="A749" s="7">
        <v>737</v>
      </c>
      <c r="B749" s="6"/>
      <c r="C749" s="11"/>
      <c r="D749" s="220"/>
      <c r="E749" s="11"/>
      <c r="F749" s="205" t="str">
        <f t="shared" si="22"/>
        <v>N/A</v>
      </c>
      <c r="G749" s="6"/>
      <c r="AA749" s="14" t="str">
        <f t="shared" si="23"/>
        <v/>
      </c>
      <c r="AB749" s="14" t="str">
        <f>IF(LEN($AA749)=0,"N",IF(LEN($AA749)&gt;1,"Error -- Availability entered in an incorrect format",IF($AA749='Control Panel'!$F$36,$AA749,IF($AA749='Control Panel'!$F$37,$AA749,IF($AA749='Control Panel'!$F$38,$AA749,IF($AA749='Control Panel'!$F$39,$AA749,IF($AA749='Control Panel'!$F$40,$AA749,IF($AA749='Control Panel'!$F$41,$AA749,"Error -- Availability entered in an incorrect format"))))))))</f>
        <v>N</v>
      </c>
    </row>
    <row r="750" spans="1:28" s="14" customFormat="1" x14ac:dyDescent="0.35">
      <c r="A750" s="7">
        <v>738</v>
      </c>
      <c r="B750" s="6"/>
      <c r="C750" s="11"/>
      <c r="D750" s="220"/>
      <c r="E750" s="11"/>
      <c r="F750" s="205" t="str">
        <f t="shared" si="22"/>
        <v>N/A</v>
      </c>
      <c r="G750" s="6"/>
      <c r="AA750" s="14" t="str">
        <f t="shared" si="23"/>
        <v/>
      </c>
      <c r="AB750" s="14" t="str">
        <f>IF(LEN($AA750)=0,"N",IF(LEN($AA750)&gt;1,"Error -- Availability entered in an incorrect format",IF($AA750='Control Panel'!$F$36,$AA750,IF($AA750='Control Panel'!$F$37,$AA750,IF($AA750='Control Panel'!$F$38,$AA750,IF($AA750='Control Panel'!$F$39,$AA750,IF($AA750='Control Panel'!$F$40,$AA750,IF($AA750='Control Panel'!$F$41,$AA750,"Error -- Availability entered in an incorrect format"))))))))</f>
        <v>N</v>
      </c>
    </row>
    <row r="751" spans="1:28" s="14" customFormat="1" x14ac:dyDescent="0.35">
      <c r="A751" s="7">
        <v>739</v>
      </c>
      <c r="B751" s="6"/>
      <c r="C751" s="11"/>
      <c r="D751" s="220"/>
      <c r="E751" s="11"/>
      <c r="F751" s="205" t="str">
        <f t="shared" si="22"/>
        <v>N/A</v>
      </c>
      <c r="G751" s="6"/>
      <c r="AA751" s="14" t="str">
        <f t="shared" si="23"/>
        <v/>
      </c>
      <c r="AB751" s="14" t="str">
        <f>IF(LEN($AA751)=0,"N",IF(LEN($AA751)&gt;1,"Error -- Availability entered in an incorrect format",IF($AA751='Control Panel'!$F$36,$AA751,IF($AA751='Control Panel'!$F$37,$AA751,IF($AA751='Control Panel'!$F$38,$AA751,IF($AA751='Control Panel'!$F$39,$AA751,IF($AA751='Control Panel'!$F$40,$AA751,IF($AA751='Control Panel'!$F$41,$AA751,"Error -- Availability entered in an incorrect format"))))))))</f>
        <v>N</v>
      </c>
    </row>
    <row r="752" spans="1:28" s="14" customFormat="1" x14ac:dyDescent="0.35">
      <c r="A752" s="7">
        <v>740</v>
      </c>
      <c r="B752" s="6"/>
      <c r="C752" s="11"/>
      <c r="D752" s="220"/>
      <c r="E752" s="11"/>
      <c r="F752" s="205" t="str">
        <f t="shared" si="22"/>
        <v>N/A</v>
      </c>
      <c r="G752" s="6"/>
      <c r="AA752" s="14" t="str">
        <f t="shared" si="23"/>
        <v/>
      </c>
      <c r="AB752" s="14" t="str">
        <f>IF(LEN($AA752)=0,"N",IF(LEN($AA752)&gt;1,"Error -- Availability entered in an incorrect format",IF($AA752='Control Panel'!$F$36,$AA752,IF($AA752='Control Panel'!$F$37,$AA752,IF($AA752='Control Panel'!$F$38,$AA752,IF($AA752='Control Panel'!$F$39,$AA752,IF($AA752='Control Panel'!$F$40,$AA752,IF($AA752='Control Panel'!$F$41,$AA752,"Error -- Availability entered in an incorrect format"))))))))</f>
        <v>N</v>
      </c>
    </row>
    <row r="753" spans="1:28" s="14" customFormat="1" x14ac:dyDescent="0.35">
      <c r="A753" s="7">
        <v>741</v>
      </c>
      <c r="B753" s="6"/>
      <c r="C753" s="11"/>
      <c r="D753" s="220"/>
      <c r="E753" s="11"/>
      <c r="F753" s="205" t="str">
        <f t="shared" si="22"/>
        <v>N/A</v>
      </c>
      <c r="G753" s="6"/>
      <c r="AA753" s="14" t="str">
        <f t="shared" si="23"/>
        <v/>
      </c>
      <c r="AB753" s="14" t="str">
        <f>IF(LEN($AA753)=0,"N",IF(LEN($AA753)&gt;1,"Error -- Availability entered in an incorrect format",IF($AA753='Control Panel'!$F$36,$AA753,IF($AA753='Control Panel'!$F$37,$AA753,IF($AA753='Control Panel'!$F$38,$AA753,IF($AA753='Control Panel'!$F$39,$AA753,IF($AA753='Control Panel'!$F$40,$AA753,IF($AA753='Control Panel'!$F$41,$AA753,"Error -- Availability entered in an incorrect format"))))))))</f>
        <v>N</v>
      </c>
    </row>
    <row r="754" spans="1:28" s="14" customFormat="1" x14ac:dyDescent="0.35">
      <c r="A754" s="7">
        <v>742</v>
      </c>
      <c r="B754" s="6"/>
      <c r="C754" s="11"/>
      <c r="D754" s="220"/>
      <c r="E754" s="11"/>
      <c r="F754" s="205" t="str">
        <f t="shared" si="22"/>
        <v>N/A</v>
      </c>
      <c r="G754" s="6"/>
      <c r="AA754" s="14" t="str">
        <f t="shared" si="23"/>
        <v/>
      </c>
      <c r="AB754" s="14" t="str">
        <f>IF(LEN($AA754)=0,"N",IF(LEN($AA754)&gt;1,"Error -- Availability entered in an incorrect format",IF($AA754='Control Panel'!$F$36,$AA754,IF($AA754='Control Panel'!$F$37,$AA754,IF($AA754='Control Panel'!$F$38,$AA754,IF($AA754='Control Panel'!$F$39,$AA754,IF($AA754='Control Panel'!$F$40,$AA754,IF($AA754='Control Panel'!$F$41,$AA754,"Error -- Availability entered in an incorrect format"))))))))</f>
        <v>N</v>
      </c>
    </row>
    <row r="755" spans="1:28" s="14" customFormat="1" x14ac:dyDescent="0.35">
      <c r="A755" s="7">
        <v>743</v>
      </c>
      <c r="B755" s="6"/>
      <c r="C755" s="11"/>
      <c r="D755" s="220"/>
      <c r="E755" s="11"/>
      <c r="F755" s="205" t="str">
        <f t="shared" si="22"/>
        <v>N/A</v>
      </c>
      <c r="G755" s="6"/>
      <c r="AA755" s="14" t="str">
        <f t="shared" si="23"/>
        <v/>
      </c>
      <c r="AB755" s="14" t="str">
        <f>IF(LEN($AA755)=0,"N",IF(LEN($AA755)&gt;1,"Error -- Availability entered in an incorrect format",IF($AA755='Control Panel'!$F$36,$AA755,IF($AA755='Control Panel'!$F$37,$AA755,IF($AA755='Control Panel'!$F$38,$AA755,IF($AA755='Control Panel'!$F$39,$AA755,IF($AA755='Control Panel'!$F$40,$AA755,IF($AA755='Control Panel'!$F$41,$AA755,"Error -- Availability entered in an incorrect format"))))))))</f>
        <v>N</v>
      </c>
    </row>
    <row r="756" spans="1:28" s="14" customFormat="1" x14ac:dyDescent="0.35">
      <c r="A756" s="7">
        <v>744</v>
      </c>
      <c r="B756" s="6"/>
      <c r="C756" s="11"/>
      <c r="D756" s="220"/>
      <c r="E756" s="11"/>
      <c r="F756" s="205" t="str">
        <f t="shared" si="22"/>
        <v>N/A</v>
      </c>
      <c r="G756" s="6"/>
      <c r="AA756" s="14" t="str">
        <f t="shared" si="23"/>
        <v/>
      </c>
      <c r="AB756" s="14" t="str">
        <f>IF(LEN($AA756)=0,"N",IF(LEN($AA756)&gt;1,"Error -- Availability entered in an incorrect format",IF($AA756='Control Panel'!$F$36,$AA756,IF($AA756='Control Panel'!$F$37,$AA756,IF($AA756='Control Panel'!$F$38,$AA756,IF($AA756='Control Panel'!$F$39,$AA756,IF($AA756='Control Panel'!$F$40,$AA756,IF($AA756='Control Panel'!$F$41,$AA756,"Error -- Availability entered in an incorrect format"))))))))</f>
        <v>N</v>
      </c>
    </row>
    <row r="757" spans="1:28" s="14" customFormat="1" x14ac:dyDescent="0.35">
      <c r="A757" s="7">
        <v>745</v>
      </c>
      <c r="B757" s="6"/>
      <c r="C757" s="11"/>
      <c r="D757" s="220"/>
      <c r="E757" s="11"/>
      <c r="F757" s="205" t="str">
        <f t="shared" si="22"/>
        <v>N/A</v>
      </c>
      <c r="G757" s="6"/>
      <c r="AA757" s="14" t="str">
        <f t="shared" si="23"/>
        <v/>
      </c>
      <c r="AB757" s="14" t="str">
        <f>IF(LEN($AA757)=0,"N",IF(LEN($AA757)&gt;1,"Error -- Availability entered in an incorrect format",IF($AA757='Control Panel'!$F$36,$AA757,IF($AA757='Control Panel'!$F$37,$AA757,IF($AA757='Control Panel'!$F$38,$AA757,IF($AA757='Control Panel'!$F$39,$AA757,IF($AA757='Control Panel'!$F$40,$AA757,IF($AA757='Control Panel'!$F$41,$AA757,"Error -- Availability entered in an incorrect format"))))))))</f>
        <v>N</v>
      </c>
    </row>
    <row r="758" spans="1:28" s="14" customFormat="1" x14ac:dyDescent="0.35">
      <c r="A758" s="7">
        <v>746</v>
      </c>
      <c r="B758" s="6"/>
      <c r="C758" s="11"/>
      <c r="D758" s="220"/>
      <c r="E758" s="11"/>
      <c r="F758" s="205" t="str">
        <f t="shared" si="22"/>
        <v>N/A</v>
      </c>
      <c r="G758" s="6"/>
      <c r="AA758" s="14" t="str">
        <f t="shared" si="23"/>
        <v/>
      </c>
      <c r="AB758" s="14" t="str">
        <f>IF(LEN($AA758)=0,"N",IF(LEN($AA758)&gt;1,"Error -- Availability entered in an incorrect format",IF($AA758='Control Panel'!$F$36,$AA758,IF($AA758='Control Panel'!$F$37,$AA758,IF($AA758='Control Panel'!$F$38,$AA758,IF($AA758='Control Panel'!$F$39,$AA758,IF($AA758='Control Panel'!$F$40,$AA758,IF($AA758='Control Panel'!$F$41,$AA758,"Error -- Availability entered in an incorrect format"))))))))</f>
        <v>N</v>
      </c>
    </row>
    <row r="759" spans="1:28" s="14" customFormat="1" x14ac:dyDescent="0.35">
      <c r="A759" s="7">
        <v>747</v>
      </c>
      <c r="B759" s="6"/>
      <c r="C759" s="11"/>
      <c r="D759" s="220"/>
      <c r="E759" s="11"/>
      <c r="F759" s="205" t="str">
        <f t="shared" si="22"/>
        <v>N/A</v>
      </c>
      <c r="G759" s="6"/>
      <c r="AA759" s="14" t="str">
        <f t="shared" si="23"/>
        <v/>
      </c>
      <c r="AB759" s="14" t="str">
        <f>IF(LEN($AA759)=0,"N",IF(LEN($AA759)&gt;1,"Error -- Availability entered in an incorrect format",IF($AA759='Control Panel'!$F$36,$AA759,IF($AA759='Control Panel'!$F$37,$AA759,IF($AA759='Control Panel'!$F$38,$AA759,IF($AA759='Control Panel'!$F$39,$AA759,IF($AA759='Control Panel'!$F$40,$AA759,IF($AA759='Control Panel'!$F$41,$AA759,"Error -- Availability entered in an incorrect format"))))))))</f>
        <v>N</v>
      </c>
    </row>
    <row r="760" spans="1:28" s="14" customFormat="1" x14ac:dyDescent="0.35">
      <c r="A760" s="7">
        <v>748</v>
      </c>
      <c r="B760" s="6"/>
      <c r="C760" s="11"/>
      <c r="D760" s="220"/>
      <c r="E760" s="11"/>
      <c r="F760" s="205" t="str">
        <f t="shared" si="22"/>
        <v>N/A</v>
      </c>
      <c r="G760" s="6"/>
      <c r="AA760" s="14" t="str">
        <f t="shared" si="23"/>
        <v/>
      </c>
      <c r="AB760" s="14" t="str">
        <f>IF(LEN($AA760)=0,"N",IF(LEN($AA760)&gt;1,"Error -- Availability entered in an incorrect format",IF($AA760='Control Panel'!$F$36,$AA760,IF($AA760='Control Panel'!$F$37,$AA760,IF($AA760='Control Panel'!$F$38,$AA760,IF($AA760='Control Panel'!$F$39,$AA760,IF($AA760='Control Panel'!$F$40,$AA760,IF($AA760='Control Panel'!$F$41,$AA760,"Error -- Availability entered in an incorrect format"))))))))</f>
        <v>N</v>
      </c>
    </row>
    <row r="761" spans="1:28" s="14" customFormat="1" x14ac:dyDescent="0.35">
      <c r="A761" s="7">
        <v>749</v>
      </c>
      <c r="B761" s="6"/>
      <c r="C761" s="11"/>
      <c r="D761" s="220"/>
      <c r="E761" s="11"/>
      <c r="F761" s="205" t="str">
        <f t="shared" si="22"/>
        <v>N/A</v>
      </c>
      <c r="G761" s="6"/>
      <c r="AA761" s="14" t="str">
        <f t="shared" si="23"/>
        <v/>
      </c>
      <c r="AB761" s="14" t="str">
        <f>IF(LEN($AA761)=0,"N",IF(LEN($AA761)&gt;1,"Error -- Availability entered in an incorrect format",IF($AA761='Control Panel'!$F$36,$AA761,IF($AA761='Control Panel'!$F$37,$AA761,IF($AA761='Control Panel'!$F$38,$AA761,IF($AA761='Control Panel'!$F$39,$AA761,IF($AA761='Control Panel'!$F$40,$AA761,IF($AA761='Control Panel'!$F$41,$AA761,"Error -- Availability entered in an incorrect format"))))))))</f>
        <v>N</v>
      </c>
    </row>
    <row r="762" spans="1:28" s="14" customFormat="1" x14ac:dyDescent="0.35">
      <c r="A762" s="7">
        <v>750</v>
      </c>
      <c r="B762" s="6"/>
      <c r="C762" s="11"/>
      <c r="D762" s="220"/>
      <c r="E762" s="11"/>
      <c r="F762" s="205" t="str">
        <f t="shared" si="22"/>
        <v>N/A</v>
      </c>
      <c r="G762" s="6"/>
      <c r="AA762" s="14" t="str">
        <f t="shared" si="23"/>
        <v/>
      </c>
      <c r="AB762" s="14" t="str">
        <f>IF(LEN($AA762)=0,"N",IF(LEN($AA762)&gt;1,"Error -- Availability entered in an incorrect format",IF($AA762='Control Panel'!$F$36,$AA762,IF($AA762='Control Panel'!$F$37,$AA762,IF($AA762='Control Panel'!$F$38,$AA762,IF($AA762='Control Panel'!$F$39,$AA762,IF($AA762='Control Panel'!$F$40,$AA762,IF($AA762='Control Panel'!$F$41,$AA762,"Error -- Availability entered in an incorrect format"))))))))</f>
        <v>N</v>
      </c>
    </row>
    <row r="763" spans="1:28" s="14" customFormat="1" x14ac:dyDescent="0.35">
      <c r="A763" s="7">
        <v>751</v>
      </c>
      <c r="B763" s="6"/>
      <c r="C763" s="11"/>
      <c r="D763" s="220"/>
      <c r="E763" s="11"/>
      <c r="F763" s="205" t="str">
        <f t="shared" si="22"/>
        <v>N/A</v>
      </c>
      <c r="G763" s="6"/>
      <c r="AA763" s="14" t="str">
        <f t="shared" si="23"/>
        <v/>
      </c>
      <c r="AB763" s="14" t="str">
        <f>IF(LEN($AA763)=0,"N",IF(LEN($AA763)&gt;1,"Error -- Availability entered in an incorrect format",IF($AA763='Control Panel'!$F$36,$AA763,IF($AA763='Control Panel'!$F$37,$AA763,IF($AA763='Control Panel'!$F$38,$AA763,IF($AA763='Control Panel'!$F$39,$AA763,IF($AA763='Control Panel'!$F$40,$AA763,IF($AA763='Control Panel'!$F$41,$AA763,"Error -- Availability entered in an incorrect format"))))))))</f>
        <v>N</v>
      </c>
    </row>
    <row r="764" spans="1:28" s="14" customFormat="1" x14ac:dyDescent="0.35">
      <c r="A764" s="7">
        <v>752</v>
      </c>
      <c r="B764" s="6"/>
      <c r="C764" s="11"/>
      <c r="D764" s="220"/>
      <c r="E764" s="11"/>
      <c r="F764" s="205" t="str">
        <f t="shared" si="22"/>
        <v>N/A</v>
      </c>
      <c r="G764" s="6"/>
      <c r="AA764" s="14" t="str">
        <f t="shared" si="23"/>
        <v/>
      </c>
      <c r="AB764" s="14" t="str">
        <f>IF(LEN($AA764)=0,"N",IF(LEN($AA764)&gt;1,"Error -- Availability entered in an incorrect format",IF($AA764='Control Panel'!$F$36,$AA764,IF($AA764='Control Panel'!$F$37,$AA764,IF($AA764='Control Panel'!$F$38,$AA764,IF($AA764='Control Panel'!$F$39,$AA764,IF($AA764='Control Panel'!$F$40,$AA764,IF($AA764='Control Panel'!$F$41,$AA764,"Error -- Availability entered in an incorrect format"))))))))</f>
        <v>N</v>
      </c>
    </row>
    <row r="765" spans="1:28" s="14" customFormat="1" x14ac:dyDescent="0.35">
      <c r="A765" s="7">
        <v>753</v>
      </c>
      <c r="B765" s="6"/>
      <c r="C765" s="11"/>
      <c r="D765" s="220"/>
      <c r="E765" s="11"/>
      <c r="F765" s="205" t="str">
        <f t="shared" si="22"/>
        <v>N/A</v>
      </c>
      <c r="G765" s="6"/>
      <c r="AA765" s="14" t="str">
        <f t="shared" si="23"/>
        <v/>
      </c>
      <c r="AB765" s="14" t="str">
        <f>IF(LEN($AA765)=0,"N",IF(LEN($AA765)&gt;1,"Error -- Availability entered in an incorrect format",IF($AA765='Control Panel'!$F$36,$AA765,IF($AA765='Control Panel'!$F$37,$AA765,IF($AA765='Control Panel'!$F$38,$AA765,IF($AA765='Control Panel'!$F$39,$AA765,IF($AA765='Control Panel'!$F$40,$AA765,IF($AA765='Control Panel'!$F$41,$AA765,"Error -- Availability entered in an incorrect format"))))))))</f>
        <v>N</v>
      </c>
    </row>
    <row r="766" spans="1:28" s="14" customFormat="1" x14ac:dyDescent="0.35">
      <c r="A766" s="7">
        <v>754</v>
      </c>
      <c r="B766" s="6"/>
      <c r="C766" s="11"/>
      <c r="D766" s="220"/>
      <c r="E766" s="11"/>
      <c r="F766" s="205" t="str">
        <f t="shared" si="22"/>
        <v>N/A</v>
      </c>
      <c r="G766" s="6"/>
      <c r="AA766" s="14" t="str">
        <f t="shared" si="23"/>
        <v/>
      </c>
      <c r="AB766" s="14" t="str">
        <f>IF(LEN($AA766)=0,"N",IF(LEN($AA766)&gt;1,"Error -- Availability entered in an incorrect format",IF($AA766='Control Panel'!$F$36,$AA766,IF($AA766='Control Panel'!$F$37,$AA766,IF($AA766='Control Panel'!$F$38,$AA766,IF($AA766='Control Panel'!$F$39,$AA766,IF($AA766='Control Panel'!$F$40,$AA766,IF($AA766='Control Panel'!$F$41,$AA766,"Error -- Availability entered in an incorrect format"))))))))</f>
        <v>N</v>
      </c>
    </row>
    <row r="767" spans="1:28" s="14" customFormat="1" x14ac:dyDescent="0.35">
      <c r="A767" s="7">
        <v>755</v>
      </c>
      <c r="B767" s="6"/>
      <c r="C767" s="11"/>
      <c r="D767" s="220"/>
      <c r="E767" s="11"/>
      <c r="F767" s="205" t="str">
        <f t="shared" si="22"/>
        <v>N/A</v>
      </c>
      <c r="G767" s="6"/>
      <c r="AA767" s="14" t="str">
        <f t="shared" si="23"/>
        <v/>
      </c>
      <c r="AB767" s="14" t="str">
        <f>IF(LEN($AA767)=0,"N",IF(LEN($AA767)&gt;1,"Error -- Availability entered in an incorrect format",IF($AA767='Control Panel'!$F$36,$AA767,IF($AA767='Control Panel'!$F$37,$AA767,IF($AA767='Control Panel'!$F$38,$AA767,IF($AA767='Control Panel'!$F$39,$AA767,IF($AA767='Control Panel'!$F$40,$AA767,IF($AA767='Control Panel'!$F$41,$AA767,"Error -- Availability entered in an incorrect format"))))))))</f>
        <v>N</v>
      </c>
    </row>
    <row r="768" spans="1:28" s="14" customFormat="1" x14ac:dyDescent="0.35">
      <c r="A768" s="7">
        <v>756</v>
      </c>
      <c r="B768" s="6"/>
      <c r="C768" s="11"/>
      <c r="D768" s="220"/>
      <c r="E768" s="11"/>
      <c r="F768" s="205" t="str">
        <f t="shared" si="22"/>
        <v>N/A</v>
      </c>
      <c r="G768" s="6"/>
      <c r="AA768" s="14" t="str">
        <f t="shared" si="23"/>
        <v/>
      </c>
      <c r="AB768" s="14" t="str">
        <f>IF(LEN($AA768)=0,"N",IF(LEN($AA768)&gt;1,"Error -- Availability entered in an incorrect format",IF($AA768='Control Panel'!$F$36,$AA768,IF($AA768='Control Panel'!$F$37,$AA768,IF($AA768='Control Panel'!$F$38,$AA768,IF($AA768='Control Panel'!$F$39,$AA768,IF($AA768='Control Panel'!$F$40,$AA768,IF($AA768='Control Panel'!$F$41,$AA768,"Error -- Availability entered in an incorrect format"))))))))</f>
        <v>N</v>
      </c>
    </row>
    <row r="769" spans="1:28" s="14" customFormat="1" x14ac:dyDescent="0.35">
      <c r="A769" s="7">
        <v>757</v>
      </c>
      <c r="B769" s="6"/>
      <c r="C769" s="11"/>
      <c r="D769" s="220"/>
      <c r="E769" s="11"/>
      <c r="F769" s="205" t="str">
        <f t="shared" si="22"/>
        <v>N/A</v>
      </c>
      <c r="G769" s="6"/>
      <c r="AA769" s="14" t="str">
        <f t="shared" si="23"/>
        <v/>
      </c>
      <c r="AB769" s="14" t="str">
        <f>IF(LEN($AA769)=0,"N",IF(LEN($AA769)&gt;1,"Error -- Availability entered in an incorrect format",IF($AA769='Control Panel'!$F$36,$AA769,IF($AA769='Control Panel'!$F$37,$AA769,IF($AA769='Control Panel'!$F$38,$AA769,IF($AA769='Control Panel'!$F$39,$AA769,IF($AA769='Control Panel'!$F$40,$AA769,IF($AA769='Control Panel'!$F$41,$AA769,"Error -- Availability entered in an incorrect format"))))))))</f>
        <v>N</v>
      </c>
    </row>
    <row r="770" spans="1:28" s="14" customFormat="1" x14ac:dyDescent="0.35">
      <c r="A770" s="7">
        <v>758</v>
      </c>
      <c r="B770" s="6"/>
      <c r="C770" s="11"/>
      <c r="D770" s="220"/>
      <c r="E770" s="11"/>
      <c r="F770" s="205" t="str">
        <f t="shared" si="22"/>
        <v>N/A</v>
      </c>
      <c r="G770" s="6"/>
      <c r="AA770" s="14" t="str">
        <f t="shared" si="23"/>
        <v/>
      </c>
      <c r="AB770" s="14" t="str">
        <f>IF(LEN($AA770)=0,"N",IF(LEN($AA770)&gt;1,"Error -- Availability entered in an incorrect format",IF($AA770='Control Panel'!$F$36,$AA770,IF($AA770='Control Panel'!$F$37,$AA770,IF($AA770='Control Panel'!$F$38,$AA770,IF($AA770='Control Panel'!$F$39,$AA770,IF($AA770='Control Panel'!$F$40,$AA770,IF($AA770='Control Panel'!$F$41,$AA770,"Error -- Availability entered in an incorrect format"))))))))</f>
        <v>N</v>
      </c>
    </row>
    <row r="771" spans="1:28" s="14" customFormat="1" x14ac:dyDescent="0.35">
      <c r="A771" s="7">
        <v>759</v>
      </c>
      <c r="B771" s="6"/>
      <c r="C771" s="11"/>
      <c r="D771" s="220"/>
      <c r="E771" s="11"/>
      <c r="F771" s="205" t="str">
        <f t="shared" si="22"/>
        <v>N/A</v>
      </c>
      <c r="G771" s="6"/>
      <c r="AA771" s="14" t="str">
        <f t="shared" si="23"/>
        <v/>
      </c>
      <c r="AB771" s="14" t="str">
        <f>IF(LEN($AA771)=0,"N",IF(LEN($AA771)&gt;1,"Error -- Availability entered in an incorrect format",IF($AA771='Control Panel'!$F$36,$AA771,IF($AA771='Control Panel'!$F$37,$AA771,IF($AA771='Control Panel'!$F$38,$AA771,IF($AA771='Control Panel'!$F$39,$AA771,IF($AA771='Control Panel'!$F$40,$AA771,IF($AA771='Control Panel'!$F$41,$AA771,"Error -- Availability entered in an incorrect format"))))))))</f>
        <v>N</v>
      </c>
    </row>
    <row r="772" spans="1:28" s="14" customFormat="1" x14ac:dyDescent="0.35">
      <c r="A772" s="7">
        <v>760</v>
      </c>
      <c r="B772" s="6"/>
      <c r="C772" s="11"/>
      <c r="D772" s="220"/>
      <c r="E772" s="11"/>
      <c r="F772" s="205" t="str">
        <f t="shared" si="22"/>
        <v>N/A</v>
      </c>
      <c r="G772" s="6"/>
      <c r="AA772" s="14" t="str">
        <f t="shared" si="23"/>
        <v/>
      </c>
      <c r="AB772" s="14" t="str">
        <f>IF(LEN($AA772)=0,"N",IF(LEN($AA772)&gt;1,"Error -- Availability entered in an incorrect format",IF($AA772='Control Panel'!$F$36,$AA772,IF($AA772='Control Panel'!$F$37,$AA772,IF($AA772='Control Panel'!$F$38,$AA772,IF($AA772='Control Panel'!$F$39,$AA772,IF($AA772='Control Panel'!$F$40,$AA772,IF($AA772='Control Panel'!$F$41,$AA772,"Error -- Availability entered in an incorrect format"))))))))</f>
        <v>N</v>
      </c>
    </row>
    <row r="773" spans="1:28" s="14" customFormat="1" x14ac:dyDescent="0.35">
      <c r="A773" s="7">
        <v>761</v>
      </c>
      <c r="B773" s="6"/>
      <c r="C773" s="11"/>
      <c r="D773" s="220"/>
      <c r="E773" s="11"/>
      <c r="F773" s="205" t="str">
        <f t="shared" si="22"/>
        <v>N/A</v>
      </c>
      <c r="G773" s="6"/>
      <c r="AA773" s="14" t="str">
        <f t="shared" si="23"/>
        <v/>
      </c>
      <c r="AB773" s="14" t="str">
        <f>IF(LEN($AA773)=0,"N",IF(LEN($AA773)&gt;1,"Error -- Availability entered in an incorrect format",IF($AA773='Control Panel'!$F$36,$AA773,IF($AA773='Control Panel'!$F$37,$AA773,IF($AA773='Control Panel'!$F$38,$AA773,IF($AA773='Control Panel'!$F$39,$AA773,IF($AA773='Control Panel'!$F$40,$AA773,IF($AA773='Control Panel'!$F$41,$AA773,"Error -- Availability entered in an incorrect format"))))))))</f>
        <v>N</v>
      </c>
    </row>
    <row r="774" spans="1:28" s="14" customFormat="1" x14ac:dyDescent="0.35">
      <c r="A774" s="7">
        <v>762</v>
      </c>
      <c r="B774" s="6"/>
      <c r="C774" s="11"/>
      <c r="D774" s="220"/>
      <c r="E774" s="11"/>
      <c r="F774" s="205" t="str">
        <f t="shared" si="22"/>
        <v>N/A</v>
      </c>
      <c r="G774" s="6"/>
      <c r="AA774" s="14" t="str">
        <f t="shared" si="23"/>
        <v/>
      </c>
      <c r="AB774" s="14" t="str">
        <f>IF(LEN($AA774)=0,"N",IF(LEN($AA774)&gt;1,"Error -- Availability entered in an incorrect format",IF($AA774='Control Panel'!$F$36,$AA774,IF($AA774='Control Panel'!$F$37,$AA774,IF($AA774='Control Panel'!$F$38,$AA774,IF($AA774='Control Panel'!$F$39,$AA774,IF($AA774='Control Panel'!$F$40,$AA774,IF($AA774='Control Panel'!$F$41,$AA774,"Error -- Availability entered in an incorrect format"))))))))</f>
        <v>N</v>
      </c>
    </row>
    <row r="775" spans="1:28" s="14" customFormat="1" x14ac:dyDescent="0.35">
      <c r="A775" s="7">
        <v>763</v>
      </c>
      <c r="B775" s="6"/>
      <c r="C775" s="11"/>
      <c r="D775" s="220"/>
      <c r="E775" s="11"/>
      <c r="F775" s="205" t="str">
        <f t="shared" si="22"/>
        <v>N/A</v>
      </c>
      <c r="G775" s="6"/>
      <c r="AA775" s="14" t="str">
        <f t="shared" si="23"/>
        <v/>
      </c>
      <c r="AB775" s="14" t="str">
        <f>IF(LEN($AA775)=0,"N",IF(LEN($AA775)&gt;1,"Error -- Availability entered in an incorrect format",IF($AA775='Control Panel'!$F$36,$AA775,IF($AA775='Control Panel'!$F$37,$AA775,IF($AA775='Control Panel'!$F$38,$AA775,IF($AA775='Control Panel'!$F$39,$AA775,IF($AA775='Control Panel'!$F$40,$AA775,IF($AA775='Control Panel'!$F$41,$AA775,"Error -- Availability entered in an incorrect format"))))))))</f>
        <v>N</v>
      </c>
    </row>
    <row r="776" spans="1:28" s="14" customFormat="1" x14ac:dyDescent="0.35">
      <c r="A776" s="7">
        <v>764</v>
      </c>
      <c r="B776" s="6"/>
      <c r="C776" s="11"/>
      <c r="D776" s="220"/>
      <c r="E776" s="11"/>
      <c r="F776" s="205" t="str">
        <f t="shared" si="22"/>
        <v>N/A</v>
      </c>
      <c r="G776" s="6"/>
      <c r="AA776" s="14" t="str">
        <f t="shared" si="23"/>
        <v/>
      </c>
      <c r="AB776" s="14" t="str">
        <f>IF(LEN($AA776)=0,"N",IF(LEN($AA776)&gt;1,"Error -- Availability entered in an incorrect format",IF($AA776='Control Panel'!$F$36,$AA776,IF($AA776='Control Panel'!$F$37,$AA776,IF($AA776='Control Panel'!$F$38,$AA776,IF($AA776='Control Panel'!$F$39,$AA776,IF($AA776='Control Panel'!$F$40,$AA776,IF($AA776='Control Panel'!$F$41,$AA776,"Error -- Availability entered in an incorrect format"))))))))</f>
        <v>N</v>
      </c>
    </row>
    <row r="777" spans="1:28" s="14" customFormat="1" x14ac:dyDescent="0.35">
      <c r="A777" s="7">
        <v>765</v>
      </c>
      <c r="B777" s="6"/>
      <c r="C777" s="11"/>
      <c r="D777" s="220"/>
      <c r="E777" s="11"/>
      <c r="F777" s="205" t="str">
        <f t="shared" si="22"/>
        <v>N/A</v>
      </c>
      <c r="G777" s="6"/>
      <c r="AA777" s="14" t="str">
        <f t="shared" si="23"/>
        <v/>
      </c>
      <c r="AB777" s="14" t="str">
        <f>IF(LEN($AA777)=0,"N",IF(LEN($AA777)&gt;1,"Error -- Availability entered in an incorrect format",IF($AA777='Control Panel'!$F$36,$AA777,IF($AA777='Control Panel'!$F$37,$AA777,IF($AA777='Control Panel'!$F$38,$AA777,IF($AA777='Control Panel'!$F$39,$AA777,IF($AA777='Control Panel'!$F$40,$AA777,IF($AA777='Control Panel'!$F$41,$AA777,"Error -- Availability entered in an incorrect format"))))))))</f>
        <v>N</v>
      </c>
    </row>
    <row r="778" spans="1:28" s="14" customFormat="1" x14ac:dyDescent="0.35">
      <c r="A778" s="7">
        <v>766</v>
      </c>
      <c r="B778" s="6"/>
      <c r="C778" s="11"/>
      <c r="D778" s="220"/>
      <c r="E778" s="11"/>
      <c r="F778" s="205" t="str">
        <f t="shared" si="22"/>
        <v>N/A</v>
      </c>
      <c r="G778" s="6"/>
      <c r="AA778" s="14" t="str">
        <f t="shared" si="23"/>
        <v/>
      </c>
      <c r="AB778" s="14" t="str">
        <f>IF(LEN($AA778)=0,"N",IF(LEN($AA778)&gt;1,"Error -- Availability entered in an incorrect format",IF($AA778='Control Panel'!$F$36,$AA778,IF($AA778='Control Panel'!$F$37,$AA778,IF($AA778='Control Panel'!$F$38,$AA778,IF($AA778='Control Panel'!$F$39,$AA778,IF($AA778='Control Panel'!$F$40,$AA778,IF($AA778='Control Panel'!$F$41,$AA778,"Error -- Availability entered in an incorrect format"))))))))</f>
        <v>N</v>
      </c>
    </row>
    <row r="779" spans="1:28" s="14" customFormat="1" x14ac:dyDescent="0.35">
      <c r="A779" s="7">
        <v>767</v>
      </c>
      <c r="B779" s="6"/>
      <c r="C779" s="11"/>
      <c r="D779" s="220"/>
      <c r="E779" s="11"/>
      <c r="F779" s="205" t="str">
        <f t="shared" si="22"/>
        <v>N/A</v>
      </c>
      <c r="G779" s="6"/>
      <c r="AA779" s="14" t="str">
        <f t="shared" si="23"/>
        <v/>
      </c>
      <c r="AB779" s="14" t="str">
        <f>IF(LEN($AA779)=0,"N",IF(LEN($AA779)&gt;1,"Error -- Availability entered in an incorrect format",IF($AA779='Control Panel'!$F$36,$AA779,IF($AA779='Control Panel'!$F$37,$AA779,IF($AA779='Control Panel'!$F$38,$AA779,IF($AA779='Control Panel'!$F$39,$AA779,IF($AA779='Control Panel'!$F$40,$AA779,IF($AA779='Control Panel'!$F$41,$AA779,"Error -- Availability entered in an incorrect format"))))))))</f>
        <v>N</v>
      </c>
    </row>
    <row r="780" spans="1:28" s="14" customFormat="1" x14ac:dyDescent="0.35">
      <c r="A780" s="7">
        <v>768</v>
      </c>
      <c r="B780" s="6"/>
      <c r="C780" s="11"/>
      <c r="D780" s="220"/>
      <c r="E780" s="11"/>
      <c r="F780" s="205" t="str">
        <f t="shared" si="22"/>
        <v>N/A</v>
      </c>
      <c r="G780" s="6"/>
      <c r="AA780" s="14" t="str">
        <f t="shared" si="23"/>
        <v/>
      </c>
      <c r="AB780" s="14" t="str">
        <f>IF(LEN($AA780)=0,"N",IF(LEN($AA780)&gt;1,"Error -- Availability entered in an incorrect format",IF($AA780='Control Panel'!$F$36,$AA780,IF($AA780='Control Panel'!$F$37,$AA780,IF($AA780='Control Panel'!$F$38,$AA780,IF($AA780='Control Panel'!$F$39,$AA780,IF($AA780='Control Panel'!$F$40,$AA780,IF($AA780='Control Panel'!$F$41,$AA780,"Error -- Availability entered in an incorrect format"))))))))</f>
        <v>N</v>
      </c>
    </row>
    <row r="781" spans="1:28" s="14" customFormat="1" x14ac:dyDescent="0.35">
      <c r="A781" s="7">
        <v>769</v>
      </c>
      <c r="B781" s="6"/>
      <c r="C781" s="11"/>
      <c r="D781" s="220"/>
      <c r="E781" s="11"/>
      <c r="F781" s="205" t="str">
        <f t="shared" si="22"/>
        <v>N/A</v>
      </c>
      <c r="G781" s="6"/>
      <c r="AA781" s="14" t="str">
        <f t="shared" si="23"/>
        <v/>
      </c>
      <c r="AB781" s="14" t="str">
        <f>IF(LEN($AA781)=0,"N",IF(LEN($AA781)&gt;1,"Error -- Availability entered in an incorrect format",IF($AA781='Control Panel'!$F$36,$AA781,IF($AA781='Control Panel'!$F$37,$AA781,IF($AA781='Control Panel'!$F$38,$AA781,IF($AA781='Control Panel'!$F$39,$AA781,IF($AA781='Control Panel'!$F$40,$AA781,IF($AA781='Control Panel'!$F$41,$AA781,"Error -- Availability entered in an incorrect format"))))))))</f>
        <v>N</v>
      </c>
    </row>
    <row r="782" spans="1:28" s="14" customFormat="1" x14ac:dyDescent="0.35">
      <c r="A782" s="7">
        <v>770</v>
      </c>
      <c r="B782" s="6"/>
      <c r="C782" s="11"/>
      <c r="D782" s="220"/>
      <c r="E782" s="11"/>
      <c r="F782" s="205" t="str">
        <f t="shared" ref="F782:F845" si="24">IF($D$10=$A$9,"N/A",$D$10)</f>
        <v>N/A</v>
      </c>
      <c r="G782" s="6"/>
      <c r="AA782" s="14" t="str">
        <f t="shared" ref="AA782:AA845" si="25">TRIM($D782)</f>
        <v/>
      </c>
      <c r="AB782" s="14" t="str">
        <f>IF(LEN($AA782)=0,"N",IF(LEN($AA782)&gt;1,"Error -- Availability entered in an incorrect format",IF($AA782='Control Panel'!$F$36,$AA782,IF($AA782='Control Panel'!$F$37,$AA782,IF($AA782='Control Panel'!$F$38,$AA782,IF($AA782='Control Panel'!$F$39,$AA782,IF($AA782='Control Panel'!$F$40,$AA782,IF($AA782='Control Panel'!$F$41,$AA782,"Error -- Availability entered in an incorrect format"))))))))</f>
        <v>N</v>
      </c>
    </row>
    <row r="783" spans="1:28" s="14" customFormat="1" x14ac:dyDescent="0.35">
      <c r="A783" s="7">
        <v>771</v>
      </c>
      <c r="B783" s="6"/>
      <c r="C783" s="11"/>
      <c r="D783" s="220"/>
      <c r="E783" s="11"/>
      <c r="F783" s="205" t="str">
        <f t="shared" si="24"/>
        <v>N/A</v>
      </c>
      <c r="G783" s="6"/>
      <c r="AA783" s="14" t="str">
        <f t="shared" si="25"/>
        <v/>
      </c>
      <c r="AB783" s="14" t="str">
        <f>IF(LEN($AA783)=0,"N",IF(LEN($AA783)&gt;1,"Error -- Availability entered in an incorrect format",IF($AA783='Control Panel'!$F$36,$AA783,IF($AA783='Control Panel'!$F$37,$AA783,IF($AA783='Control Panel'!$F$38,$AA783,IF($AA783='Control Panel'!$F$39,$AA783,IF($AA783='Control Panel'!$F$40,$AA783,IF($AA783='Control Panel'!$F$41,$AA783,"Error -- Availability entered in an incorrect format"))))))))</f>
        <v>N</v>
      </c>
    </row>
    <row r="784" spans="1:28" s="14" customFormat="1" x14ac:dyDescent="0.35">
      <c r="A784" s="7">
        <v>772</v>
      </c>
      <c r="B784" s="6"/>
      <c r="C784" s="11"/>
      <c r="D784" s="220"/>
      <c r="E784" s="11"/>
      <c r="F784" s="205" t="str">
        <f t="shared" si="24"/>
        <v>N/A</v>
      </c>
      <c r="G784" s="6"/>
      <c r="AA784" s="14" t="str">
        <f t="shared" si="25"/>
        <v/>
      </c>
      <c r="AB784" s="14" t="str">
        <f>IF(LEN($AA784)=0,"N",IF(LEN($AA784)&gt;1,"Error -- Availability entered in an incorrect format",IF($AA784='Control Panel'!$F$36,$AA784,IF($AA784='Control Panel'!$F$37,$AA784,IF($AA784='Control Panel'!$F$38,$AA784,IF($AA784='Control Panel'!$F$39,$AA784,IF($AA784='Control Panel'!$F$40,$AA784,IF($AA784='Control Panel'!$F$41,$AA784,"Error -- Availability entered in an incorrect format"))))))))</f>
        <v>N</v>
      </c>
    </row>
    <row r="785" spans="1:28" s="14" customFormat="1" x14ac:dyDescent="0.35">
      <c r="A785" s="7">
        <v>773</v>
      </c>
      <c r="B785" s="6"/>
      <c r="C785" s="11"/>
      <c r="D785" s="220"/>
      <c r="E785" s="11"/>
      <c r="F785" s="205" t="str">
        <f t="shared" si="24"/>
        <v>N/A</v>
      </c>
      <c r="G785" s="6"/>
      <c r="AA785" s="14" t="str">
        <f t="shared" si="25"/>
        <v/>
      </c>
      <c r="AB785" s="14" t="str">
        <f>IF(LEN($AA785)=0,"N",IF(LEN($AA785)&gt;1,"Error -- Availability entered in an incorrect format",IF($AA785='Control Panel'!$F$36,$AA785,IF($AA785='Control Panel'!$F$37,$AA785,IF($AA785='Control Panel'!$F$38,$AA785,IF($AA785='Control Panel'!$F$39,$AA785,IF($AA785='Control Panel'!$F$40,$AA785,IF($AA785='Control Panel'!$F$41,$AA785,"Error -- Availability entered in an incorrect format"))))))))</f>
        <v>N</v>
      </c>
    </row>
    <row r="786" spans="1:28" s="14" customFormat="1" x14ac:dyDescent="0.35">
      <c r="A786" s="7">
        <v>774</v>
      </c>
      <c r="B786" s="6"/>
      <c r="C786" s="11"/>
      <c r="D786" s="220"/>
      <c r="E786" s="11"/>
      <c r="F786" s="205" t="str">
        <f t="shared" si="24"/>
        <v>N/A</v>
      </c>
      <c r="G786" s="6"/>
      <c r="AA786" s="14" t="str">
        <f t="shared" si="25"/>
        <v/>
      </c>
      <c r="AB786" s="14" t="str">
        <f>IF(LEN($AA786)=0,"N",IF(LEN($AA786)&gt;1,"Error -- Availability entered in an incorrect format",IF($AA786='Control Panel'!$F$36,$AA786,IF($AA786='Control Panel'!$F$37,$AA786,IF($AA786='Control Panel'!$F$38,$AA786,IF($AA786='Control Panel'!$F$39,$AA786,IF($AA786='Control Panel'!$F$40,$AA786,IF($AA786='Control Panel'!$F$41,$AA786,"Error -- Availability entered in an incorrect format"))))))))</f>
        <v>N</v>
      </c>
    </row>
    <row r="787" spans="1:28" s="14" customFormat="1" x14ac:dyDescent="0.35">
      <c r="A787" s="7">
        <v>775</v>
      </c>
      <c r="B787" s="6"/>
      <c r="C787" s="11"/>
      <c r="D787" s="220"/>
      <c r="E787" s="11"/>
      <c r="F787" s="205" t="str">
        <f t="shared" si="24"/>
        <v>N/A</v>
      </c>
      <c r="G787" s="6"/>
      <c r="AA787" s="14" t="str">
        <f t="shared" si="25"/>
        <v/>
      </c>
      <c r="AB787" s="14" t="str">
        <f>IF(LEN($AA787)=0,"N",IF(LEN($AA787)&gt;1,"Error -- Availability entered in an incorrect format",IF($AA787='Control Panel'!$F$36,$AA787,IF($AA787='Control Panel'!$F$37,$AA787,IF($AA787='Control Panel'!$F$38,$AA787,IF($AA787='Control Panel'!$F$39,$AA787,IF($AA787='Control Panel'!$F$40,$AA787,IF($AA787='Control Panel'!$F$41,$AA787,"Error -- Availability entered in an incorrect format"))))))))</f>
        <v>N</v>
      </c>
    </row>
    <row r="788" spans="1:28" s="14" customFormat="1" x14ac:dyDescent="0.35">
      <c r="A788" s="7">
        <v>776</v>
      </c>
      <c r="B788" s="6"/>
      <c r="C788" s="11"/>
      <c r="D788" s="220"/>
      <c r="E788" s="11"/>
      <c r="F788" s="205" t="str">
        <f t="shared" si="24"/>
        <v>N/A</v>
      </c>
      <c r="G788" s="6"/>
      <c r="AA788" s="14" t="str">
        <f t="shared" si="25"/>
        <v/>
      </c>
      <c r="AB788" s="14" t="str">
        <f>IF(LEN($AA788)=0,"N",IF(LEN($AA788)&gt;1,"Error -- Availability entered in an incorrect format",IF($AA788='Control Panel'!$F$36,$AA788,IF($AA788='Control Panel'!$F$37,$AA788,IF($AA788='Control Panel'!$F$38,$AA788,IF($AA788='Control Panel'!$F$39,$AA788,IF($AA788='Control Panel'!$F$40,$AA788,IF($AA788='Control Panel'!$F$41,$AA788,"Error -- Availability entered in an incorrect format"))))))))</f>
        <v>N</v>
      </c>
    </row>
    <row r="789" spans="1:28" s="14" customFormat="1" x14ac:dyDescent="0.35">
      <c r="A789" s="7">
        <v>777</v>
      </c>
      <c r="B789" s="6"/>
      <c r="C789" s="11"/>
      <c r="D789" s="220"/>
      <c r="E789" s="11"/>
      <c r="F789" s="205" t="str">
        <f t="shared" si="24"/>
        <v>N/A</v>
      </c>
      <c r="G789" s="6"/>
      <c r="AA789" s="14" t="str">
        <f t="shared" si="25"/>
        <v/>
      </c>
      <c r="AB789" s="14" t="str">
        <f>IF(LEN($AA789)=0,"N",IF(LEN($AA789)&gt;1,"Error -- Availability entered in an incorrect format",IF($AA789='Control Panel'!$F$36,$AA789,IF($AA789='Control Panel'!$F$37,$AA789,IF($AA789='Control Panel'!$F$38,$AA789,IF($AA789='Control Panel'!$F$39,$AA789,IF($AA789='Control Panel'!$F$40,$AA789,IF($AA789='Control Panel'!$F$41,$AA789,"Error -- Availability entered in an incorrect format"))))))))</f>
        <v>N</v>
      </c>
    </row>
    <row r="790" spans="1:28" s="14" customFormat="1" x14ac:dyDescent="0.35">
      <c r="A790" s="7">
        <v>778</v>
      </c>
      <c r="B790" s="6"/>
      <c r="C790" s="11"/>
      <c r="D790" s="220"/>
      <c r="E790" s="11"/>
      <c r="F790" s="205" t="str">
        <f t="shared" si="24"/>
        <v>N/A</v>
      </c>
      <c r="G790" s="6"/>
      <c r="AA790" s="14" t="str">
        <f t="shared" si="25"/>
        <v/>
      </c>
      <c r="AB790" s="14" t="str">
        <f>IF(LEN($AA790)=0,"N",IF(LEN($AA790)&gt;1,"Error -- Availability entered in an incorrect format",IF($AA790='Control Panel'!$F$36,$AA790,IF($AA790='Control Panel'!$F$37,$AA790,IF($AA790='Control Panel'!$F$38,$AA790,IF($AA790='Control Panel'!$F$39,$AA790,IF($AA790='Control Panel'!$F$40,$AA790,IF($AA790='Control Panel'!$F$41,$AA790,"Error -- Availability entered in an incorrect format"))))))))</f>
        <v>N</v>
      </c>
    </row>
    <row r="791" spans="1:28" s="14" customFormat="1" x14ac:dyDescent="0.35">
      <c r="A791" s="7">
        <v>779</v>
      </c>
      <c r="B791" s="6"/>
      <c r="C791" s="11"/>
      <c r="D791" s="220"/>
      <c r="E791" s="11"/>
      <c r="F791" s="205" t="str">
        <f t="shared" si="24"/>
        <v>N/A</v>
      </c>
      <c r="G791" s="6"/>
      <c r="AA791" s="14" t="str">
        <f t="shared" si="25"/>
        <v/>
      </c>
      <c r="AB791" s="14" t="str">
        <f>IF(LEN($AA791)=0,"N",IF(LEN($AA791)&gt;1,"Error -- Availability entered in an incorrect format",IF($AA791='Control Panel'!$F$36,$AA791,IF($AA791='Control Panel'!$F$37,$AA791,IF($AA791='Control Panel'!$F$38,$AA791,IF($AA791='Control Panel'!$F$39,$AA791,IF($AA791='Control Panel'!$F$40,$AA791,IF($AA791='Control Panel'!$F$41,$AA791,"Error -- Availability entered in an incorrect format"))))))))</f>
        <v>N</v>
      </c>
    </row>
    <row r="792" spans="1:28" s="14" customFormat="1" x14ac:dyDescent="0.35">
      <c r="A792" s="7">
        <v>780</v>
      </c>
      <c r="B792" s="6"/>
      <c r="C792" s="11"/>
      <c r="D792" s="220"/>
      <c r="E792" s="11"/>
      <c r="F792" s="205" t="str">
        <f t="shared" si="24"/>
        <v>N/A</v>
      </c>
      <c r="G792" s="6"/>
      <c r="AA792" s="14" t="str">
        <f t="shared" si="25"/>
        <v/>
      </c>
      <c r="AB792" s="14" t="str">
        <f>IF(LEN($AA792)=0,"N",IF(LEN($AA792)&gt;1,"Error -- Availability entered in an incorrect format",IF($AA792='Control Panel'!$F$36,$AA792,IF($AA792='Control Panel'!$F$37,$AA792,IF($AA792='Control Panel'!$F$38,$AA792,IF($AA792='Control Panel'!$F$39,$AA792,IF($AA792='Control Panel'!$F$40,$AA792,IF($AA792='Control Panel'!$F$41,$AA792,"Error -- Availability entered in an incorrect format"))))))))</f>
        <v>N</v>
      </c>
    </row>
    <row r="793" spans="1:28" s="14" customFormat="1" x14ac:dyDescent="0.35">
      <c r="A793" s="7">
        <v>781</v>
      </c>
      <c r="B793" s="6"/>
      <c r="C793" s="11"/>
      <c r="D793" s="220"/>
      <c r="E793" s="11"/>
      <c r="F793" s="205" t="str">
        <f t="shared" si="24"/>
        <v>N/A</v>
      </c>
      <c r="G793" s="6"/>
      <c r="AA793" s="14" t="str">
        <f t="shared" si="25"/>
        <v/>
      </c>
      <c r="AB793" s="14" t="str">
        <f>IF(LEN($AA793)=0,"N",IF(LEN($AA793)&gt;1,"Error -- Availability entered in an incorrect format",IF($AA793='Control Panel'!$F$36,$AA793,IF($AA793='Control Panel'!$F$37,$AA793,IF($AA793='Control Panel'!$F$38,$AA793,IF($AA793='Control Panel'!$F$39,$AA793,IF($AA793='Control Panel'!$F$40,$AA793,IF($AA793='Control Panel'!$F$41,$AA793,"Error -- Availability entered in an incorrect format"))))))))</f>
        <v>N</v>
      </c>
    </row>
    <row r="794" spans="1:28" s="14" customFormat="1" x14ac:dyDescent="0.35">
      <c r="A794" s="7">
        <v>782</v>
      </c>
      <c r="B794" s="6"/>
      <c r="C794" s="11"/>
      <c r="D794" s="220"/>
      <c r="E794" s="11"/>
      <c r="F794" s="205" t="str">
        <f t="shared" si="24"/>
        <v>N/A</v>
      </c>
      <c r="G794" s="6"/>
      <c r="AA794" s="14" t="str">
        <f t="shared" si="25"/>
        <v/>
      </c>
      <c r="AB794" s="14" t="str">
        <f>IF(LEN($AA794)=0,"N",IF(LEN($AA794)&gt;1,"Error -- Availability entered in an incorrect format",IF($AA794='Control Panel'!$F$36,$AA794,IF($AA794='Control Panel'!$F$37,$AA794,IF($AA794='Control Panel'!$F$38,$AA794,IF($AA794='Control Panel'!$F$39,$AA794,IF($AA794='Control Panel'!$F$40,$AA794,IF($AA794='Control Panel'!$F$41,$AA794,"Error -- Availability entered in an incorrect format"))))))))</f>
        <v>N</v>
      </c>
    </row>
    <row r="795" spans="1:28" s="14" customFormat="1" x14ac:dyDescent="0.35">
      <c r="A795" s="7">
        <v>783</v>
      </c>
      <c r="B795" s="6"/>
      <c r="C795" s="11"/>
      <c r="D795" s="220"/>
      <c r="E795" s="11"/>
      <c r="F795" s="205" t="str">
        <f t="shared" si="24"/>
        <v>N/A</v>
      </c>
      <c r="G795" s="6"/>
      <c r="AA795" s="14" t="str">
        <f t="shared" si="25"/>
        <v/>
      </c>
      <c r="AB795" s="14" t="str">
        <f>IF(LEN($AA795)=0,"N",IF(LEN($AA795)&gt;1,"Error -- Availability entered in an incorrect format",IF($AA795='Control Panel'!$F$36,$AA795,IF($AA795='Control Panel'!$F$37,$AA795,IF($AA795='Control Panel'!$F$38,$AA795,IF($AA795='Control Panel'!$F$39,$AA795,IF($AA795='Control Panel'!$F$40,$AA795,IF($AA795='Control Panel'!$F$41,$AA795,"Error -- Availability entered in an incorrect format"))))))))</f>
        <v>N</v>
      </c>
    </row>
    <row r="796" spans="1:28" s="14" customFormat="1" x14ac:dyDescent="0.35">
      <c r="A796" s="7">
        <v>784</v>
      </c>
      <c r="B796" s="6"/>
      <c r="C796" s="11"/>
      <c r="D796" s="220"/>
      <c r="E796" s="11"/>
      <c r="F796" s="205" t="str">
        <f t="shared" si="24"/>
        <v>N/A</v>
      </c>
      <c r="G796" s="6"/>
      <c r="AA796" s="14" t="str">
        <f t="shared" si="25"/>
        <v/>
      </c>
      <c r="AB796" s="14" t="str">
        <f>IF(LEN($AA796)=0,"N",IF(LEN($AA796)&gt;1,"Error -- Availability entered in an incorrect format",IF($AA796='Control Panel'!$F$36,$AA796,IF($AA796='Control Panel'!$F$37,$AA796,IF($AA796='Control Panel'!$F$38,$AA796,IF($AA796='Control Panel'!$F$39,$AA796,IF($AA796='Control Panel'!$F$40,$AA796,IF($AA796='Control Panel'!$F$41,$AA796,"Error -- Availability entered in an incorrect format"))))))))</f>
        <v>N</v>
      </c>
    </row>
    <row r="797" spans="1:28" s="14" customFormat="1" x14ac:dyDescent="0.35">
      <c r="A797" s="7">
        <v>785</v>
      </c>
      <c r="B797" s="6"/>
      <c r="C797" s="11"/>
      <c r="D797" s="220"/>
      <c r="E797" s="11"/>
      <c r="F797" s="205" t="str">
        <f t="shared" si="24"/>
        <v>N/A</v>
      </c>
      <c r="G797" s="6"/>
      <c r="AA797" s="14" t="str">
        <f t="shared" si="25"/>
        <v/>
      </c>
      <c r="AB797" s="14" t="str">
        <f>IF(LEN($AA797)=0,"N",IF(LEN($AA797)&gt;1,"Error -- Availability entered in an incorrect format",IF($AA797='Control Panel'!$F$36,$AA797,IF($AA797='Control Panel'!$F$37,$AA797,IF($AA797='Control Panel'!$F$38,$AA797,IF($AA797='Control Panel'!$F$39,$AA797,IF($AA797='Control Panel'!$F$40,$AA797,IF($AA797='Control Panel'!$F$41,$AA797,"Error -- Availability entered in an incorrect format"))))))))</f>
        <v>N</v>
      </c>
    </row>
    <row r="798" spans="1:28" s="14" customFormat="1" x14ac:dyDescent="0.35">
      <c r="A798" s="7">
        <v>786</v>
      </c>
      <c r="B798" s="6"/>
      <c r="C798" s="11"/>
      <c r="D798" s="220"/>
      <c r="E798" s="11"/>
      <c r="F798" s="205" t="str">
        <f t="shared" si="24"/>
        <v>N/A</v>
      </c>
      <c r="G798" s="6"/>
      <c r="AA798" s="14" t="str">
        <f t="shared" si="25"/>
        <v/>
      </c>
      <c r="AB798" s="14" t="str">
        <f>IF(LEN($AA798)=0,"N",IF(LEN($AA798)&gt;1,"Error -- Availability entered in an incorrect format",IF($AA798='Control Panel'!$F$36,$AA798,IF($AA798='Control Panel'!$F$37,$AA798,IF($AA798='Control Panel'!$F$38,$AA798,IF($AA798='Control Panel'!$F$39,$AA798,IF($AA798='Control Panel'!$F$40,$AA798,IF($AA798='Control Panel'!$F$41,$AA798,"Error -- Availability entered in an incorrect format"))))))))</f>
        <v>N</v>
      </c>
    </row>
    <row r="799" spans="1:28" s="14" customFormat="1" x14ac:dyDescent="0.35">
      <c r="A799" s="7">
        <v>787</v>
      </c>
      <c r="B799" s="6"/>
      <c r="C799" s="11"/>
      <c r="D799" s="220"/>
      <c r="E799" s="11"/>
      <c r="F799" s="205" t="str">
        <f t="shared" si="24"/>
        <v>N/A</v>
      </c>
      <c r="G799" s="6"/>
      <c r="AA799" s="14" t="str">
        <f t="shared" si="25"/>
        <v/>
      </c>
      <c r="AB799" s="14" t="str">
        <f>IF(LEN($AA799)=0,"N",IF(LEN($AA799)&gt;1,"Error -- Availability entered in an incorrect format",IF($AA799='Control Panel'!$F$36,$AA799,IF($AA799='Control Panel'!$F$37,$AA799,IF($AA799='Control Panel'!$F$38,$AA799,IF($AA799='Control Panel'!$F$39,$AA799,IF($AA799='Control Panel'!$F$40,$AA799,IF($AA799='Control Panel'!$F$41,$AA799,"Error -- Availability entered in an incorrect format"))))))))</f>
        <v>N</v>
      </c>
    </row>
    <row r="800" spans="1:28" s="14" customFormat="1" x14ac:dyDescent="0.35">
      <c r="A800" s="7">
        <v>788</v>
      </c>
      <c r="B800" s="6"/>
      <c r="C800" s="11"/>
      <c r="D800" s="220"/>
      <c r="E800" s="11"/>
      <c r="F800" s="205" t="str">
        <f t="shared" si="24"/>
        <v>N/A</v>
      </c>
      <c r="G800" s="6"/>
      <c r="AA800" s="14" t="str">
        <f t="shared" si="25"/>
        <v/>
      </c>
      <c r="AB800" s="14" t="str">
        <f>IF(LEN($AA800)=0,"N",IF(LEN($AA800)&gt;1,"Error -- Availability entered in an incorrect format",IF($AA800='Control Panel'!$F$36,$AA800,IF($AA800='Control Panel'!$F$37,$AA800,IF($AA800='Control Panel'!$F$38,$AA800,IF($AA800='Control Panel'!$F$39,$AA800,IF($AA800='Control Panel'!$F$40,$AA800,IF($AA800='Control Panel'!$F$41,$AA800,"Error -- Availability entered in an incorrect format"))))))))</f>
        <v>N</v>
      </c>
    </row>
    <row r="801" spans="1:28" s="14" customFormat="1" x14ac:dyDescent="0.35">
      <c r="A801" s="7">
        <v>789</v>
      </c>
      <c r="B801" s="6"/>
      <c r="C801" s="11"/>
      <c r="D801" s="220"/>
      <c r="E801" s="11"/>
      <c r="F801" s="205" t="str">
        <f t="shared" si="24"/>
        <v>N/A</v>
      </c>
      <c r="G801" s="6"/>
      <c r="AA801" s="14" t="str">
        <f t="shared" si="25"/>
        <v/>
      </c>
      <c r="AB801" s="14" t="str">
        <f>IF(LEN($AA801)=0,"N",IF(LEN($AA801)&gt;1,"Error -- Availability entered in an incorrect format",IF($AA801='Control Panel'!$F$36,$AA801,IF($AA801='Control Panel'!$F$37,$AA801,IF($AA801='Control Panel'!$F$38,$AA801,IF($AA801='Control Panel'!$F$39,$AA801,IF($AA801='Control Panel'!$F$40,$AA801,IF($AA801='Control Panel'!$F$41,$AA801,"Error -- Availability entered in an incorrect format"))))))))</f>
        <v>N</v>
      </c>
    </row>
    <row r="802" spans="1:28" s="14" customFormat="1" x14ac:dyDescent="0.35">
      <c r="A802" s="7">
        <v>790</v>
      </c>
      <c r="B802" s="6"/>
      <c r="C802" s="11"/>
      <c r="D802" s="220"/>
      <c r="E802" s="11"/>
      <c r="F802" s="205" t="str">
        <f t="shared" si="24"/>
        <v>N/A</v>
      </c>
      <c r="G802" s="6"/>
      <c r="AA802" s="14" t="str">
        <f t="shared" si="25"/>
        <v/>
      </c>
      <c r="AB802" s="14" t="str">
        <f>IF(LEN($AA802)=0,"N",IF(LEN($AA802)&gt;1,"Error -- Availability entered in an incorrect format",IF($AA802='Control Panel'!$F$36,$AA802,IF($AA802='Control Panel'!$F$37,$AA802,IF($AA802='Control Panel'!$F$38,$AA802,IF($AA802='Control Panel'!$F$39,$AA802,IF($AA802='Control Panel'!$F$40,$AA802,IF($AA802='Control Panel'!$F$41,$AA802,"Error -- Availability entered in an incorrect format"))))))))</f>
        <v>N</v>
      </c>
    </row>
    <row r="803" spans="1:28" s="14" customFormat="1" x14ac:dyDescent="0.35">
      <c r="A803" s="7">
        <v>791</v>
      </c>
      <c r="B803" s="6"/>
      <c r="C803" s="11"/>
      <c r="D803" s="220"/>
      <c r="E803" s="11"/>
      <c r="F803" s="205" t="str">
        <f t="shared" si="24"/>
        <v>N/A</v>
      </c>
      <c r="G803" s="6"/>
      <c r="AA803" s="14" t="str">
        <f t="shared" si="25"/>
        <v/>
      </c>
      <c r="AB803" s="14" t="str">
        <f>IF(LEN($AA803)=0,"N",IF(LEN($AA803)&gt;1,"Error -- Availability entered in an incorrect format",IF($AA803='Control Panel'!$F$36,$AA803,IF($AA803='Control Panel'!$F$37,$AA803,IF($AA803='Control Panel'!$F$38,$AA803,IF($AA803='Control Panel'!$F$39,$AA803,IF($AA803='Control Panel'!$F$40,$AA803,IF($AA803='Control Panel'!$F$41,$AA803,"Error -- Availability entered in an incorrect format"))))))))</f>
        <v>N</v>
      </c>
    </row>
    <row r="804" spans="1:28" s="14" customFormat="1" x14ac:dyDescent="0.35">
      <c r="A804" s="7">
        <v>792</v>
      </c>
      <c r="B804" s="6"/>
      <c r="C804" s="11"/>
      <c r="D804" s="220"/>
      <c r="E804" s="11"/>
      <c r="F804" s="205" t="str">
        <f t="shared" si="24"/>
        <v>N/A</v>
      </c>
      <c r="G804" s="6"/>
      <c r="AA804" s="14" t="str">
        <f t="shared" si="25"/>
        <v/>
      </c>
      <c r="AB804" s="14" t="str">
        <f>IF(LEN($AA804)=0,"N",IF(LEN($AA804)&gt;1,"Error -- Availability entered in an incorrect format",IF($AA804='Control Panel'!$F$36,$AA804,IF($AA804='Control Panel'!$F$37,$AA804,IF($AA804='Control Panel'!$F$38,$AA804,IF($AA804='Control Panel'!$F$39,$AA804,IF($AA804='Control Panel'!$F$40,$AA804,IF($AA804='Control Panel'!$F$41,$AA804,"Error -- Availability entered in an incorrect format"))))))))</f>
        <v>N</v>
      </c>
    </row>
    <row r="805" spans="1:28" s="14" customFormat="1" x14ac:dyDescent="0.35">
      <c r="A805" s="7">
        <v>793</v>
      </c>
      <c r="B805" s="6"/>
      <c r="C805" s="11"/>
      <c r="D805" s="220"/>
      <c r="E805" s="11"/>
      <c r="F805" s="205" t="str">
        <f t="shared" si="24"/>
        <v>N/A</v>
      </c>
      <c r="G805" s="6"/>
      <c r="AA805" s="14" t="str">
        <f t="shared" si="25"/>
        <v/>
      </c>
      <c r="AB805" s="14" t="str">
        <f>IF(LEN($AA805)=0,"N",IF(LEN($AA805)&gt;1,"Error -- Availability entered in an incorrect format",IF($AA805='Control Panel'!$F$36,$AA805,IF($AA805='Control Panel'!$F$37,$AA805,IF($AA805='Control Panel'!$F$38,$AA805,IF($AA805='Control Panel'!$F$39,$AA805,IF($AA805='Control Panel'!$F$40,$AA805,IF($AA805='Control Panel'!$F$41,$AA805,"Error -- Availability entered in an incorrect format"))))))))</f>
        <v>N</v>
      </c>
    </row>
    <row r="806" spans="1:28" s="14" customFormat="1" x14ac:dyDescent="0.35">
      <c r="A806" s="7">
        <v>794</v>
      </c>
      <c r="B806" s="6"/>
      <c r="C806" s="11"/>
      <c r="D806" s="220"/>
      <c r="E806" s="11"/>
      <c r="F806" s="205" t="str">
        <f t="shared" si="24"/>
        <v>N/A</v>
      </c>
      <c r="G806" s="6"/>
      <c r="AA806" s="14" t="str">
        <f t="shared" si="25"/>
        <v/>
      </c>
      <c r="AB806" s="14" t="str">
        <f>IF(LEN($AA806)=0,"N",IF(LEN($AA806)&gt;1,"Error -- Availability entered in an incorrect format",IF($AA806='Control Panel'!$F$36,$AA806,IF($AA806='Control Panel'!$F$37,$AA806,IF($AA806='Control Panel'!$F$38,$AA806,IF($AA806='Control Panel'!$F$39,$AA806,IF($AA806='Control Panel'!$F$40,$AA806,IF($AA806='Control Panel'!$F$41,$AA806,"Error -- Availability entered in an incorrect format"))))))))</f>
        <v>N</v>
      </c>
    </row>
    <row r="807" spans="1:28" s="14" customFormat="1" x14ac:dyDescent="0.35">
      <c r="A807" s="7">
        <v>795</v>
      </c>
      <c r="B807" s="6"/>
      <c r="C807" s="11"/>
      <c r="D807" s="220"/>
      <c r="E807" s="11"/>
      <c r="F807" s="205" t="str">
        <f t="shared" si="24"/>
        <v>N/A</v>
      </c>
      <c r="G807" s="6"/>
      <c r="AA807" s="14" t="str">
        <f t="shared" si="25"/>
        <v/>
      </c>
      <c r="AB807" s="14" t="str">
        <f>IF(LEN($AA807)=0,"N",IF(LEN($AA807)&gt;1,"Error -- Availability entered in an incorrect format",IF($AA807='Control Panel'!$F$36,$AA807,IF($AA807='Control Panel'!$F$37,$AA807,IF($AA807='Control Panel'!$F$38,$AA807,IF($AA807='Control Panel'!$F$39,$AA807,IF($AA807='Control Panel'!$F$40,$AA807,IF($AA807='Control Panel'!$F$41,$AA807,"Error -- Availability entered in an incorrect format"))))))))</f>
        <v>N</v>
      </c>
    </row>
    <row r="808" spans="1:28" s="14" customFormat="1" x14ac:dyDescent="0.35">
      <c r="A808" s="7">
        <v>796</v>
      </c>
      <c r="B808" s="6"/>
      <c r="C808" s="11"/>
      <c r="D808" s="220"/>
      <c r="E808" s="11"/>
      <c r="F808" s="205" t="str">
        <f t="shared" si="24"/>
        <v>N/A</v>
      </c>
      <c r="G808" s="6"/>
      <c r="AA808" s="14" t="str">
        <f t="shared" si="25"/>
        <v/>
      </c>
      <c r="AB808" s="14" t="str">
        <f>IF(LEN($AA808)=0,"N",IF(LEN($AA808)&gt;1,"Error -- Availability entered in an incorrect format",IF($AA808='Control Panel'!$F$36,$AA808,IF($AA808='Control Panel'!$F$37,$AA808,IF($AA808='Control Panel'!$F$38,$AA808,IF($AA808='Control Panel'!$F$39,$AA808,IF($AA808='Control Panel'!$F$40,$AA808,IF($AA808='Control Panel'!$F$41,$AA808,"Error -- Availability entered in an incorrect format"))))))))</f>
        <v>N</v>
      </c>
    </row>
    <row r="809" spans="1:28" s="14" customFormat="1" x14ac:dyDescent="0.35">
      <c r="A809" s="7">
        <v>797</v>
      </c>
      <c r="B809" s="6"/>
      <c r="C809" s="11"/>
      <c r="D809" s="220"/>
      <c r="E809" s="11"/>
      <c r="F809" s="205" t="str">
        <f t="shared" si="24"/>
        <v>N/A</v>
      </c>
      <c r="G809" s="6"/>
      <c r="AA809" s="14" t="str">
        <f t="shared" si="25"/>
        <v/>
      </c>
      <c r="AB809" s="14" t="str">
        <f>IF(LEN($AA809)=0,"N",IF(LEN($AA809)&gt;1,"Error -- Availability entered in an incorrect format",IF($AA809='Control Panel'!$F$36,$AA809,IF($AA809='Control Panel'!$F$37,$AA809,IF($AA809='Control Panel'!$F$38,$AA809,IF($AA809='Control Panel'!$F$39,$AA809,IF($AA809='Control Panel'!$F$40,$AA809,IF($AA809='Control Panel'!$F$41,$AA809,"Error -- Availability entered in an incorrect format"))))))))</f>
        <v>N</v>
      </c>
    </row>
    <row r="810" spans="1:28" s="14" customFormat="1" x14ac:dyDescent="0.35">
      <c r="A810" s="7">
        <v>798</v>
      </c>
      <c r="B810" s="6"/>
      <c r="C810" s="11"/>
      <c r="D810" s="220"/>
      <c r="E810" s="11"/>
      <c r="F810" s="205" t="str">
        <f t="shared" si="24"/>
        <v>N/A</v>
      </c>
      <c r="G810" s="6"/>
      <c r="AA810" s="14" t="str">
        <f t="shared" si="25"/>
        <v/>
      </c>
      <c r="AB810" s="14" t="str">
        <f>IF(LEN($AA810)=0,"N",IF(LEN($AA810)&gt;1,"Error -- Availability entered in an incorrect format",IF($AA810='Control Panel'!$F$36,$AA810,IF($AA810='Control Panel'!$F$37,$AA810,IF($AA810='Control Panel'!$F$38,$AA810,IF($AA810='Control Panel'!$F$39,$AA810,IF($AA810='Control Panel'!$F$40,$AA810,IF($AA810='Control Panel'!$F$41,$AA810,"Error -- Availability entered in an incorrect format"))))))))</f>
        <v>N</v>
      </c>
    </row>
    <row r="811" spans="1:28" s="14" customFormat="1" x14ac:dyDescent="0.35">
      <c r="A811" s="7">
        <v>799</v>
      </c>
      <c r="B811" s="6"/>
      <c r="C811" s="11"/>
      <c r="D811" s="220"/>
      <c r="E811" s="11"/>
      <c r="F811" s="205" t="str">
        <f t="shared" si="24"/>
        <v>N/A</v>
      </c>
      <c r="G811" s="6"/>
      <c r="AA811" s="14" t="str">
        <f t="shared" si="25"/>
        <v/>
      </c>
      <c r="AB811" s="14" t="str">
        <f>IF(LEN($AA811)=0,"N",IF(LEN($AA811)&gt;1,"Error -- Availability entered in an incorrect format",IF($AA811='Control Panel'!$F$36,$AA811,IF($AA811='Control Panel'!$F$37,$AA811,IF($AA811='Control Panel'!$F$38,$AA811,IF($AA811='Control Panel'!$F$39,$AA811,IF($AA811='Control Panel'!$F$40,$AA811,IF($AA811='Control Panel'!$F$41,$AA811,"Error -- Availability entered in an incorrect format"))))))))</f>
        <v>N</v>
      </c>
    </row>
    <row r="812" spans="1:28" s="14" customFormat="1" x14ac:dyDescent="0.35">
      <c r="A812" s="7">
        <v>800</v>
      </c>
      <c r="B812" s="6"/>
      <c r="C812" s="11"/>
      <c r="D812" s="220"/>
      <c r="E812" s="11"/>
      <c r="F812" s="205" t="str">
        <f t="shared" si="24"/>
        <v>N/A</v>
      </c>
      <c r="G812" s="6"/>
      <c r="AA812" s="14" t="str">
        <f t="shared" si="25"/>
        <v/>
      </c>
      <c r="AB812" s="14" t="str">
        <f>IF(LEN($AA812)=0,"N",IF(LEN($AA812)&gt;1,"Error -- Availability entered in an incorrect format",IF($AA812='Control Panel'!$F$36,$AA812,IF($AA812='Control Panel'!$F$37,$AA812,IF($AA812='Control Panel'!$F$38,$AA812,IF($AA812='Control Panel'!$F$39,$AA812,IF($AA812='Control Panel'!$F$40,$AA812,IF($AA812='Control Panel'!$F$41,$AA812,"Error -- Availability entered in an incorrect format"))))))))</f>
        <v>N</v>
      </c>
    </row>
    <row r="813" spans="1:28" s="14" customFormat="1" x14ac:dyDescent="0.35">
      <c r="A813" s="7">
        <v>801</v>
      </c>
      <c r="B813" s="6"/>
      <c r="C813" s="11"/>
      <c r="D813" s="220"/>
      <c r="E813" s="11"/>
      <c r="F813" s="205" t="str">
        <f t="shared" si="24"/>
        <v>N/A</v>
      </c>
      <c r="G813" s="6"/>
      <c r="AA813" s="14" t="str">
        <f t="shared" si="25"/>
        <v/>
      </c>
      <c r="AB813" s="14" t="str">
        <f>IF(LEN($AA813)=0,"N",IF(LEN($AA813)&gt;1,"Error -- Availability entered in an incorrect format",IF($AA813='Control Panel'!$F$36,$AA813,IF($AA813='Control Panel'!$F$37,$AA813,IF($AA813='Control Panel'!$F$38,$AA813,IF($AA813='Control Panel'!$F$39,$AA813,IF($AA813='Control Panel'!$F$40,$AA813,IF($AA813='Control Panel'!$F$41,$AA813,"Error -- Availability entered in an incorrect format"))))))))</f>
        <v>N</v>
      </c>
    </row>
    <row r="814" spans="1:28" s="14" customFormat="1" x14ac:dyDescent="0.35">
      <c r="A814" s="7">
        <v>802</v>
      </c>
      <c r="B814" s="6"/>
      <c r="C814" s="11"/>
      <c r="D814" s="220"/>
      <c r="E814" s="11"/>
      <c r="F814" s="205" t="str">
        <f t="shared" si="24"/>
        <v>N/A</v>
      </c>
      <c r="G814" s="6"/>
      <c r="AA814" s="14" t="str">
        <f t="shared" si="25"/>
        <v/>
      </c>
      <c r="AB814" s="14" t="str">
        <f>IF(LEN($AA814)=0,"N",IF(LEN($AA814)&gt;1,"Error -- Availability entered in an incorrect format",IF($AA814='Control Panel'!$F$36,$AA814,IF($AA814='Control Panel'!$F$37,$AA814,IF($AA814='Control Panel'!$F$38,$AA814,IF($AA814='Control Panel'!$F$39,$AA814,IF($AA814='Control Panel'!$F$40,$AA814,IF($AA814='Control Panel'!$F$41,$AA814,"Error -- Availability entered in an incorrect format"))))))))</f>
        <v>N</v>
      </c>
    </row>
    <row r="815" spans="1:28" s="14" customFormat="1" x14ac:dyDescent="0.35">
      <c r="A815" s="7">
        <v>803</v>
      </c>
      <c r="B815" s="6"/>
      <c r="C815" s="11"/>
      <c r="D815" s="220"/>
      <c r="E815" s="11"/>
      <c r="F815" s="205" t="str">
        <f t="shared" si="24"/>
        <v>N/A</v>
      </c>
      <c r="G815" s="6"/>
      <c r="AA815" s="14" t="str">
        <f t="shared" si="25"/>
        <v/>
      </c>
      <c r="AB815" s="14" t="str">
        <f>IF(LEN($AA815)=0,"N",IF(LEN($AA815)&gt;1,"Error -- Availability entered in an incorrect format",IF($AA815='Control Panel'!$F$36,$AA815,IF($AA815='Control Panel'!$F$37,$AA815,IF($AA815='Control Panel'!$F$38,$AA815,IF($AA815='Control Panel'!$F$39,$AA815,IF($AA815='Control Panel'!$F$40,$AA815,IF($AA815='Control Panel'!$F$41,$AA815,"Error -- Availability entered in an incorrect format"))))))))</f>
        <v>N</v>
      </c>
    </row>
    <row r="816" spans="1:28" s="14" customFormat="1" x14ac:dyDescent="0.35">
      <c r="A816" s="7">
        <v>804</v>
      </c>
      <c r="B816" s="6"/>
      <c r="C816" s="11"/>
      <c r="D816" s="220"/>
      <c r="E816" s="11"/>
      <c r="F816" s="205" t="str">
        <f t="shared" si="24"/>
        <v>N/A</v>
      </c>
      <c r="G816" s="6"/>
      <c r="AA816" s="14" t="str">
        <f t="shared" si="25"/>
        <v/>
      </c>
      <c r="AB816" s="14" t="str">
        <f>IF(LEN($AA816)=0,"N",IF(LEN($AA816)&gt;1,"Error -- Availability entered in an incorrect format",IF($AA816='Control Panel'!$F$36,$AA816,IF($AA816='Control Panel'!$F$37,$AA816,IF($AA816='Control Panel'!$F$38,$AA816,IF($AA816='Control Panel'!$F$39,$AA816,IF($AA816='Control Panel'!$F$40,$AA816,IF($AA816='Control Panel'!$F$41,$AA816,"Error -- Availability entered in an incorrect format"))))))))</f>
        <v>N</v>
      </c>
    </row>
    <row r="817" spans="1:28" s="14" customFormat="1" x14ac:dyDescent="0.35">
      <c r="A817" s="7">
        <v>805</v>
      </c>
      <c r="B817" s="6"/>
      <c r="C817" s="11"/>
      <c r="D817" s="220"/>
      <c r="E817" s="11"/>
      <c r="F817" s="205" t="str">
        <f t="shared" si="24"/>
        <v>N/A</v>
      </c>
      <c r="G817" s="6"/>
      <c r="AA817" s="14" t="str">
        <f t="shared" si="25"/>
        <v/>
      </c>
      <c r="AB817" s="14" t="str">
        <f>IF(LEN($AA817)=0,"N",IF(LEN($AA817)&gt;1,"Error -- Availability entered in an incorrect format",IF($AA817='Control Panel'!$F$36,$AA817,IF($AA817='Control Panel'!$F$37,$AA817,IF($AA817='Control Panel'!$F$38,$AA817,IF($AA817='Control Panel'!$F$39,$AA817,IF($AA817='Control Panel'!$F$40,$AA817,IF($AA817='Control Panel'!$F$41,$AA817,"Error -- Availability entered in an incorrect format"))))))))</f>
        <v>N</v>
      </c>
    </row>
    <row r="818" spans="1:28" s="14" customFormat="1" x14ac:dyDescent="0.35">
      <c r="A818" s="7">
        <v>806</v>
      </c>
      <c r="B818" s="6"/>
      <c r="C818" s="11"/>
      <c r="D818" s="220"/>
      <c r="E818" s="11"/>
      <c r="F818" s="205" t="str">
        <f t="shared" si="24"/>
        <v>N/A</v>
      </c>
      <c r="G818" s="6"/>
      <c r="AA818" s="14" t="str">
        <f t="shared" si="25"/>
        <v/>
      </c>
      <c r="AB818" s="14" t="str">
        <f>IF(LEN($AA818)=0,"N",IF(LEN($AA818)&gt;1,"Error -- Availability entered in an incorrect format",IF($AA818='Control Panel'!$F$36,$AA818,IF($AA818='Control Panel'!$F$37,$AA818,IF($AA818='Control Panel'!$F$38,$AA818,IF($AA818='Control Panel'!$F$39,$AA818,IF($AA818='Control Panel'!$F$40,$AA818,IF($AA818='Control Panel'!$F$41,$AA818,"Error -- Availability entered in an incorrect format"))))))))</f>
        <v>N</v>
      </c>
    </row>
    <row r="819" spans="1:28" s="14" customFormat="1" x14ac:dyDescent="0.35">
      <c r="A819" s="7">
        <v>807</v>
      </c>
      <c r="B819" s="6"/>
      <c r="C819" s="11"/>
      <c r="D819" s="220"/>
      <c r="E819" s="11"/>
      <c r="F819" s="205" t="str">
        <f t="shared" si="24"/>
        <v>N/A</v>
      </c>
      <c r="G819" s="6"/>
      <c r="AA819" s="14" t="str">
        <f t="shared" si="25"/>
        <v/>
      </c>
      <c r="AB819" s="14" t="str">
        <f>IF(LEN($AA819)=0,"N",IF(LEN($AA819)&gt;1,"Error -- Availability entered in an incorrect format",IF($AA819='Control Panel'!$F$36,$AA819,IF($AA819='Control Panel'!$F$37,$AA819,IF($AA819='Control Panel'!$F$38,$AA819,IF($AA819='Control Panel'!$F$39,$AA819,IF($AA819='Control Panel'!$F$40,$AA819,IF($AA819='Control Panel'!$F$41,$AA819,"Error -- Availability entered in an incorrect format"))))))))</f>
        <v>N</v>
      </c>
    </row>
    <row r="820" spans="1:28" s="14" customFormat="1" x14ac:dyDescent="0.35">
      <c r="A820" s="7">
        <v>808</v>
      </c>
      <c r="B820" s="6"/>
      <c r="C820" s="11"/>
      <c r="D820" s="220"/>
      <c r="E820" s="11"/>
      <c r="F820" s="205" t="str">
        <f t="shared" si="24"/>
        <v>N/A</v>
      </c>
      <c r="G820" s="6"/>
      <c r="AA820" s="14" t="str">
        <f t="shared" si="25"/>
        <v/>
      </c>
      <c r="AB820" s="14" t="str">
        <f>IF(LEN($AA820)=0,"N",IF(LEN($AA820)&gt;1,"Error -- Availability entered in an incorrect format",IF($AA820='Control Panel'!$F$36,$AA820,IF($AA820='Control Panel'!$F$37,$AA820,IF($AA820='Control Panel'!$F$38,$AA820,IF($AA820='Control Panel'!$F$39,$AA820,IF($AA820='Control Panel'!$F$40,$AA820,IF($AA820='Control Panel'!$F$41,$AA820,"Error -- Availability entered in an incorrect format"))))))))</f>
        <v>N</v>
      </c>
    </row>
    <row r="821" spans="1:28" s="14" customFormat="1" x14ac:dyDescent="0.35">
      <c r="A821" s="7">
        <v>809</v>
      </c>
      <c r="B821" s="6"/>
      <c r="C821" s="11"/>
      <c r="D821" s="220"/>
      <c r="E821" s="11"/>
      <c r="F821" s="205" t="str">
        <f t="shared" si="24"/>
        <v>N/A</v>
      </c>
      <c r="G821" s="6"/>
      <c r="AA821" s="14" t="str">
        <f t="shared" si="25"/>
        <v/>
      </c>
      <c r="AB821" s="14" t="str">
        <f>IF(LEN($AA821)=0,"N",IF(LEN($AA821)&gt;1,"Error -- Availability entered in an incorrect format",IF($AA821='Control Panel'!$F$36,$AA821,IF($AA821='Control Panel'!$F$37,$AA821,IF($AA821='Control Panel'!$F$38,$AA821,IF($AA821='Control Panel'!$F$39,$AA821,IF($AA821='Control Panel'!$F$40,$AA821,IF($AA821='Control Panel'!$F$41,$AA821,"Error -- Availability entered in an incorrect format"))))))))</f>
        <v>N</v>
      </c>
    </row>
    <row r="822" spans="1:28" s="14" customFormat="1" x14ac:dyDescent="0.35">
      <c r="A822" s="7">
        <v>810</v>
      </c>
      <c r="B822" s="6"/>
      <c r="C822" s="11"/>
      <c r="D822" s="220"/>
      <c r="E822" s="11"/>
      <c r="F822" s="205" t="str">
        <f t="shared" si="24"/>
        <v>N/A</v>
      </c>
      <c r="G822" s="6"/>
      <c r="AA822" s="14" t="str">
        <f t="shared" si="25"/>
        <v/>
      </c>
      <c r="AB822" s="14" t="str">
        <f>IF(LEN($AA822)=0,"N",IF(LEN($AA822)&gt;1,"Error -- Availability entered in an incorrect format",IF($AA822='Control Panel'!$F$36,$AA822,IF($AA822='Control Panel'!$F$37,$AA822,IF($AA822='Control Panel'!$F$38,$AA822,IF($AA822='Control Panel'!$F$39,$AA822,IF($AA822='Control Panel'!$F$40,$AA822,IF($AA822='Control Panel'!$F$41,$AA822,"Error -- Availability entered in an incorrect format"))))))))</f>
        <v>N</v>
      </c>
    </row>
    <row r="823" spans="1:28" s="14" customFormat="1" x14ac:dyDescent="0.35">
      <c r="A823" s="7">
        <v>811</v>
      </c>
      <c r="B823" s="6"/>
      <c r="C823" s="11"/>
      <c r="D823" s="220"/>
      <c r="E823" s="11"/>
      <c r="F823" s="205" t="str">
        <f t="shared" si="24"/>
        <v>N/A</v>
      </c>
      <c r="G823" s="6"/>
      <c r="AA823" s="14" t="str">
        <f t="shared" si="25"/>
        <v/>
      </c>
      <c r="AB823" s="14" t="str">
        <f>IF(LEN($AA823)=0,"N",IF(LEN($AA823)&gt;1,"Error -- Availability entered in an incorrect format",IF($AA823='Control Panel'!$F$36,$AA823,IF($AA823='Control Panel'!$F$37,$AA823,IF($AA823='Control Panel'!$F$38,$AA823,IF($AA823='Control Panel'!$F$39,$AA823,IF($AA823='Control Panel'!$F$40,$AA823,IF($AA823='Control Panel'!$F$41,$AA823,"Error -- Availability entered in an incorrect format"))))))))</f>
        <v>N</v>
      </c>
    </row>
    <row r="824" spans="1:28" s="14" customFormat="1" x14ac:dyDescent="0.35">
      <c r="A824" s="7">
        <v>812</v>
      </c>
      <c r="B824" s="6"/>
      <c r="C824" s="11"/>
      <c r="D824" s="220"/>
      <c r="E824" s="11"/>
      <c r="F824" s="205" t="str">
        <f t="shared" si="24"/>
        <v>N/A</v>
      </c>
      <c r="G824" s="6"/>
      <c r="AA824" s="14" t="str">
        <f t="shared" si="25"/>
        <v/>
      </c>
      <c r="AB824" s="14" t="str">
        <f>IF(LEN($AA824)=0,"N",IF(LEN($AA824)&gt;1,"Error -- Availability entered in an incorrect format",IF($AA824='Control Panel'!$F$36,$AA824,IF($AA824='Control Panel'!$F$37,$AA824,IF($AA824='Control Panel'!$F$38,$AA824,IF($AA824='Control Panel'!$F$39,$AA824,IF($AA824='Control Panel'!$F$40,$AA824,IF($AA824='Control Panel'!$F$41,$AA824,"Error -- Availability entered in an incorrect format"))))))))</f>
        <v>N</v>
      </c>
    </row>
    <row r="825" spans="1:28" s="14" customFormat="1" x14ac:dyDescent="0.35">
      <c r="A825" s="7">
        <v>813</v>
      </c>
      <c r="B825" s="6"/>
      <c r="C825" s="11"/>
      <c r="D825" s="220"/>
      <c r="E825" s="11"/>
      <c r="F825" s="205" t="str">
        <f t="shared" si="24"/>
        <v>N/A</v>
      </c>
      <c r="G825" s="6"/>
      <c r="AA825" s="14" t="str">
        <f t="shared" si="25"/>
        <v/>
      </c>
      <c r="AB825" s="14" t="str">
        <f>IF(LEN($AA825)=0,"N",IF(LEN($AA825)&gt;1,"Error -- Availability entered in an incorrect format",IF($AA825='Control Panel'!$F$36,$AA825,IF($AA825='Control Panel'!$F$37,$AA825,IF($AA825='Control Panel'!$F$38,$AA825,IF($AA825='Control Panel'!$F$39,$AA825,IF($AA825='Control Panel'!$F$40,$AA825,IF($AA825='Control Panel'!$F$41,$AA825,"Error -- Availability entered in an incorrect format"))))))))</f>
        <v>N</v>
      </c>
    </row>
    <row r="826" spans="1:28" s="14" customFormat="1" x14ac:dyDescent="0.35">
      <c r="A826" s="7">
        <v>814</v>
      </c>
      <c r="B826" s="6"/>
      <c r="C826" s="11"/>
      <c r="D826" s="220"/>
      <c r="E826" s="11"/>
      <c r="F826" s="205" t="str">
        <f t="shared" si="24"/>
        <v>N/A</v>
      </c>
      <c r="G826" s="6"/>
      <c r="AA826" s="14" t="str">
        <f t="shared" si="25"/>
        <v/>
      </c>
      <c r="AB826" s="14" t="str">
        <f>IF(LEN($AA826)=0,"N",IF(LEN($AA826)&gt;1,"Error -- Availability entered in an incorrect format",IF($AA826='Control Panel'!$F$36,$AA826,IF($AA826='Control Panel'!$F$37,$AA826,IF($AA826='Control Panel'!$F$38,$AA826,IF($AA826='Control Panel'!$F$39,$AA826,IF($AA826='Control Panel'!$F$40,$AA826,IF($AA826='Control Panel'!$F$41,$AA826,"Error -- Availability entered in an incorrect format"))))))))</f>
        <v>N</v>
      </c>
    </row>
    <row r="827" spans="1:28" s="14" customFormat="1" x14ac:dyDescent="0.35">
      <c r="A827" s="7">
        <v>815</v>
      </c>
      <c r="B827" s="6"/>
      <c r="C827" s="11"/>
      <c r="D827" s="220"/>
      <c r="E827" s="11"/>
      <c r="F827" s="205" t="str">
        <f t="shared" si="24"/>
        <v>N/A</v>
      </c>
      <c r="G827" s="6"/>
      <c r="AA827" s="14" t="str">
        <f t="shared" si="25"/>
        <v/>
      </c>
      <c r="AB827" s="14" t="str">
        <f>IF(LEN($AA827)=0,"N",IF(LEN($AA827)&gt;1,"Error -- Availability entered in an incorrect format",IF($AA827='Control Panel'!$F$36,$AA827,IF($AA827='Control Panel'!$F$37,$AA827,IF($AA827='Control Panel'!$F$38,$AA827,IF($AA827='Control Panel'!$F$39,$AA827,IF($AA827='Control Panel'!$F$40,$AA827,IF($AA827='Control Panel'!$F$41,$AA827,"Error -- Availability entered in an incorrect format"))))))))</f>
        <v>N</v>
      </c>
    </row>
    <row r="828" spans="1:28" s="14" customFormat="1" x14ac:dyDescent="0.35">
      <c r="A828" s="7">
        <v>816</v>
      </c>
      <c r="B828" s="6"/>
      <c r="C828" s="11"/>
      <c r="D828" s="220"/>
      <c r="E828" s="11"/>
      <c r="F828" s="205" t="str">
        <f t="shared" si="24"/>
        <v>N/A</v>
      </c>
      <c r="G828" s="6"/>
      <c r="AA828" s="14" t="str">
        <f t="shared" si="25"/>
        <v/>
      </c>
      <c r="AB828" s="14" t="str">
        <f>IF(LEN($AA828)=0,"N",IF(LEN($AA828)&gt;1,"Error -- Availability entered in an incorrect format",IF($AA828='Control Panel'!$F$36,$AA828,IF($AA828='Control Panel'!$F$37,$AA828,IF($AA828='Control Panel'!$F$38,$AA828,IF($AA828='Control Panel'!$F$39,$AA828,IF($AA828='Control Panel'!$F$40,$AA828,IF($AA828='Control Panel'!$F$41,$AA828,"Error -- Availability entered in an incorrect format"))))))))</f>
        <v>N</v>
      </c>
    </row>
    <row r="829" spans="1:28" s="14" customFormat="1" x14ac:dyDescent="0.35">
      <c r="A829" s="7">
        <v>817</v>
      </c>
      <c r="B829" s="6"/>
      <c r="C829" s="11"/>
      <c r="D829" s="220"/>
      <c r="E829" s="11"/>
      <c r="F829" s="205" t="str">
        <f t="shared" si="24"/>
        <v>N/A</v>
      </c>
      <c r="G829" s="6"/>
      <c r="AA829" s="14" t="str">
        <f t="shared" si="25"/>
        <v/>
      </c>
      <c r="AB829" s="14" t="str">
        <f>IF(LEN($AA829)=0,"N",IF(LEN($AA829)&gt;1,"Error -- Availability entered in an incorrect format",IF($AA829='Control Panel'!$F$36,$AA829,IF($AA829='Control Panel'!$F$37,$AA829,IF($AA829='Control Panel'!$F$38,$AA829,IF($AA829='Control Panel'!$F$39,$AA829,IF($AA829='Control Panel'!$F$40,$AA829,IF($AA829='Control Panel'!$F$41,$AA829,"Error -- Availability entered in an incorrect format"))))))))</f>
        <v>N</v>
      </c>
    </row>
    <row r="830" spans="1:28" s="14" customFormat="1" x14ac:dyDescent="0.35">
      <c r="A830" s="7">
        <v>818</v>
      </c>
      <c r="B830" s="6"/>
      <c r="C830" s="11"/>
      <c r="D830" s="220"/>
      <c r="E830" s="11"/>
      <c r="F830" s="205" t="str">
        <f t="shared" si="24"/>
        <v>N/A</v>
      </c>
      <c r="G830" s="6"/>
      <c r="AA830" s="14" t="str">
        <f t="shared" si="25"/>
        <v/>
      </c>
      <c r="AB830" s="14" t="str">
        <f>IF(LEN($AA830)=0,"N",IF(LEN($AA830)&gt;1,"Error -- Availability entered in an incorrect format",IF($AA830='Control Panel'!$F$36,$AA830,IF($AA830='Control Panel'!$F$37,$AA830,IF($AA830='Control Panel'!$F$38,$AA830,IF($AA830='Control Panel'!$F$39,$AA830,IF($AA830='Control Panel'!$F$40,$AA830,IF($AA830='Control Panel'!$F$41,$AA830,"Error -- Availability entered in an incorrect format"))))))))</f>
        <v>N</v>
      </c>
    </row>
    <row r="831" spans="1:28" s="14" customFormat="1" x14ac:dyDescent="0.35">
      <c r="A831" s="7">
        <v>819</v>
      </c>
      <c r="B831" s="6"/>
      <c r="C831" s="11"/>
      <c r="D831" s="220"/>
      <c r="E831" s="11"/>
      <c r="F831" s="205" t="str">
        <f t="shared" si="24"/>
        <v>N/A</v>
      </c>
      <c r="G831" s="6"/>
      <c r="AA831" s="14" t="str">
        <f t="shared" si="25"/>
        <v/>
      </c>
      <c r="AB831" s="14" t="str">
        <f>IF(LEN($AA831)=0,"N",IF(LEN($AA831)&gt;1,"Error -- Availability entered in an incorrect format",IF($AA831='Control Panel'!$F$36,$AA831,IF($AA831='Control Panel'!$F$37,$AA831,IF($AA831='Control Panel'!$F$38,$AA831,IF($AA831='Control Panel'!$F$39,$AA831,IF($AA831='Control Panel'!$F$40,$AA831,IF($AA831='Control Panel'!$F$41,$AA831,"Error -- Availability entered in an incorrect format"))))))))</f>
        <v>N</v>
      </c>
    </row>
    <row r="832" spans="1:28" s="14" customFormat="1" x14ac:dyDescent="0.35">
      <c r="A832" s="7">
        <v>820</v>
      </c>
      <c r="B832" s="6"/>
      <c r="C832" s="11"/>
      <c r="D832" s="220"/>
      <c r="E832" s="11"/>
      <c r="F832" s="205" t="str">
        <f t="shared" si="24"/>
        <v>N/A</v>
      </c>
      <c r="G832" s="6"/>
      <c r="AA832" s="14" t="str">
        <f t="shared" si="25"/>
        <v/>
      </c>
      <c r="AB832" s="14" t="str">
        <f>IF(LEN($AA832)=0,"N",IF(LEN($AA832)&gt;1,"Error -- Availability entered in an incorrect format",IF($AA832='Control Panel'!$F$36,$AA832,IF($AA832='Control Panel'!$F$37,$AA832,IF($AA832='Control Panel'!$F$38,$AA832,IF($AA832='Control Panel'!$F$39,$AA832,IF($AA832='Control Panel'!$F$40,$AA832,IF($AA832='Control Panel'!$F$41,$AA832,"Error -- Availability entered in an incorrect format"))))))))</f>
        <v>N</v>
      </c>
    </row>
    <row r="833" spans="1:28" s="14" customFormat="1" x14ac:dyDescent="0.35">
      <c r="A833" s="7">
        <v>821</v>
      </c>
      <c r="B833" s="6"/>
      <c r="C833" s="11"/>
      <c r="D833" s="220"/>
      <c r="E833" s="11"/>
      <c r="F833" s="205" t="str">
        <f t="shared" si="24"/>
        <v>N/A</v>
      </c>
      <c r="G833" s="6"/>
      <c r="AA833" s="14" t="str">
        <f t="shared" si="25"/>
        <v/>
      </c>
      <c r="AB833" s="14" t="str">
        <f>IF(LEN($AA833)=0,"N",IF(LEN($AA833)&gt;1,"Error -- Availability entered in an incorrect format",IF($AA833='Control Panel'!$F$36,$AA833,IF($AA833='Control Panel'!$F$37,$AA833,IF($AA833='Control Panel'!$F$38,$AA833,IF($AA833='Control Panel'!$F$39,$AA833,IF($AA833='Control Panel'!$F$40,$AA833,IF($AA833='Control Panel'!$F$41,$AA833,"Error -- Availability entered in an incorrect format"))))))))</f>
        <v>N</v>
      </c>
    </row>
    <row r="834" spans="1:28" s="14" customFormat="1" x14ac:dyDescent="0.35">
      <c r="A834" s="7">
        <v>822</v>
      </c>
      <c r="B834" s="6"/>
      <c r="C834" s="11"/>
      <c r="D834" s="220"/>
      <c r="E834" s="11"/>
      <c r="F834" s="205" t="str">
        <f t="shared" si="24"/>
        <v>N/A</v>
      </c>
      <c r="G834" s="6"/>
      <c r="AA834" s="14" t="str">
        <f t="shared" si="25"/>
        <v/>
      </c>
      <c r="AB834" s="14" t="str">
        <f>IF(LEN($AA834)=0,"N",IF(LEN($AA834)&gt;1,"Error -- Availability entered in an incorrect format",IF($AA834='Control Panel'!$F$36,$AA834,IF($AA834='Control Panel'!$F$37,$AA834,IF($AA834='Control Panel'!$F$38,$AA834,IF($AA834='Control Panel'!$F$39,$AA834,IF($AA834='Control Panel'!$F$40,$AA834,IF($AA834='Control Panel'!$F$41,$AA834,"Error -- Availability entered in an incorrect format"))))))))</f>
        <v>N</v>
      </c>
    </row>
    <row r="835" spans="1:28" s="14" customFormat="1" x14ac:dyDescent="0.35">
      <c r="A835" s="7">
        <v>823</v>
      </c>
      <c r="B835" s="6"/>
      <c r="C835" s="11"/>
      <c r="D835" s="220"/>
      <c r="E835" s="11"/>
      <c r="F835" s="205" t="str">
        <f t="shared" si="24"/>
        <v>N/A</v>
      </c>
      <c r="G835" s="6"/>
      <c r="AA835" s="14" t="str">
        <f t="shared" si="25"/>
        <v/>
      </c>
      <c r="AB835" s="14" t="str">
        <f>IF(LEN($AA835)=0,"N",IF(LEN($AA835)&gt;1,"Error -- Availability entered in an incorrect format",IF($AA835='Control Panel'!$F$36,$AA835,IF($AA835='Control Panel'!$F$37,$AA835,IF($AA835='Control Panel'!$F$38,$AA835,IF($AA835='Control Panel'!$F$39,$AA835,IF($AA835='Control Panel'!$F$40,$AA835,IF($AA835='Control Panel'!$F$41,$AA835,"Error -- Availability entered in an incorrect format"))))))))</f>
        <v>N</v>
      </c>
    </row>
    <row r="836" spans="1:28" s="14" customFormat="1" x14ac:dyDescent="0.35">
      <c r="A836" s="7">
        <v>824</v>
      </c>
      <c r="B836" s="6"/>
      <c r="C836" s="11"/>
      <c r="D836" s="220"/>
      <c r="E836" s="11"/>
      <c r="F836" s="205" t="str">
        <f t="shared" si="24"/>
        <v>N/A</v>
      </c>
      <c r="G836" s="6"/>
      <c r="AA836" s="14" t="str">
        <f t="shared" si="25"/>
        <v/>
      </c>
      <c r="AB836" s="14" t="str">
        <f>IF(LEN($AA836)=0,"N",IF(LEN($AA836)&gt;1,"Error -- Availability entered in an incorrect format",IF($AA836='Control Panel'!$F$36,$AA836,IF($AA836='Control Panel'!$F$37,$AA836,IF($AA836='Control Panel'!$F$38,$AA836,IF($AA836='Control Panel'!$F$39,$AA836,IF($AA836='Control Panel'!$F$40,$AA836,IF($AA836='Control Panel'!$F$41,$AA836,"Error -- Availability entered in an incorrect format"))))))))</f>
        <v>N</v>
      </c>
    </row>
    <row r="837" spans="1:28" s="14" customFormat="1" x14ac:dyDescent="0.35">
      <c r="A837" s="7">
        <v>825</v>
      </c>
      <c r="B837" s="6"/>
      <c r="C837" s="11"/>
      <c r="D837" s="220"/>
      <c r="E837" s="11"/>
      <c r="F837" s="205" t="str">
        <f t="shared" si="24"/>
        <v>N/A</v>
      </c>
      <c r="G837" s="6"/>
      <c r="AA837" s="14" t="str">
        <f t="shared" si="25"/>
        <v/>
      </c>
      <c r="AB837" s="14" t="str">
        <f>IF(LEN($AA837)=0,"N",IF(LEN($AA837)&gt;1,"Error -- Availability entered in an incorrect format",IF($AA837='Control Panel'!$F$36,$AA837,IF($AA837='Control Panel'!$F$37,$AA837,IF($AA837='Control Panel'!$F$38,$AA837,IF($AA837='Control Panel'!$F$39,$AA837,IF($AA837='Control Panel'!$F$40,$AA837,IF($AA837='Control Panel'!$F$41,$AA837,"Error -- Availability entered in an incorrect format"))))))))</f>
        <v>N</v>
      </c>
    </row>
    <row r="838" spans="1:28" s="14" customFormat="1" x14ac:dyDescent="0.35">
      <c r="A838" s="7">
        <v>826</v>
      </c>
      <c r="B838" s="6"/>
      <c r="C838" s="11"/>
      <c r="D838" s="220"/>
      <c r="E838" s="11"/>
      <c r="F838" s="205" t="str">
        <f t="shared" si="24"/>
        <v>N/A</v>
      </c>
      <c r="G838" s="6"/>
      <c r="AA838" s="14" t="str">
        <f t="shared" si="25"/>
        <v/>
      </c>
      <c r="AB838" s="14" t="str">
        <f>IF(LEN($AA838)=0,"N",IF(LEN($AA838)&gt;1,"Error -- Availability entered in an incorrect format",IF($AA838='Control Panel'!$F$36,$AA838,IF($AA838='Control Panel'!$F$37,$AA838,IF($AA838='Control Panel'!$F$38,$AA838,IF($AA838='Control Panel'!$F$39,$AA838,IF($AA838='Control Panel'!$F$40,$AA838,IF($AA838='Control Panel'!$F$41,$AA838,"Error -- Availability entered in an incorrect format"))))))))</f>
        <v>N</v>
      </c>
    </row>
    <row r="839" spans="1:28" s="14" customFormat="1" x14ac:dyDescent="0.35">
      <c r="A839" s="7">
        <v>827</v>
      </c>
      <c r="B839" s="6"/>
      <c r="C839" s="11"/>
      <c r="D839" s="220"/>
      <c r="E839" s="11"/>
      <c r="F839" s="205" t="str">
        <f t="shared" si="24"/>
        <v>N/A</v>
      </c>
      <c r="G839" s="6"/>
      <c r="AA839" s="14" t="str">
        <f t="shared" si="25"/>
        <v/>
      </c>
      <c r="AB839" s="14" t="str">
        <f>IF(LEN($AA839)=0,"N",IF(LEN($AA839)&gt;1,"Error -- Availability entered in an incorrect format",IF($AA839='Control Panel'!$F$36,$AA839,IF($AA839='Control Panel'!$F$37,$AA839,IF($AA839='Control Panel'!$F$38,$AA839,IF($AA839='Control Panel'!$F$39,$AA839,IF($AA839='Control Panel'!$F$40,$AA839,IF($AA839='Control Panel'!$F$41,$AA839,"Error -- Availability entered in an incorrect format"))))))))</f>
        <v>N</v>
      </c>
    </row>
    <row r="840" spans="1:28" s="14" customFormat="1" x14ac:dyDescent="0.35">
      <c r="A840" s="7">
        <v>828</v>
      </c>
      <c r="B840" s="6"/>
      <c r="C840" s="11"/>
      <c r="D840" s="220"/>
      <c r="E840" s="11"/>
      <c r="F840" s="205" t="str">
        <f t="shared" si="24"/>
        <v>N/A</v>
      </c>
      <c r="G840" s="6"/>
      <c r="AA840" s="14" t="str">
        <f t="shared" si="25"/>
        <v/>
      </c>
      <c r="AB840" s="14" t="str">
        <f>IF(LEN($AA840)=0,"N",IF(LEN($AA840)&gt;1,"Error -- Availability entered in an incorrect format",IF($AA840='Control Panel'!$F$36,$AA840,IF($AA840='Control Panel'!$F$37,$AA840,IF($AA840='Control Panel'!$F$38,$AA840,IF($AA840='Control Panel'!$F$39,$AA840,IF($AA840='Control Panel'!$F$40,$AA840,IF($AA840='Control Panel'!$F$41,$AA840,"Error -- Availability entered in an incorrect format"))))))))</f>
        <v>N</v>
      </c>
    </row>
    <row r="841" spans="1:28" s="14" customFormat="1" x14ac:dyDescent="0.35">
      <c r="A841" s="7">
        <v>829</v>
      </c>
      <c r="B841" s="6"/>
      <c r="C841" s="11"/>
      <c r="D841" s="220"/>
      <c r="E841" s="11"/>
      <c r="F841" s="205" t="str">
        <f t="shared" si="24"/>
        <v>N/A</v>
      </c>
      <c r="G841" s="6"/>
      <c r="AA841" s="14" t="str">
        <f t="shared" si="25"/>
        <v/>
      </c>
      <c r="AB841" s="14" t="str">
        <f>IF(LEN($AA841)=0,"N",IF(LEN($AA841)&gt;1,"Error -- Availability entered in an incorrect format",IF($AA841='Control Panel'!$F$36,$AA841,IF($AA841='Control Panel'!$F$37,$AA841,IF($AA841='Control Panel'!$F$38,$AA841,IF($AA841='Control Panel'!$F$39,$AA841,IF($AA841='Control Panel'!$F$40,$AA841,IF($AA841='Control Panel'!$F$41,$AA841,"Error -- Availability entered in an incorrect format"))))))))</f>
        <v>N</v>
      </c>
    </row>
    <row r="842" spans="1:28" s="14" customFormat="1" x14ac:dyDescent="0.35">
      <c r="A842" s="7">
        <v>830</v>
      </c>
      <c r="B842" s="6"/>
      <c r="C842" s="11"/>
      <c r="D842" s="220"/>
      <c r="E842" s="11"/>
      <c r="F842" s="205" t="str">
        <f t="shared" si="24"/>
        <v>N/A</v>
      </c>
      <c r="G842" s="6"/>
      <c r="AA842" s="14" t="str">
        <f t="shared" si="25"/>
        <v/>
      </c>
      <c r="AB842" s="14" t="str">
        <f>IF(LEN($AA842)=0,"N",IF(LEN($AA842)&gt;1,"Error -- Availability entered in an incorrect format",IF($AA842='Control Panel'!$F$36,$AA842,IF($AA842='Control Panel'!$F$37,$AA842,IF($AA842='Control Panel'!$F$38,$AA842,IF($AA842='Control Panel'!$F$39,$AA842,IF($AA842='Control Panel'!$F$40,$AA842,IF($AA842='Control Panel'!$F$41,$AA842,"Error -- Availability entered in an incorrect format"))))))))</f>
        <v>N</v>
      </c>
    </row>
    <row r="843" spans="1:28" s="14" customFormat="1" x14ac:dyDescent="0.35">
      <c r="A843" s="7">
        <v>831</v>
      </c>
      <c r="B843" s="6"/>
      <c r="C843" s="11"/>
      <c r="D843" s="220"/>
      <c r="E843" s="11"/>
      <c r="F843" s="205" t="str">
        <f t="shared" si="24"/>
        <v>N/A</v>
      </c>
      <c r="G843" s="6"/>
      <c r="AA843" s="14" t="str">
        <f t="shared" si="25"/>
        <v/>
      </c>
      <c r="AB843" s="14" t="str">
        <f>IF(LEN($AA843)=0,"N",IF(LEN($AA843)&gt;1,"Error -- Availability entered in an incorrect format",IF($AA843='Control Panel'!$F$36,$AA843,IF($AA843='Control Panel'!$F$37,$AA843,IF($AA843='Control Panel'!$F$38,$AA843,IF($AA843='Control Panel'!$F$39,$AA843,IF($AA843='Control Panel'!$F$40,$AA843,IF($AA843='Control Panel'!$F$41,$AA843,"Error -- Availability entered in an incorrect format"))))))))</f>
        <v>N</v>
      </c>
    </row>
    <row r="844" spans="1:28" s="14" customFormat="1" x14ac:dyDescent="0.35">
      <c r="A844" s="7">
        <v>832</v>
      </c>
      <c r="B844" s="6"/>
      <c r="C844" s="11"/>
      <c r="D844" s="220"/>
      <c r="E844" s="11"/>
      <c r="F844" s="205" t="str">
        <f t="shared" si="24"/>
        <v>N/A</v>
      </c>
      <c r="G844" s="6"/>
      <c r="AA844" s="14" t="str">
        <f t="shared" si="25"/>
        <v/>
      </c>
      <c r="AB844" s="14" t="str">
        <f>IF(LEN($AA844)=0,"N",IF(LEN($AA844)&gt;1,"Error -- Availability entered in an incorrect format",IF($AA844='Control Panel'!$F$36,$AA844,IF($AA844='Control Panel'!$F$37,$AA844,IF($AA844='Control Panel'!$F$38,$AA844,IF($AA844='Control Panel'!$F$39,$AA844,IF($AA844='Control Panel'!$F$40,$AA844,IF($AA844='Control Panel'!$F$41,$AA844,"Error -- Availability entered in an incorrect format"))))))))</f>
        <v>N</v>
      </c>
    </row>
    <row r="845" spans="1:28" s="14" customFormat="1" x14ac:dyDescent="0.35">
      <c r="A845" s="7">
        <v>833</v>
      </c>
      <c r="B845" s="6"/>
      <c r="C845" s="11"/>
      <c r="D845" s="220"/>
      <c r="E845" s="11"/>
      <c r="F845" s="205" t="str">
        <f t="shared" si="24"/>
        <v>N/A</v>
      </c>
      <c r="G845" s="6"/>
      <c r="AA845" s="14" t="str">
        <f t="shared" si="25"/>
        <v/>
      </c>
      <c r="AB845" s="14" t="str">
        <f>IF(LEN($AA845)=0,"N",IF(LEN($AA845)&gt;1,"Error -- Availability entered in an incorrect format",IF($AA845='Control Panel'!$F$36,$AA845,IF($AA845='Control Panel'!$F$37,$AA845,IF($AA845='Control Panel'!$F$38,$AA845,IF($AA845='Control Panel'!$F$39,$AA845,IF($AA845='Control Panel'!$F$40,$AA845,IF($AA845='Control Panel'!$F$41,$AA845,"Error -- Availability entered in an incorrect format"))))))))</f>
        <v>N</v>
      </c>
    </row>
    <row r="846" spans="1:28" s="14" customFormat="1" x14ac:dyDescent="0.35">
      <c r="A846" s="7">
        <v>834</v>
      </c>
      <c r="B846" s="6"/>
      <c r="C846" s="11"/>
      <c r="D846" s="220"/>
      <c r="E846" s="11"/>
      <c r="F846" s="205" t="str">
        <f t="shared" ref="F846:F909" si="26">IF($D$10=$A$9,"N/A",$D$10)</f>
        <v>N/A</v>
      </c>
      <c r="G846" s="6"/>
      <c r="AA846" s="14" t="str">
        <f t="shared" ref="AA846:AA909" si="27">TRIM($D846)</f>
        <v/>
      </c>
      <c r="AB846" s="14" t="str">
        <f>IF(LEN($AA846)=0,"N",IF(LEN($AA846)&gt;1,"Error -- Availability entered in an incorrect format",IF($AA846='Control Panel'!$F$36,$AA846,IF($AA846='Control Panel'!$F$37,$AA846,IF($AA846='Control Panel'!$F$38,$AA846,IF($AA846='Control Panel'!$F$39,$AA846,IF($AA846='Control Panel'!$F$40,$AA846,IF($AA846='Control Panel'!$F$41,$AA846,"Error -- Availability entered in an incorrect format"))))))))</f>
        <v>N</v>
      </c>
    </row>
    <row r="847" spans="1:28" s="14" customFormat="1" x14ac:dyDescent="0.35">
      <c r="A847" s="7">
        <v>835</v>
      </c>
      <c r="B847" s="6"/>
      <c r="C847" s="11"/>
      <c r="D847" s="220"/>
      <c r="E847" s="11"/>
      <c r="F847" s="205" t="str">
        <f t="shared" si="26"/>
        <v>N/A</v>
      </c>
      <c r="G847" s="6"/>
      <c r="AA847" s="14" t="str">
        <f t="shared" si="27"/>
        <v/>
      </c>
      <c r="AB847" s="14" t="str">
        <f>IF(LEN($AA847)=0,"N",IF(LEN($AA847)&gt;1,"Error -- Availability entered in an incorrect format",IF($AA847='Control Panel'!$F$36,$AA847,IF($AA847='Control Panel'!$F$37,$AA847,IF($AA847='Control Panel'!$F$38,$AA847,IF($AA847='Control Panel'!$F$39,$AA847,IF($AA847='Control Panel'!$F$40,$AA847,IF($AA847='Control Panel'!$F$41,$AA847,"Error -- Availability entered in an incorrect format"))))))))</f>
        <v>N</v>
      </c>
    </row>
    <row r="848" spans="1:28" s="14" customFormat="1" x14ac:dyDescent="0.35">
      <c r="A848" s="7">
        <v>836</v>
      </c>
      <c r="B848" s="6"/>
      <c r="C848" s="11"/>
      <c r="D848" s="220"/>
      <c r="E848" s="11"/>
      <c r="F848" s="205" t="str">
        <f t="shared" si="26"/>
        <v>N/A</v>
      </c>
      <c r="G848" s="6"/>
      <c r="AA848" s="14" t="str">
        <f t="shared" si="27"/>
        <v/>
      </c>
      <c r="AB848" s="14" t="str">
        <f>IF(LEN($AA848)=0,"N",IF(LEN($AA848)&gt;1,"Error -- Availability entered in an incorrect format",IF($AA848='Control Panel'!$F$36,$AA848,IF($AA848='Control Panel'!$F$37,$AA848,IF($AA848='Control Panel'!$F$38,$AA848,IF($AA848='Control Panel'!$F$39,$AA848,IF($AA848='Control Panel'!$F$40,$AA848,IF($AA848='Control Panel'!$F$41,$AA848,"Error -- Availability entered in an incorrect format"))))))))</f>
        <v>N</v>
      </c>
    </row>
    <row r="849" spans="1:28" s="14" customFormat="1" x14ac:dyDescent="0.35">
      <c r="A849" s="7">
        <v>837</v>
      </c>
      <c r="B849" s="6"/>
      <c r="C849" s="11"/>
      <c r="D849" s="220"/>
      <c r="E849" s="11"/>
      <c r="F849" s="205" t="str">
        <f t="shared" si="26"/>
        <v>N/A</v>
      </c>
      <c r="G849" s="6"/>
      <c r="AA849" s="14" t="str">
        <f t="shared" si="27"/>
        <v/>
      </c>
      <c r="AB849" s="14" t="str">
        <f>IF(LEN($AA849)=0,"N",IF(LEN($AA849)&gt;1,"Error -- Availability entered in an incorrect format",IF($AA849='Control Panel'!$F$36,$AA849,IF($AA849='Control Panel'!$F$37,$AA849,IF($AA849='Control Panel'!$F$38,$AA849,IF($AA849='Control Panel'!$F$39,$AA849,IF($AA849='Control Panel'!$F$40,$AA849,IF($AA849='Control Panel'!$F$41,$AA849,"Error -- Availability entered in an incorrect format"))))))))</f>
        <v>N</v>
      </c>
    </row>
    <row r="850" spans="1:28" s="14" customFormat="1" x14ac:dyDescent="0.35">
      <c r="A850" s="7">
        <v>838</v>
      </c>
      <c r="B850" s="6"/>
      <c r="C850" s="11"/>
      <c r="D850" s="220"/>
      <c r="E850" s="11"/>
      <c r="F850" s="205" t="str">
        <f t="shared" si="26"/>
        <v>N/A</v>
      </c>
      <c r="G850" s="6"/>
      <c r="AA850" s="14" t="str">
        <f t="shared" si="27"/>
        <v/>
      </c>
      <c r="AB850" s="14" t="str">
        <f>IF(LEN($AA850)=0,"N",IF(LEN($AA850)&gt;1,"Error -- Availability entered in an incorrect format",IF($AA850='Control Panel'!$F$36,$AA850,IF($AA850='Control Panel'!$F$37,$AA850,IF($AA850='Control Panel'!$F$38,$AA850,IF($AA850='Control Panel'!$F$39,$AA850,IF($AA850='Control Panel'!$F$40,$AA850,IF($AA850='Control Panel'!$F$41,$AA850,"Error -- Availability entered in an incorrect format"))))))))</f>
        <v>N</v>
      </c>
    </row>
    <row r="851" spans="1:28" s="14" customFormat="1" x14ac:dyDescent="0.35">
      <c r="A851" s="7">
        <v>839</v>
      </c>
      <c r="B851" s="6"/>
      <c r="C851" s="11"/>
      <c r="D851" s="220"/>
      <c r="E851" s="11"/>
      <c r="F851" s="205" t="str">
        <f t="shared" si="26"/>
        <v>N/A</v>
      </c>
      <c r="G851" s="6"/>
      <c r="AA851" s="14" t="str">
        <f t="shared" si="27"/>
        <v/>
      </c>
      <c r="AB851" s="14" t="str">
        <f>IF(LEN($AA851)=0,"N",IF(LEN($AA851)&gt;1,"Error -- Availability entered in an incorrect format",IF($AA851='Control Panel'!$F$36,$AA851,IF($AA851='Control Panel'!$F$37,$AA851,IF($AA851='Control Panel'!$F$38,$AA851,IF($AA851='Control Panel'!$F$39,$AA851,IF($AA851='Control Panel'!$F$40,$AA851,IF($AA851='Control Panel'!$F$41,$AA851,"Error -- Availability entered in an incorrect format"))))))))</f>
        <v>N</v>
      </c>
    </row>
    <row r="852" spans="1:28" s="14" customFormat="1" x14ac:dyDescent="0.35">
      <c r="A852" s="7">
        <v>840</v>
      </c>
      <c r="B852" s="6"/>
      <c r="C852" s="11"/>
      <c r="D852" s="220"/>
      <c r="E852" s="11"/>
      <c r="F852" s="205" t="str">
        <f t="shared" si="26"/>
        <v>N/A</v>
      </c>
      <c r="G852" s="6"/>
      <c r="AA852" s="14" t="str">
        <f t="shared" si="27"/>
        <v/>
      </c>
      <c r="AB852" s="14" t="str">
        <f>IF(LEN($AA852)=0,"N",IF(LEN($AA852)&gt;1,"Error -- Availability entered in an incorrect format",IF($AA852='Control Panel'!$F$36,$AA852,IF($AA852='Control Panel'!$F$37,$AA852,IF($AA852='Control Panel'!$F$38,$AA852,IF($AA852='Control Panel'!$F$39,$AA852,IF($AA852='Control Panel'!$F$40,$AA852,IF($AA852='Control Panel'!$F$41,$AA852,"Error -- Availability entered in an incorrect format"))))))))</f>
        <v>N</v>
      </c>
    </row>
    <row r="853" spans="1:28" s="14" customFormat="1" x14ac:dyDescent="0.35">
      <c r="A853" s="7">
        <v>841</v>
      </c>
      <c r="B853" s="6"/>
      <c r="C853" s="11"/>
      <c r="D853" s="220"/>
      <c r="E853" s="11"/>
      <c r="F853" s="205" t="str">
        <f t="shared" si="26"/>
        <v>N/A</v>
      </c>
      <c r="G853" s="6"/>
      <c r="AA853" s="14" t="str">
        <f t="shared" si="27"/>
        <v/>
      </c>
      <c r="AB853" s="14" t="str">
        <f>IF(LEN($AA853)=0,"N",IF(LEN($AA853)&gt;1,"Error -- Availability entered in an incorrect format",IF($AA853='Control Panel'!$F$36,$AA853,IF($AA853='Control Panel'!$F$37,$AA853,IF($AA853='Control Panel'!$F$38,$AA853,IF($AA853='Control Panel'!$F$39,$AA853,IF($AA853='Control Panel'!$F$40,$AA853,IF($AA853='Control Panel'!$F$41,$AA853,"Error -- Availability entered in an incorrect format"))))))))</f>
        <v>N</v>
      </c>
    </row>
    <row r="854" spans="1:28" s="14" customFormat="1" x14ac:dyDescent="0.35">
      <c r="A854" s="7">
        <v>842</v>
      </c>
      <c r="B854" s="6"/>
      <c r="C854" s="11"/>
      <c r="D854" s="220"/>
      <c r="E854" s="11"/>
      <c r="F854" s="205" t="str">
        <f t="shared" si="26"/>
        <v>N/A</v>
      </c>
      <c r="G854" s="6"/>
      <c r="AA854" s="14" t="str">
        <f t="shared" si="27"/>
        <v/>
      </c>
      <c r="AB854" s="14" t="str">
        <f>IF(LEN($AA854)=0,"N",IF(LEN($AA854)&gt;1,"Error -- Availability entered in an incorrect format",IF($AA854='Control Panel'!$F$36,$AA854,IF($AA854='Control Panel'!$F$37,$AA854,IF($AA854='Control Panel'!$F$38,$AA854,IF($AA854='Control Panel'!$F$39,$AA854,IF($AA854='Control Panel'!$F$40,$AA854,IF($AA854='Control Panel'!$F$41,$AA854,"Error -- Availability entered in an incorrect format"))))))))</f>
        <v>N</v>
      </c>
    </row>
    <row r="855" spans="1:28" s="14" customFormat="1" x14ac:dyDescent="0.35">
      <c r="A855" s="7">
        <v>843</v>
      </c>
      <c r="B855" s="6"/>
      <c r="C855" s="11"/>
      <c r="D855" s="220"/>
      <c r="E855" s="11"/>
      <c r="F855" s="205" t="str">
        <f t="shared" si="26"/>
        <v>N/A</v>
      </c>
      <c r="G855" s="6"/>
      <c r="AA855" s="14" t="str">
        <f t="shared" si="27"/>
        <v/>
      </c>
      <c r="AB855" s="14" t="str">
        <f>IF(LEN($AA855)=0,"N",IF(LEN($AA855)&gt;1,"Error -- Availability entered in an incorrect format",IF($AA855='Control Panel'!$F$36,$AA855,IF($AA855='Control Panel'!$F$37,$AA855,IF($AA855='Control Panel'!$F$38,$AA855,IF($AA855='Control Panel'!$F$39,$AA855,IF($AA855='Control Panel'!$F$40,$AA855,IF($AA855='Control Panel'!$F$41,$AA855,"Error -- Availability entered in an incorrect format"))))))))</f>
        <v>N</v>
      </c>
    </row>
    <row r="856" spans="1:28" s="14" customFormat="1" x14ac:dyDescent="0.35">
      <c r="A856" s="7">
        <v>844</v>
      </c>
      <c r="B856" s="6"/>
      <c r="C856" s="11"/>
      <c r="D856" s="220"/>
      <c r="E856" s="11"/>
      <c r="F856" s="205" t="str">
        <f t="shared" si="26"/>
        <v>N/A</v>
      </c>
      <c r="G856" s="6"/>
      <c r="AA856" s="14" t="str">
        <f t="shared" si="27"/>
        <v/>
      </c>
      <c r="AB856" s="14" t="str">
        <f>IF(LEN($AA856)=0,"N",IF(LEN($AA856)&gt;1,"Error -- Availability entered in an incorrect format",IF($AA856='Control Panel'!$F$36,$AA856,IF($AA856='Control Panel'!$F$37,$AA856,IF($AA856='Control Panel'!$F$38,$AA856,IF($AA856='Control Panel'!$F$39,$AA856,IF($AA856='Control Panel'!$F$40,$AA856,IF($AA856='Control Panel'!$F$41,$AA856,"Error -- Availability entered in an incorrect format"))))))))</f>
        <v>N</v>
      </c>
    </row>
    <row r="857" spans="1:28" s="14" customFormat="1" x14ac:dyDescent="0.35">
      <c r="A857" s="7">
        <v>845</v>
      </c>
      <c r="B857" s="6"/>
      <c r="C857" s="11"/>
      <c r="D857" s="220"/>
      <c r="E857" s="11"/>
      <c r="F857" s="205" t="str">
        <f t="shared" si="26"/>
        <v>N/A</v>
      </c>
      <c r="G857" s="6"/>
      <c r="AA857" s="14" t="str">
        <f t="shared" si="27"/>
        <v/>
      </c>
      <c r="AB857" s="14" t="str">
        <f>IF(LEN($AA857)=0,"N",IF(LEN($AA857)&gt;1,"Error -- Availability entered in an incorrect format",IF($AA857='Control Panel'!$F$36,$AA857,IF($AA857='Control Panel'!$F$37,$AA857,IF($AA857='Control Panel'!$F$38,$AA857,IF($AA857='Control Panel'!$F$39,$AA857,IF($AA857='Control Panel'!$F$40,$AA857,IF($AA857='Control Panel'!$F$41,$AA857,"Error -- Availability entered in an incorrect format"))))))))</f>
        <v>N</v>
      </c>
    </row>
    <row r="858" spans="1:28" s="14" customFormat="1" x14ac:dyDescent="0.35">
      <c r="A858" s="7">
        <v>846</v>
      </c>
      <c r="B858" s="6"/>
      <c r="C858" s="11"/>
      <c r="D858" s="220"/>
      <c r="E858" s="11"/>
      <c r="F858" s="205" t="str">
        <f t="shared" si="26"/>
        <v>N/A</v>
      </c>
      <c r="G858" s="6"/>
      <c r="AA858" s="14" t="str">
        <f t="shared" si="27"/>
        <v/>
      </c>
      <c r="AB858" s="14" t="str">
        <f>IF(LEN($AA858)=0,"N",IF(LEN($AA858)&gt;1,"Error -- Availability entered in an incorrect format",IF($AA858='Control Panel'!$F$36,$AA858,IF($AA858='Control Panel'!$F$37,$AA858,IF($AA858='Control Panel'!$F$38,$AA858,IF($AA858='Control Panel'!$F$39,$AA858,IF($AA858='Control Panel'!$F$40,$AA858,IF($AA858='Control Panel'!$F$41,$AA858,"Error -- Availability entered in an incorrect format"))))))))</f>
        <v>N</v>
      </c>
    </row>
    <row r="859" spans="1:28" s="14" customFormat="1" x14ac:dyDescent="0.35">
      <c r="A859" s="7">
        <v>847</v>
      </c>
      <c r="B859" s="6"/>
      <c r="C859" s="11"/>
      <c r="D859" s="220"/>
      <c r="E859" s="11"/>
      <c r="F859" s="205" t="str">
        <f t="shared" si="26"/>
        <v>N/A</v>
      </c>
      <c r="G859" s="6"/>
      <c r="AA859" s="14" t="str">
        <f t="shared" si="27"/>
        <v/>
      </c>
      <c r="AB859" s="14" t="str">
        <f>IF(LEN($AA859)=0,"N",IF(LEN($AA859)&gt;1,"Error -- Availability entered in an incorrect format",IF($AA859='Control Panel'!$F$36,$AA859,IF($AA859='Control Panel'!$F$37,$AA859,IF($AA859='Control Panel'!$F$38,$AA859,IF($AA859='Control Panel'!$F$39,$AA859,IF($AA859='Control Panel'!$F$40,$AA859,IF($AA859='Control Panel'!$F$41,$AA859,"Error -- Availability entered in an incorrect format"))))))))</f>
        <v>N</v>
      </c>
    </row>
    <row r="860" spans="1:28" s="14" customFormat="1" x14ac:dyDescent="0.35">
      <c r="A860" s="7">
        <v>848</v>
      </c>
      <c r="B860" s="6"/>
      <c r="C860" s="11"/>
      <c r="D860" s="220"/>
      <c r="E860" s="11"/>
      <c r="F860" s="205" t="str">
        <f t="shared" si="26"/>
        <v>N/A</v>
      </c>
      <c r="G860" s="6"/>
      <c r="AA860" s="14" t="str">
        <f t="shared" si="27"/>
        <v/>
      </c>
      <c r="AB860" s="14" t="str">
        <f>IF(LEN($AA860)=0,"N",IF(LEN($AA860)&gt;1,"Error -- Availability entered in an incorrect format",IF($AA860='Control Panel'!$F$36,$AA860,IF($AA860='Control Panel'!$F$37,$AA860,IF($AA860='Control Panel'!$F$38,$AA860,IF($AA860='Control Panel'!$F$39,$AA860,IF($AA860='Control Panel'!$F$40,$AA860,IF($AA860='Control Panel'!$F$41,$AA860,"Error -- Availability entered in an incorrect format"))))))))</f>
        <v>N</v>
      </c>
    </row>
    <row r="861" spans="1:28" s="14" customFormat="1" x14ac:dyDescent="0.35">
      <c r="A861" s="7">
        <v>849</v>
      </c>
      <c r="B861" s="6"/>
      <c r="C861" s="11"/>
      <c r="D861" s="220"/>
      <c r="E861" s="11"/>
      <c r="F861" s="205" t="str">
        <f t="shared" si="26"/>
        <v>N/A</v>
      </c>
      <c r="G861" s="6"/>
      <c r="AA861" s="14" t="str">
        <f t="shared" si="27"/>
        <v/>
      </c>
      <c r="AB861" s="14" t="str">
        <f>IF(LEN($AA861)=0,"N",IF(LEN($AA861)&gt;1,"Error -- Availability entered in an incorrect format",IF($AA861='Control Panel'!$F$36,$AA861,IF($AA861='Control Panel'!$F$37,$AA861,IF($AA861='Control Panel'!$F$38,$AA861,IF($AA861='Control Panel'!$F$39,$AA861,IF($AA861='Control Panel'!$F$40,$AA861,IF($AA861='Control Panel'!$F$41,$AA861,"Error -- Availability entered in an incorrect format"))))))))</f>
        <v>N</v>
      </c>
    </row>
    <row r="862" spans="1:28" s="14" customFormat="1" x14ac:dyDescent="0.35">
      <c r="A862" s="7">
        <v>850</v>
      </c>
      <c r="B862" s="6"/>
      <c r="C862" s="11"/>
      <c r="D862" s="220"/>
      <c r="E862" s="11"/>
      <c r="F862" s="205" t="str">
        <f t="shared" si="26"/>
        <v>N/A</v>
      </c>
      <c r="G862" s="6"/>
      <c r="AA862" s="14" t="str">
        <f t="shared" si="27"/>
        <v/>
      </c>
      <c r="AB862" s="14" t="str">
        <f>IF(LEN($AA862)=0,"N",IF(LEN($AA862)&gt;1,"Error -- Availability entered in an incorrect format",IF($AA862='Control Panel'!$F$36,$AA862,IF($AA862='Control Panel'!$F$37,$AA862,IF($AA862='Control Panel'!$F$38,$AA862,IF($AA862='Control Panel'!$F$39,$AA862,IF($AA862='Control Panel'!$F$40,$AA862,IF($AA862='Control Panel'!$F$41,$AA862,"Error -- Availability entered in an incorrect format"))))))))</f>
        <v>N</v>
      </c>
    </row>
    <row r="863" spans="1:28" s="14" customFormat="1" x14ac:dyDescent="0.35">
      <c r="A863" s="7">
        <v>851</v>
      </c>
      <c r="B863" s="6"/>
      <c r="C863" s="11"/>
      <c r="D863" s="220"/>
      <c r="E863" s="11"/>
      <c r="F863" s="205" t="str">
        <f t="shared" si="26"/>
        <v>N/A</v>
      </c>
      <c r="G863" s="6"/>
      <c r="AA863" s="14" t="str">
        <f t="shared" si="27"/>
        <v/>
      </c>
      <c r="AB863" s="14" t="str">
        <f>IF(LEN($AA863)=0,"N",IF(LEN($AA863)&gt;1,"Error -- Availability entered in an incorrect format",IF($AA863='Control Panel'!$F$36,$AA863,IF($AA863='Control Panel'!$F$37,$AA863,IF($AA863='Control Panel'!$F$38,$AA863,IF($AA863='Control Panel'!$F$39,$AA863,IF($AA863='Control Panel'!$F$40,$AA863,IF($AA863='Control Panel'!$F$41,$AA863,"Error -- Availability entered in an incorrect format"))))))))</f>
        <v>N</v>
      </c>
    </row>
    <row r="864" spans="1:28" s="14" customFormat="1" x14ac:dyDescent="0.35">
      <c r="A864" s="7">
        <v>852</v>
      </c>
      <c r="B864" s="6"/>
      <c r="C864" s="11"/>
      <c r="D864" s="220"/>
      <c r="E864" s="11"/>
      <c r="F864" s="205" t="str">
        <f t="shared" si="26"/>
        <v>N/A</v>
      </c>
      <c r="G864" s="6"/>
      <c r="AA864" s="14" t="str">
        <f t="shared" si="27"/>
        <v/>
      </c>
      <c r="AB864" s="14" t="str">
        <f>IF(LEN($AA864)=0,"N",IF(LEN($AA864)&gt;1,"Error -- Availability entered in an incorrect format",IF($AA864='Control Panel'!$F$36,$AA864,IF($AA864='Control Panel'!$F$37,$AA864,IF($AA864='Control Panel'!$F$38,$AA864,IF($AA864='Control Panel'!$F$39,$AA864,IF($AA864='Control Panel'!$F$40,$AA864,IF($AA864='Control Panel'!$F$41,$AA864,"Error -- Availability entered in an incorrect format"))))))))</f>
        <v>N</v>
      </c>
    </row>
    <row r="865" spans="1:28" s="14" customFormat="1" x14ac:dyDescent="0.35">
      <c r="A865" s="7">
        <v>853</v>
      </c>
      <c r="B865" s="6"/>
      <c r="C865" s="11"/>
      <c r="D865" s="220"/>
      <c r="E865" s="11"/>
      <c r="F865" s="205" t="str">
        <f t="shared" si="26"/>
        <v>N/A</v>
      </c>
      <c r="G865" s="6"/>
      <c r="AA865" s="14" t="str">
        <f t="shared" si="27"/>
        <v/>
      </c>
      <c r="AB865" s="14" t="str">
        <f>IF(LEN($AA865)=0,"N",IF(LEN($AA865)&gt;1,"Error -- Availability entered in an incorrect format",IF($AA865='Control Panel'!$F$36,$AA865,IF($AA865='Control Panel'!$F$37,$AA865,IF($AA865='Control Panel'!$F$38,$AA865,IF($AA865='Control Panel'!$F$39,$AA865,IF($AA865='Control Panel'!$F$40,$AA865,IF($AA865='Control Panel'!$F$41,$AA865,"Error -- Availability entered in an incorrect format"))))))))</f>
        <v>N</v>
      </c>
    </row>
    <row r="866" spans="1:28" s="14" customFormat="1" x14ac:dyDescent="0.35">
      <c r="A866" s="7">
        <v>854</v>
      </c>
      <c r="B866" s="6"/>
      <c r="C866" s="11"/>
      <c r="D866" s="220"/>
      <c r="E866" s="11"/>
      <c r="F866" s="205" t="str">
        <f t="shared" si="26"/>
        <v>N/A</v>
      </c>
      <c r="G866" s="6"/>
      <c r="AA866" s="14" t="str">
        <f t="shared" si="27"/>
        <v/>
      </c>
      <c r="AB866" s="14" t="str">
        <f>IF(LEN($AA866)=0,"N",IF(LEN($AA866)&gt;1,"Error -- Availability entered in an incorrect format",IF($AA866='Control Panel'!$F$36,$AA866,IF($AA866='Control Panel'!$F$37,$AA866,IF($AA866='Control Panel'!$F$38,$AA866,IF($AA866='Control Panel'!$F$39,$AA866,IF($AA866='Control Panel'!$F$40,$AA866,IF($AA866='Control Panel'!$F$41,$AA866,"Error -- Availability entered in an incorrect format"))))))))</f>
        <v>N</v>
      </c>
    </row>
    <row r="867" spans="1:28" s="14" customFormat="1" x14ac:dyDescent="0.35">
      <c r="A867" s="7">
        <v>855</v>
      </c>
      <c r="B867" s="6"/>
      <c r="C867" s="11"/>
      <c r="D867" s="220"/>
      <c r="E867" s="11"/>
      <c r="F867" s="205" t="str">
        <f t="shared" si="26"/>
        <v>N/A</v>
      </c>
      <c r="G867" s="6"/>
      <c r="AA867" s="14" t="str">
        <f t="shared" si="27"/>
        <v/>
      </c>
      <c r="AB867" s="14" t="str">
        <f>IF(LEN($AA867)=0,"N",IF(LEN($AA867)&gt;1,"Error -- Availability entered in an incorrect format",IF($AA867='Control Panel'!$F$36,$AA867,IF($AA867='Control Panel'!$F$37,$AA867,IF($AA867='Control Panel'!$F$38,$AA867,IF($AA867='Control Panel'!$F$39,$AA867,IF($AA867='Control Panel'!$F$40,$AA867,IF($AA867='Control Panel'!$F$41,$AA867,"Error -- Availability entered in an incorrect format"))))))))</f>
        <v>N</v>
      </c>
    </row>
    <row r="868" spans="1:28" s="14" customFormat="1" x14ac:dyDescent="0.35">
      <c r="A868" s="7">
        <v>856</v>
      </c>
      <c r="B868" s="6"/>
      <c r="C868" s="11"/>
      <c r="D868" s="220"/>
      <c r="E868" s="11"/>
      <c r="F868" s="205" t="str">
        <f t="shared" si="26"/>
        <v>N/A</v>
      </c>
      <c r="G868" s="6"/>
      <c r="AA868" s="14" t="str">
        <f t="shared" si="27"/>
        <v/>
      </c>
      <c r="AB868" s="14" t="str">
        <f>IF(LEN($AA868)=0,"N",IF(LEN($AA868)&gt;1,"Error -- Availability entered in an incorrect format",IF($AA868='Control Panel'!$F$36,$AA868,IF($AA868='Control Panel'!$F$37,$AA868,IF($AA868='Control Panel'!$F$38,$AA868,IF($AA868='Control Panel'!$F$39,$AA868,IF($AA868='Control Panel'!$F$40,$AA868,IF($AA868='Control Panel'!$F$41,$AA868,"Error -- Availability entered in an incorrect format"))))))))</f>
        <v>N</v>
      </c>
    </row>
    <row r="869" spans="1:28" s="14" customFormat="1" x14ac:dyDescent="0.35">
      <c r="A869" s="7">
        <v>857</v>
      </c>
      <c r="B869" s="6"/>
      <c r="C869" s="11"/>
      <c r="D869" s="220"/>
      <c r="E869" s="11"/>
      <c r="F869" s="205" t="str">
        <f t="shared" si="26"/>
        <v>N/A</v>
      </c>
      <c r="G869" s="6"/>
      <c r="AA869" s="14" t="str">
        <f t="shared" si="27"/>
        <v/>
      </c>
      <c r="AB869" s="14" t="str">
        <f>IF(LEN($AA869)=0,"N",IF(LEN($AA869)&gt;1,"Error -- Availability entered in an incorrect format",IF($AA869='Control Panel'!$F$36,$AA869,IF($AA869='Control Panel'!$F$37,$AA869,IF($AA869='Control Panel'!$F$38,$AA869,IF($AA869='Control Panel'!$F$39,$AA869,IF($AA869='Control Panel'!$F$40,$AA869,IF($AA869='Control Panel'!$F$41,$AA869,"Error -- Availability entered in an incorrect format"))))))))</f>
        <v>N</v>
      </c>
    </row>
    <row r="870" spans="1:28" s="14" customFormat="1" x14ac:dyDescent="0.35">
      <c r="A870" s="7">
        <v>858</v>
      </c>
      <c r="B870" s="6"/>
      <c r="C870" s="11"/>
      <c r="D870" s="220"/>
      <c r="E870" s="11"/>
      <c r="F870" s="205" t="str">
        <f t="shared" si="26"/>
        <v>N/A</v>
      </c>
      <c r="G870" s="6"/>
      <c r="AA870" s="14" t="str">
        <f t="shared" si="27"/>
        <v/>
      </c>
      <c r="AB870" s="14" t="str">
        <f>IF(LEN($AA870)=0,"N",IF(LEN($AA870)&gt;1,"Error -- Availability entered in an incorrect format",IF($AA870='Control Panel'!$F$36,$AA870,IF($AA870='Control Panel'!$F$37,$AA870,IF($AA870='Control Panel'!$F$38,$AA870,IF($AA870='Control Panel'!$F$39,$AA870,IF($AA870='Control Panel'!$F$40,$AA870,IF($AA870='Control Panel'!$F$41,$AA870,"Error -- Availability entered in an incorrect format"))))))))</f>
        <v>N</v>
      </c>
    </row>
    <row r="871" spans="1:28" s="14" customFormat="1" x14ac:dyDescent="0.35">
      <c r="A871" s="7">
        <v>859</v>
      </c>
      <c r="B871" s="6"/>
      <c r="C871" s="11"/>
      <c r="D871" s="220"/>
      <c r="E871" s="11"/>
      <c r="F871" s="205" t="str">
        <f t="shared" si="26"/>
        <v>N/A</v>
      </c>
      <c r="G871" s="6"/>
      <c r="AA871" s="14" t="str">
        <f t="shared" si="27"/>
        <v/>
      </c>
      <c r="AB871" s="14" t="str">
        <f>IF(LEN($AA871)=0,"N",IF(LEN($AA871)&gt;1,"Error -- Availability entered in an incorrect format",IF($AA871='Control Panel'!$F$36,$AA871,IF($AA871='Control Panel'!$F$37,$AA871,IF($AA871='Control Panel'!$F$38,$AA871,IF($AA871='Control Panel'!$F$39,$AA871,IF($AA871='Control Panel'!$F$40,$AA871,IF($AA871='Control Panel'!$F$41,$AA871,"Error -- Availability entered in an incorrect format"))))))))</f>
        <v>N</v>
      </c>
    </row>
    <row r="872" spans="1:28" s="14" customFormat="1" x14ac:dyDescent="0.35">
      <c r="A872" s="7">
        <v>860</v>
      </c>
      <c r="B872" s="6"/>
      <c r="C872" s="11"/>
      <c r="D872" s="220"/>
      <c r="E872" s="11"/>
      <c r="F872" s="205" t="str">
        <f t="shared" si="26"/>
        <v>N/A</v>
      </c>
      <c r="G872" s="6"/>
      <c r="AA872" s="14" t="str">
        <f t="shared" si="27"/>
        <v/>
      </c>
      <c r="AB872" s="14" t="str">
        <f>IF(LEN($AA872)=0,"N",IF(LEN($AA872)&gt;1,"Error -- Availability entered in an incorrect format",IF($AA872='Control Panel'!$F$36,$AA872,IF($AA872='Control Panel'!$F$37,$AA872,IF($AA872='Control Panel'!$F$38,$AA872,IF($AA872='Control Panel'!$F$39,$AA872,IF($AA872='Control Panel'!$F$40,$AA872,IF($AA872='Control Panel'!$F$41,$AA872,"Error -- Availability entered in an incorrect format"))))))))</f>
        <v>N</v>
      </c>
    </row>
    <row r="873" spans="1:28" s="14" customFormat="1" x14ac:dyDescent="0.35">
      <c r="A873" s="7">
        <v>861</v>
      </c>
      <c r="B873" s="6"/>
      <c r="C873" s="11"/>
      <c r="D873" s="220"/>
      <c r="E873" s="11"/>
      <c r="F873" s="205" t="str">
        <f t="shared" si="26"/>
        <v>N/A</v>
      </c>
      <c r="G873" s="6"/>
      <c r="AA873" s="14" t="str">
        <f t="shared" si="27"/>
        <v/>
      </c>
      <c r="AB873" s="14" t="str">
        <f>IF(LEN($AA873)=0,"N",IF(LEN($AA873)&gt;1,"Error -- Availability entered in an incorrect format",IF($AA873='Control Panel'!$F$36,$AA873,IF($AA873='Control Panel'!$F$37,$AA873,IF($AA873='Control Panel'!$F$38,$AA873,IF($AA873='Control Panel'!$F$39,$AA873,IF($AA873='Control Panel'!$F$40,$AA873,IF($AA873='Control Panel'!$F$41,$AA873,"Error -- Availability entered in an incorrect format"))))))))</f>
        <v>N</v>
      </c>
    </row>
    <row r="874" spans="1:28" s="14" customFormat="1" x14ac:dyDescent="0.35">
      <c r="A874" s="7">
        <v>862</v>
      </c>
      <c r="B874" s="6"/>
      <c r="C874" s="11"/>
      <c r="D874" s="220"/>
      <c r="E874" s="11"/>
      <c r="F874" s="205" t="str">
        <f t="shared" si="26"/>
        <v>N/A</v>
      </c>
      <c r="G874" s="6"/>
      <c r="AA874" s="14" t="str">
        <f t="shared" si="27"/>
        <v/>
      </c>
      <c r="AB874" s="14" t="str">
        <f>IF(LEN($AA874)=0,"N",IF(LEN($AA874)&gt;1,"Error -- Availability entered in an incorrect format",IF($AA874='Control Panel'!$F$36,$AA874,IF($AA874='Control Panel'!$F$37,$AA874,IF($AA874='Control Panel'!$F$38,$AA874,IF($AA874='Control Panel'!$F$39,$AA874,IF($AA874='Control Panel'!$F$40,$AA874,IF($AA874='Control Panel'!$F$41,$AA874,"Error -- Availability entered in an incorrect format"))))))))</f>
        <v>N</v>
      </c>
    </row>
    <row r="875" spans="1:28" s="14" customFormat="1" x14ac:dyDescent="0.35">
      <c r="A875" s="7">
        <v>863</v>
      </c>
      <c r="B875" s="6"/>
      <c r="C875" s="11"/>
      <c r="D875" s="220"/>
      <c r="E875" s="11"/>
      <c r="F875" s="205" t="str">
        <f t="shared" si="26"/>
        <v>N/A</v>
      </c>
      <c r="G875" s="6"/>
      <c r="AA875" s="14" t="str">
        <f t="shared" si="27"/>
        <v/>
      </c>
      <c r="AB875" s="14" t="str">
        <f>IF(LEN($AA875)=0,"N",IF(LEN($AA875)&gt;1,"Error -- Availability entered in an incorrect format",IF($AA875='Control Panel'!$F$36,$AA875,IF($AA875='Control Panel'!$F$37,$AA875,IF($AA875='Control Panel'!$F$38,$AA875,IF($AA875='Control Panel'!$F$39,$AA875,IF($AA875='Control Panel'!$F$40,$AA875,IF($AA875='Control Panel'!$F$41,$AA875,"Error -- Availability entered in an incorrect format"))))))))</f>
        <v>N</v>
      </c>
    </row>
    <row r="876" spans="1:28" s="14" customFormat="1" x14ac:dyDescent="0.35">
      <c r="A876" s="7">
        <v>864</v>
      </c>
      <c r="B876" s="6"/>
      <c r="C876" s="11"/>
      <c r="D876" s="220"/>
      <c r="E876" s="11"/>
      <c r="F876" s="205" t="str">
        <f t="shared" si="26"/>
        <v>N/A</v>
      </c>
      <c r="G876" s="6"/>
      <c r="AA876" s="14" t="str">
        <f t="shared" si="27"/>
        <v/>
      </c>
      <c r="AB876" s="14" t="str">
        <f>IF(LEN($AA876)=0,"N",IF(LEN($AA876)&gt;1,"Error -- Availability entered in an incorrect format",IF($AA876='Control Panel'!$F$36,$AA876,IF($AA876='Control Panel'!$F$37,$AA876,IF($AA876='Control Panel'!$F$38,$AA876,IF($AA876='Control Panel'!$F$39,$AA876,IF($AA876='Control Panel'!$F$40,$AA876,IF($AA876='Control Panel'!$F$41,$AA876,"Error -- Availability entered in an incorrect format"))))))))</f>
        <v>N</v>
      </c>
    </row>
    <row r="877" spans="1:28" s="14" customFormat="1" x14ac:dyDescent="0.35">
      <c r="A877" s="7">
        <v>865</v>
      </c>
      <c r="B877" s="6"/>
      <c r="C877" s="11"/>
      <c r="D877" s="220"/>
      <c r="E877" s="11"/>
      <c r="F877" s="205" t="str">
        <f t="shared" si="26"/>
        <v>N/A</v>
      </c>
      <c r="G877" s="6"/>
      <c r="AA877" s="14" t="str">
        <f t="shared" si="27"/>
        <v/>
      </c>
      <c r="AB877" s="14" t="str">
        <f>IF(LEN($AA877)=0,"N",IF(LEN($AA877)&gt;1,"Error -- Availability entered in an incorrect format",IF($AA877='Control Panel'!$F$36,$AA877,IF($AA877='Control Panel'!$F$37,$AA877,IF($AA877='Control Panel'!$F$38,$AA877,IF($AA877='Control Panel'!$F$39,$AA877,IF($AA877='Control Panel'!$F$40,$AA877,IF($AA877='Control Panel'!$F$41,$AA877,"Error -- Availability entered in an incorrect format"))))))))</f>
        <v>N</v>
      </c>
    </row>
    <row r="878" spans="1:28" s="14" customFormat="1" x14ac:dyDescent="0.35">
      <c r="A878" s="7">
        <v>866</v>
      </c>
      <c r="B878" s="6"/>
      <c r="C878" s="11"/>
      <c r="D878" s="220"/>
      <c r="E878" s="11"/>
      <c r="F878" s="205" t="str">
        <f t="shared" si="26"/>
        <v>N/A</v>
      </c>
      <c r="G878" s="6"/>
      <c r="AA878" s="14" t="str">
        <f t="shared" si="27"/>
        <v/>
      </c>
      <c r="AB878" s="14" t="str">
        <f>IF(LEN($AA878)=0,"N",IF(LEN($AA878)&gt;1,"Error -- Availability entered in an incorrect format",IF($AA878='Control Panel'!$F$36,$AA878,IF($AA878='Control Panel'!$F$37,$AA878,IF($AA878='Control Panel'!$F$38,$AA878,IF($AA878='Control Panel'!$F$39,$AA878,IF($AA878='Control Panel'!$F$40,$AA878,IF($AA878='Control Panel'!$F$41,$AA878,"Error -- Availability entered in an incorrect format"))))))))</f>
        <v>N</v>
      </c>
    </row>
    <row r="879" spans="1:28" s="14" customFormat="1" x14ac:dyDescent="0.35">
      <c r="A879" s="7">
        <v>867</v>
      </c>
      <c r="B879" s="6"/>
      <c r="C879" s="11"/>
      <c r="D879" s="220"/>
      <c r="E879" s="11"/>
      <c r="F879" s="205" t="str">
        <f t="shared" si="26"/>
        <v>N/A</v>
      </c>
      <c r="G879" s="6"/>
      <c r="AA879" s="14" t="str">
        <f t="shared" si="27"/>
        <v/>
      </c>
      <c r="AB879" s="14" t="str">
        <f>IF(LEN($AA879)=0,"N",IF(LEN($AA879)&gt;1,"Error -- Availability entered in an incorrect format",IF($AA879='Control Panel'!$F$36,$AA879,IF($AA879='Control Panel'!$F$37,$AA879,IF($AA879='Control Panel'!$F$38,$AA879,IF($AA879='Control Panel'!$F$39,$AA879,IF($AA879='Control Panel'!$F$40,$AA879,IF($AA879='Control Panel'!$F$41,$AA879,"Error -- Availability entered in an incorrect format"))))))))</f>
        <v>N</v>
      </c>
    </row>
    <row r="880" spans="1:28" s="14" customFormat="1" x14ac:dyDescent="0.35">
      <c r="A880" s="7">
        <v>868</v>
      </c>
      <c r="B880" s="6"/>
      <c r="C880" s="11"/>
      <c r="D880" s="220"/>
      <c r="E880" s="11"/>
      <c r="F880" s="205" t="str">
        <f t="shared" si="26"/>
        <v>N/A</v>
      </c>
      <c r="G880" s="6"/>
      <c r="AA880" s="14" t="str">
        <f t="shared" si="27"/>
        <v/>
      </c>
      <c r="AB880" s="14" t="str">
        <f>IF(LEN($AA880)=0,"N",IF(LEN($AA880)&gt;1,"Error -- Availability entered in an incorrect format",IF($AA880='Control Panel'!$F$36,$AA880,IF($AA880='Control Panel'!$F$37,$AA880,IF($AA880='Control Panel'!$F$38,$AA880,IF($AA880='Control Panel'!$F$39,$AA880,IF($AA880='Control Panel'!$F$40,$AA880,IF($AA880='Control Panel'!$F$41,$AA880,"Error -- Availability entered in an incorrect format"))))))))</f>
        <v>N</v>
      </c>
    </row>
    <row r="881" spans="1:28" s="14" customFormat="1" x14ac:dyDescent="0.35">
      <c r="A881" s="7">
        <v>869</v>
      </c>
      <c r="B881" s="6"/>
      <c r="C881" s="11"/>
      <c r="D881" s="220"/>
      <c r="E881" s="11"/>
      <c r="F881" s="205" t="str">
        <f t="shared" si="26"/>
        <v>N/A</v>
      </c>
      <c r="G881" s="6"/>
      <c r="AA881" s="14" t="str">
        <f t="shared" si="27"/>
        <v/>
      </c>
      <c r="AB881" s="14" t="str">
        <f>IF(LEN($AA881)=0,"N",IF(LEN($AA881)&gt;1,"Error -- Availability entered in an incorrect format",IF($AA881='Control Panel'!$F$36,$AA881,IF($AA881='Control Panel'!$F$37,$AA881,IF($AA881='Control Panel'!$F$38,$AA881,IF($AA881='Control Panel'!$F$39,$AA881,IF($AA881='Control Panel'!$F$40,$AA881,IF($AA881='Control Panel'!$F$41,$AA881,"Error -- Availability entered in an incorrect format"))))))))</f>
        <v>N</v>
      </c>
    </row>
    <row r="882" spans="1:28" s="14" customFormat="1" x14ac:dyDescent="0.35">
      <c r="A882" s="7">
        <v>870</v>
      </c>
      <c r="B882" s="6"/>
      <c r="C882" s="11"/>
      <c r="D882" s="220"/>
      <c r="E882" s="11"/>
      <c r="F882" s="205" t="str">
        <f t="shared" si="26"/>
        <v>N/A</v>
      </c>
      <c r="G882" s="6"/>
      <c r="AA882" s="14" t="str">
        <f t="shared" si="27"/>
        <v/>
      </c>
      <c r="AB882" s="14" t="str">
        <f>IF(LEN($AA882)=0,"N",IF(LEN($AA882)&gt;1,"Error -- Availability entered in an incorrect format",IF($AA882='Control Panel'!$F$36,$AA882,IF($AA882='Control Panel'!$F$37,$AA882,IF($AA882='Control Panel'!$F$38,$AA882,IF($AA882='Control Panel'!$F$39,$AA882,IF($AA882='Control Panel'!$F$40,$AA882,IF($AA882='Control Panel'!$F$41,$AA882,"Error -- Availability entered in an incorrect format"))))))))</f>
        <v>N</v>
      </c>
    </row>
    <row r="883" spans="1:28" s="14" customFormat="1" x14ac:dyDescent="0.35">
      <c r="A883" s="7">
        <v>871</v>
      </c>
      <c r="B883" s="6"/>
      <c r="C883" s="11"/>
      <c r="D883" s="220"/>
      <c r="E883" s="11"/>
      <c r="F883" s="205" t="str">
        <f t="shared" si="26"/>
        <v>N/A</v>
      </c>
      <c r="G883" s="6"/>
      <c r="AA883" s="14" t="str">
        <f t="shared" si="27"/>
        <v/>
      </c>
      <c r="AB883" s="14" t="str">
        <f>IF(LEN($AA883)=0,"N",IF(LEN($AA883)&gt;1,"Error -- Availability entered in an incorrect format",IF($AA883='Control Panel'!$F$36,$AA883,IF($AA883='Control Panel'!$F$37,$AA883,IF($AA883='Control Panel'!$F$38,$AA883,IF($AA883='Control Panel'!$F$39,$AA883,IF($AA883='Control Panel'!$F$40,$AA883,IF($AA883='Control Panel'!$F$41,$AA883,"Error -- Availability entered in an incorrect format"))))))))</f>
        <v>N</v>
      </c>
    </row>
    <row r="884" spans="1:28" s="14" customFormat="1" x14ac:dyDescent="0.35">
      <c r="A884" s="7">
        <v>872</v>
      </c>
      <c r="B884" s="6"/>
      <c r="C884" s="11"/>
      <c r="D884" s="220"/>
      <c r="E884" s="11"/>
      <c r="F884" s="205" t="str">
        <f t="shared" si="26"/>
        <v>N/A</v>
      </c>
      <c r="G884" s="6"/>
      <c r="AA884" s="14" t="str">
        <f t="shared" si="27"/>
        <v/>
      </c>
      <c r="AB884" s="14" t="str">
        <f>IF(LEN($AA884)=0,"N",IF(LEN($AA884)&gt;1,"Error -- Availability entered in an incorrect format",IF($AA884='Control Panel'!$F$36,$AA884,IF($AA884='Control Panel'!$F$37,$AA884,IF($AA884='Control Panel'!$F$38,$AA884,IF($AA884='Control Panel'!$F$39,$AA884,IF($AA884='Control Panel'!$F$40,$AA884,IF($AA884='Control Panel'!$F$41,$AA884,"Error -- Availability entered in an incorrect format"))))))))</f>
        <v>N</v>
      </c>
    </row>
    <row r="885" spans="1:28" s="14" customFormat="1" x14ac:dyDescent="0.35">
      <c r="A885" s="7">
        <v>873</v>
      </c>
      <c r="B885" s="6"/>
      <c r="C885" s="11"/>
      <c r="D885" s="220"/>
      <c r="E885" s="11"/>
      <c r="F885" s="205" t="str">
        <f t="shared" si="26"/>
        <v>N/A</v>
      </c>
      <c r="G885" s="6"/>
      <c r="AA885" s="14" t="str">
        <f t="shared" si="27"/>
        <v/>
      </c>
      <c r="AB885" s="14" t="str">
        <f>IF(LEN($AA885)=0,"N",IF(LEN($AA885)&gt;1,"Error -- Availability entered in an incorrect format",IF($AA885='Control Panel'!$F$36,$AA885,IF($AA885='Control Panel'!$F$37,$AA885,IF($AA885='Control Panel'!$F$38,$AA885,IF($AA885='Control Panel'!$F$39,$AA885,IF($AA885='Control Panel'!$F$40,$AA885,IF($AA885='Control Panel'!$F$41,$AA885,"Error -- Availability entered in an incorrect format"))))))))</f>
        <v>N</v>
      </c>
    </row>
    <row r="886" spans="1:28" s="14" customFormat="1" x14ac:dyDescent="0.35">
      <c r="A886" s="7">
        <v>874</v>
      </c>
      <c r="B886" s="6"/>
      <c r="C886" s="11"/>
      <c r="D886" s="220"/>
      <c r="E886" s="11"/>
      <c r="F886" s="205" t="str">
        <f t="shared" si="26"/>
        <v>N/A</v>
      </c>
      <c r="G886" s="6"/>
      <c r="AA886" s="14" t="str">
        <f t="shared" si="27"/>
        <v/>
      </c>
      <c r="AB886" s="14" t="str">
        <f>IF(LEN($AA886)=0,"N",IF(LEN($AA886)&gt;1,"Error -- Availability entered in an incorrect format",IF($AA886='Control Panel'!$F$36,$AA886,IF($AA886='Control Panel'!$F$37,$AA886,IF($AA886='Control Panel'!$F$38,$AA886,IF($AA886='Control Panel'!$F$39,$AA886,IF($AA886='Control Panel'!$F$40,$AA886,IF($AA886='Control Panel'!$F$41,$AA886,"Error -- Availability entered in an incorrect format"))))))))</f>
        <v>N</v>
      </c>
    </row>
    <row r="887" spans="1:28" s="14" customFormat="1" x14ac:dyDescent="0.35">
      <c r="A887" s="7">
        <v>875</v>
      </c>
      <c r="B887" s="6"/>
      <c r="C887" s="11"/>
      <c r="D887" s="220"/>
      <c r="E887" s="11"/>
      <c r="F887" s="205" t="str">
        <f t="shared" si="26"/>
        <v>N/A</v>
      </c>
      <c r="G887" s="6"/>
      <c r="AA887" s="14" t="str">
        <f t="shared" si="27"/>
        <v/>
      </c>
      <c r="AB887" s="14" t="str">
        <f>IF(LEN($AA887)=0,"N",IF(LEN($AA887)&gt;1,"Error -- Availability entered in an incorrect format",IF($AA887='Control Panel'!$F$36,$AA887,IF($AA887='Control Panel'!$F$37,$AA887,IF($AA887='Control Panel'!$F$38,$AA887,IF($AA887='Control Panel'!$F$39,$AA887,IF($AA887='Control Panel'!$F$40,$AA887,IF($AA887='Control Panel'!$F$41,$AA887,"Error -- Availability entered in an incorrect format"))))))))</f>
        <v>N</v>
      </c>
    </row>
    <row r="888" spans="1:28" s="14" customFormat="1" x14ac:dyDescent="0.35">
      <c r="A888" s="7">
        <v>876</v>
      </c>
      <c r="B888" s="6"/>
      <c r="C888" s="11"/>
      <c r="D888" s="220"/>
      <c r="E888" s="11"/>
      <c r="F888" s="205" t="str">
        <f t="shared" si="26"/>
        <v>N/A</v>
      </c>
      <c r="G888" s="6"/>
      <c r="AA888" s="14" t="str">
        <f t="shared" si="27"/>
        <v/>
      </c>
      <c r="AB888" s="14" t="str">
        <f>IF(LEN($AA888)=0,"N",IF(LEN($AA888)&gt;1,"Error -- Availability entered in an incorrect format",IF($AA888='Control Panel'!$F$36,$AA888,IF($AA888='Control Panel'!$F$37,$AA888,IF($AA888='Control Panel'!$F$38,$AA888,IF($AA888='Control Panel'!$F$39,$AA888,IF($AA888='Control Panel'!$F$40,$AA888,IF($AA888='Control Panel'!$F$41,$AA888,"Error -- Availability entered in an incorrect format"))))))))</f>
        <v>N</v>
      </c>
    </row>
    <row r="889" spans="1:28" s="14" customFormat="1" x14ac:dyDescent="0.35">
      <c r="A889" s="7">
        <v>877</v>
      </c>
      <c r="B889" s="6"/>
      <c r="C889" s="11"/>
      <c r="D889" s="220"/>
      <c r="E889" s="11"/>
      <c r="F889" s="205" t="str">
        <f t="shared" si="26"/>
        <v>N/A</v>
      </c>
      <c r="G889" s="6"/>
      <c r="AA889" s="14" t="str">
        <f t="shared" si="27"/>
        <v/>
      </c>
      <c r="AB889" s="14" t="str">
        <f>IF(LEN($AA889)=0,"N",IF(LEN($AA889)&gt;1,"Error -- Availability entered in an incorrect format",IF($AA889='Control Panel'!$F$36,$AA889,IF($AA889='Control Panel'!$F$37,$AA889,IF($AA889='Control Panel'!$F$38,$AA889,IF($AA889='Control Panel'!$F$39,$AA889,IF($AA889='Control Panel'!$F$40,$AA889,IF($AA889='Control Panel'!$F$41,$AA889,"Error -- Availability entered in an incorrect format"))))))))</f>
        <v>N</v>
      </c>
    </row>
    <row r="890" spans="1:28" s="14" customFormat="1" x14ac:dyDescent="0.35">
      <c r="A890" s="7">
        <v>878</v>
      </c>
      <c r="B890" s="6"/>
      <c r="C890" s="11"/>
      <c r="D890" s="220"/>
      <c r="E890" s="11"/>
      <c r="F890" s="205" t="str">
        <f t="shared" si="26"/>
        <v>N/A</v>
      </c>
      <c r="G890" s="6"/>
      <c r="AA890" s="14" t="str">
        <f t="shared" si="27"/>
        <v/>
      </c>
      <c r="AB890" s="14" t="str">
        <f>IF(LEN($AA890)=0,"N",IF(LEN($AA890)&gt;1,"Error -- Availability entered in an incorrect format",IF($AA890='Control Panel'!$F$36,$AA890,IF($AA890='Control Panel'!$F$37,$AA890,IF($AA890='Control Panel'!$F$38,$AA890,IF($AA890='Control Panel'!$F$39,$AA890,IF($AA890='Control Panel'!$F$40,$AA890,IF($AA890='Control Panel'!$F$41,$AA890,"Error -- Availability entered in an incorrect format"))))))))</f>
        <v>N</v>
      </c>
    </row>
    <row r="891" spans="1:28" s="14" customFormat="1" x14ac:dyDescent="0.35">
      <c r="A891" s="7">
        <v>879</v>
      </c>
      <c r="B891" s="6"/>
      <c r="C891" s="11"/>
      <c r="D891" s="220"/>
      <c r="E891" s="11"/>
      <c r="F891" s="205" t="str">
        <f t="shared" si="26"/>
        <v>N/A</v>
      </c>
      <c r="G891" s="6"/>
      <c r="AA891" s="14" t="str">
        <f t="shared" si="27"/>
        <v/>
      </c>
      <c r="AB891" s="14" t="str">
        <f>IF(LEN($AA891)=0,"N",IF(LEN($AA891)&gt;1,"Error -- Availability entered in an incorrect format",IF($AA891='Control Panel'!$F$36,$AA891,IF($AA891='Control Panel'!$F$37,$AA891,IF($AA891='Control Panel'!$F$38,$AA891,IF($AA891='Control Panel'!$F$39,$AA891,IF($AA891='Control Panel'!$F$40,$AA891,IF($AA891='Control Panel'!$F$41,$AA891,"Error -- Availability entered in an incorrect format"))))))))</f>
        <v>N</v>
      </c>
    </row>
    <row r="892" spans="1:28" s="14" customFormat="1" x14ac:dyDescent="0.35">
      <c r="A892" s="7">
        <v>880</v>
      </c>
      <c r="B892" s="6"/>
      <c r="C892" s="11"/>
      <c r="D892" s="220"/>
      <c r="E892" s="11"/>
      <c r="F892" s="205" t="str">
        <f t="shared" si="26"/>
        <v>N/A</v>
      </c>
      <c r="G892" s="6"/>
      <c r="AA892" s="14" t="str">
        <f t="shared" si="27"/>
        <v/>
      </c>
      <c r="AB892" s="14" t="str">
        <f>IF(LEN($AA892)=0,"N",IF(LEN($AA892)&gt;1,"Error -- Availability entered in an incorrect format",IF($AA892='Control Panel'!$F$36,$AA892,IF($AA892='Control Panel'!$F$37,$AA892,IF($AA892='Control Panel'!$F$38,$AA892,IF($AA892='Control Panel'!$F$39,$AA892,IF($AA892='Control Panel'!$F$40,$AA892,IF($AA892='Control Panel'!$F$41,$AA892,"Error -- Availability entered in an incorrect format"))))))))</f>
        <v>N</v>
      </c>
    </row>
    <row r="893" spans="1:28" s="14" customFormat="1" x14ac:dyDescent="0.35">
      <c r="A893" s="7">
        <v>881</v>
      </c>
      <c r="B893" s="6"/>
      <c r="C893" s="11"/>
      <c r="D893" s="220"/>
      <c r="E893" s="11"/>
      <c r="F893" s="205" t="str">
        <f t="shared" si="26"/>
        <v>N/A</v>
      </c>
      <c r="G893" s="6"/>
      <c r="AA893" s="14" t="str">
        <f t="shared" si="27"/>
        <v/>
      </c>
      <c r="AB893" s="14" t="str">
        <f>IF(LEN($AA893)=0,"N",IF(LEN($AA893)&gt;1,"Error -- Availability entered in an incorrect format",IF($AA893='Control Panel'!$F$36,$AA893,IF($AA893='Control Panel'!$F$37,$AA893,IF($AA893='Control Panel'!$F$38,$AA893,IF($AA893='Control Panel'!$F$39,$AA893,IF($AA893='Control Panel'!$F$40,$AA893,IF($AA893='Control Panel'!$F$41,$AA893,"Error -- Availability entered in an incorrect format"))))))))</f>
        <v>N</v>
      </c>
    </row>
    <row r="894" spans="1:28" s="14" customFormat="1" x14ac:dyDescent="0.35">
      <c r="A894" s="7">
        <v>882</v>
      </c>
      <c r="B894" s="6"/>
      <c r="C894" s="11"/>
      <c r="D894" s="220"/>
      <c r="E894" s="11"/>
      <c r="F894" s="205" t="str">
        <f t="shared" si="26"/>
        <v>N/A</v>
      </c>
      <c r="G894" s="6"/>
      <c r="AA894" s="14" t="str">
        <f t="shared" si="27"/>
        <v/>
      </c>
      <c r="AB894" s="14" t="str">
        <f>IF(LEN($AA894)=0,"N",IF(LEN($AA894)&gt;1,"Error -- Availability entered in an incorrect format",IF($AA894='Control Panel'!$F$36,$AA894,IF($AA894='Control Panel'!$F$37,$AA894,IF($AA894='Control Panel'!$F$38,$AA894,IF($AA894='Control Panel'!$F$39,$AA894,IF($AA894='Control Panel'!$F$40,$AA894,IF($AA894='Control Panel'!$F$41,$AA894,"Error -- Availability entered in an incorrect format"))))))))</f>
        <v>N</v>
      </c>
    </row>
    <row r="895" spans="1:28" s="14" customFormat="1" x14ac:dyDescent="0.35">
      <c r="A895" s="7">
        <v>883</v>
      </c>
      <c r="B895" s="6"/>
      <c r="C895" s="11"/>
      <c r="D895" s="220"/>
      <c r="E895" s="11"/>
      <c r="F895" s="205" t="str">
        <f t="shared" si="26"/>
        <v>N/A</v>
      </c>
      <c r="G895" s="6"/>
      <c r="AA895" s="14" t="str">
        <f t="shared" si="27"/>
        <v/>
      </c>
      <c r="AB895" s="14" t="str">
        <f>IF(LEN($AA895)=0,"N",IF(LEN($AA895)&gt;1,"Error -- Availability entered in an incorrect format",IF($AA895='Control Panel'!$F$36,$AA895,IF($AA895='Control Panel'!$F$37,$AA895,IF($AA895='Control Panel'!$F$38,$AA895,IF($AA895='Control Panel'!$F$39,$AA895,IF($AA895='Control Panel'!$F$40,$AA895,IF($AA895='Control Panel'!$F$41,$AA895,"Error -- Availability entered in an incorrect format"))))))))</f>
        <v>N</v>
      </c>
    </row>
    <row r="896" spans="1:28" s="14" customFormat="1" x14ac:dyDescent="0.35">
      <c r="A896" s="7">
        <v>884</v>
      </c>
      <c r="B896" s="6"/>
      <c r="C896" s="11"/>
      <c r="D896" s="220"/>
      <c r="E896" s="11"/>
      <c r="F896" s="205" t="str">
        <f t="shared" si="26"/>
        <v>N/A</v>
      </c>
      <c r="G896" s="6"/>
      <c r="AA896" s="14" t="str">
        <f t="shared" si="27"/>
        <v/>
      </c>
      <c r="AB896" s="14" t="str">
        <f>IF(LEN($AA896)=0,"N",IF(LEN($AA896)&gt;1,"Error -- Availability entered in an incorrect format",IF($AA896='Control Panel'!$F$36,$AA896,IF($AA896='Control Panel'!$F$37,$AA896,IF($AA896='Control Panel'!$F$38,$AA896,IF($AA896='Control Panel'!$F$39,$AA896,IF($AA896='Control Panel'!$F$40,$AA896,IF($AA896='Control Panel'!$F$41,$AA896,"Error -- Availability entered in an incorrect format"))))))))</f>
        <v>N</v>
      </c>
    </row>
    <row r="897" spans="1:28" s="14" customFormat="1" x14ac:dyDescent="0.35">
      <c r="A897" s="7">
        <v>885</v>
      </c>
      <c r="B897" s="6"/>
      <c r="C897" s="11"/>
      <c r="D897" s="220"/>
      <c r="E897" s="11"/>
      <c r="F897" s="205" t="str">
        <f t="shared" si="26"/>
        <v>N/A</v>
      </c>
      <c r="G897" s="6"/>
      <c r="AA897" s="14" t="str">
        <f t="shared" si="27"/>
        <v/>
      </c>
      <c r="AB897" s="14" t="str">
        <f>IF(LEN($AA897)=0,"N",IF(LEN($AA897)&gt;1,"Error -- Availability entered in an incorrect format",IF($AA897='Control Panel'!$F$36,$AA897,IF($AA897='Control Panel'!$F$37,$AA897,IF($AA897='Control Panel'!$F$38,$AA897,IF($AA897='Control Panel'!$F$39,$AA897,IF($AA897='Control Panel'!$F$40,$AA897,IF($AA897='Control Panel'!$F$41,$AA897,"Error -- Availability entered in an incorrect format"))))))))</f>
        <v>N</v>
      </c>
    </row>
    <row r="898" spans="1:28" s="14" customFormat="1" x14ac:dyDescent="0.35">
      <c r="A898" s="7">
        <v>886</v>
      </c>
      <c r="B898" s="6"/>
      <c r="C898" s="11"/>
      <c r="D898" s="220"/>
      <c r="E898" s="11"/>
      <c r="F898" s="205" t="str">
        <f t="shared" si="26"/>
        <v>N/A</v>
      </c>
      <c r="G898" s="6"/>
      <c r="AA898" s="14" t="str">
        <f t="shared" si="27"/>
        <v/>
      </c>
      <c r="AB898" s="14" t="str">
        <f>IF(LEN($AA898)=0,"N",IF(LEN($AA898)&gt;1,"Error -- Availability entered in an incorrect format",IF($AA898='Control Panel'!$F$36,$AA898,IF($AA898='Control Panel'!$F$37,$AA898,IF($AA898='Control Panel'!$F$38,$AA898,IF($AA898='Control Panel'!$F$39,$AA898,IF($AA898='Control Panel'!$F$40,$AA898,IF($AA898='Control Panel'!$F$41,$AA898,"Error -- Availability entered in an incorrect format"))))))))</f>
        <v>N</v>
      </c>
    </row>
    <row r="899" spans="1:28" s="14" customFormat="1" x14ac:dyDescent="0.35">
      <c r="A899" s="7">
        <v>887</v>
      </c>
      <c r="B899" s="6"/>
      <c r="C899" s="11"/>
      <c r="D899" s="220"/>
      <c r="E899" s="11"/>
      <c r="F899" s="205" t="str">
        <f t="shared" si="26"/>
        <v>N/A</v>
      </c>
      <c r="G899" s="6"/>
      <c r="AA899" s="14" t="str">
        <f t="shared" si="27"/>
        <v/>
      </c>
      <c r="AB899" s="14" t="str">
        <f>IF(LEN($AA899)=0,"N",IF(LEN($AA899)&gt;1,"Error -- Availability entered in an incorrect format",IF($AA899='Control Panel'!$F$36,$AA899,IF($AA899='Control Panel'!$F$37,$AA899,IF($AA899='Control Panel'!$F$38,$AA899,IF($AA899='Control Panel'!$F$39,$AA899,IF($AA899='Control Panel'!$F$40,$AA899,IF($AA899='Control Panel'!$F$41,$AA899,"Error -- Availability entered in an incorrect format"))))))))</f>
        <v>N</v>
      </c>
    </row>
    <row r="900" spans="1:28" s="14" customFormat="1" x14ac:dyDescent="0.35">
      <c r="A900" s="7">
        <v>888</v>
      </c>
      <c r="B900" s="6"/>
      <c r="C900" s="11"/>
      <c r="D900" s="220"/>
      <c r="E900" s="11"/>
      <c r="F900" s="205" t="str">
        <f t="shared" si="26"/>
        <v>N/A</v>
      </c>
      <c r="G900" s="6"/>
      <c r="AA900" s="14" t="str">
        <f t="shared" si="27"/>
        <v/>
      </c>
      <c r="AB900" s="14" t="str">
        <f>IF(LEN($AA900)=0,"N",IF(LEN($AA900)&gt;1,"Error -- Availability entered in an incorrect format",IF($AA900='Control Panel'!$F$36,$AA900,IF($AA900='Control Panel'!$F$37,$AA900,IF($AA900='Control Panel'!$F$38,$AA900,IF($AA900='Control Panel'!$F$39,$AA900,IF($AA900='Control Panel'!$F$40,$AA900,IF($AA900='Control Panel'!$F$41,$AA900,"Error -- Availability entered in an incorrect format"))))))))</f>
        <v>N</v>
      </c>
    </row>
    <row r="901" spans="1:28" s="14" customFormat="1" x14ac:dyDescent="0.35">
      <c r="A901" s="7">
        <v>889</v>
      </c>
      <c r="B901" s="6"/>
      <c r="C901" s="11"/>
      <c r="D901" s="220"/>
      <c r="E901" s="11"/>
      <c r="F901" s="205" t="str">
        <f t="shared" si="26"/>
        <v>N/A</v>
      </c>
      <c r="G901" s="6"/>
      <c r="AA901" s="14" t="str">
        <f t="shared" si="27"/>
        <v/>
      </c>
      <c r="AB901" s="14" t="str">
        <f>IF(LEN($AA901)=0,"N",IF(LEN($AA901)&gt;1,"Error -- Availability entered in an incorrect format",IF($AA901='Control Panel'!$F$36,$AA901,IF($AA901='Control Panel'!$F$37,$AA901,IF($AA901='Control Panel'!$F$38,$AA901,IF($AA901='Control Panel'!$F$39,$AA901,IF($AA901='Control Panel'!$F$40,$AA901,IF($AA901='Control Panel'!$F$41,$AA901,"Error -- Availability entered in an incorrect format"))))))))</f>
        <v>N</v>
      </c>
    </row>
    <row r="902" spans="1:28" s="14" customFormat="1" x14ac:dyDescent="0.35">
      <c r="A902" s="7">
        <v>890</v>
      </c>
      <c r="B902" s="6"/>
      <c r="C902" s="11"/>
      <c r="D902" s="220"/>
      <c r="E902" s="11"/>
      <c r="F902" s="205" t="str">
        <f t="shared" si="26"/>
        <v>N/A</v>
      </c>
      <c r="G902" s="6"/>
      <c r="AA902" s="14" t="str">
        <f t="shared" si="27"/>
        <v/>
      </c>
      <c r="AB902" s="14" t="str">
        <f>IF(LEN($AA902)=0,"N",IF(LEN($AA902)&gt;1,"Error -- Availability entered in an incorrect format",IF($AA902='Control Panel'!$F$36,$AA902,IF($AA902='Control Panel'!$F$37,$AA902,IF($AA902='Control Panel'!$F$38,$AA902,IF($AA902='Control Panel'!$F$39,$AA902,IF($AA902='Control Panel'!$F$40,$AA902,IF($AA902='Control Panel'!$F$41,$AA902,"Error -- Availability entered in an incorrect format"))))))))</f>
        <v>N</v>
      </c>
    </row>
    <row r="903" spans="1:28" s="14" customFormat="1" x14ac:dyDescent="0.35">
      <c r="A903" s="7">
        <v>891</v>
      </c>
      <c r="B903" s="6"/>
      <c r="C903" s="11"/>
      <c r="D903" s="220"/>
      <c r="E903" s="11"/>
      <c r="F903" s="205" t="str">
        <f t="shared" si="26"/>
        <v>N/A</v>
      </c>
      <c r="G903" s="6"/>
      <c r="AA903" s="14" t="str">
        <f t="shared" si="27"/>
        <v/>
      </c>
      <c r="AB903" s="14" t="str">
        <f>IF(LEN($AA903)=0,"N",IF(LEN($AA903)&gt;1,"Error -- Availability entered in an incorrect format",IF($AA903='Control Panel'!$F$36,$AA903,IF($AA903='Control Panel'!$F$37,$AA903,IF($AA903='Control Panel'!$F$38,$AA903,IF($AA903='Control Panel'!$F$39,$AA903,IF($AA903='Control Panel'!$F$40,$AA903,IF($AA903='Control Panel'!$F$41,$AA903,"Error -- Availability entered in an incorrect format"))))))))</f>
        <v>N</v>
      </c>
    </row>
    <row r="904" spans="1:28" s="14" customFormat="1" x14ac:dyDescent="0.35">
      <c r="A904" s="7">
        <v>892</v>
      </c>
      <c r="B904" s="6"/>
      <c r="C904" s="11"/>
      <c r="D904" s="220"/>
      <c r="E904" s="11"/>
      <c r="F904" s="205" t="str">
        <f t="shared" si="26"/>
        <v>N/A</v>
      </c>
      <c r="G904" s="6"/>
      <c r="AA904" s="14" t="str">
        <f t="shared" si="27"/>
        <v/>
      </c>
      <c r="AB904" s="14" t="str">
        <f>IF(LEN($AA904)=0,"N",IF(LEN($AA904)&gt;1,"Error -- Availability entered in an incorrect format",IF($AA904='Control Panel'!$F$36,$AA904,IF($AA904='Control Panel'!$F$37,$AA904,IF($AA904='Control Panel'!$F$38,$AA904,IF($AA904='Control Panel'!$F$39,$AA904,IF($AA904='Control Panel'!$F$40,$AA904,IF($AA904='Control Panel'!$F$41,$AA904,"Error -- Availability entered in an incorrect format"))))))))</f>
        <v>N</v>
      </c>
    </row>
    <row r="905" spans="1:28" s="14" customFormat="1" x14ac:dyDescent="0.35">
      <c r="A905" s="7">
        <v>893</v>
      </c>
      <c r="B905" s="6"/>
      <c r="C905" s="11"/>
      <c r="D905" s="220"/>
      <c r="E905" s="11"/>
      <c r="F905" s="205" t="str">
        <f t="shared" si="26"/>
        <v>N/A</v>
      </c>
      <c r="G905" s="6"/>
      <c r="AA905" s="14" t="str">
        <f t="shared" si="27"/>
        <v/>
      </c>
      <c r="AB905" s="14" t="str">
        <f>IF(LEN($AA905)=0,"N",IF(LEN($AA905)&gt;1,"Error -- Availability entered in an incorrect format",IF($AA905='Control Panel'!$F$36,$AA905,IF($AA905='Control Panel'!$F$37,$AA905,IF($AA905='Control Panel'!$F$38,$AA905,IF($AA905='Control Panel'!$F$39,$AA905,IF($AA905='Control Panel'!$F$40,$AA905,IF($AA905='Control Panel'!$F$41,$AA905,"Error -- Availability entered in an incorrect format"))))))))</f>
        <v>N</v>
      </c>
    </row>
    <row r="906" spans="1:28" s="14" customFormat="1" x14ac:dyDescent="0.35">
      <c r="A906" s="7">
        <v>894</v>
      </c>
      <c r="B906" s="6"/>
      <c r="C906" s="11"/>
      <c r="D906" s="220"/>
      <c r="E906" s="11"/>
      <c r="F906" s="205" t="str">
        <f t="shared" si="26"/>
        <v>N/A</v>
      </c>
      <c r="G906" s="6"/>
      <c r="AA906" s="14" t="str">
        <f t="shared" si="27"/>
        <v/>
      </c>
      <c r="AB906" s="14" t="str">
        <f>IF(LEN($AA906)=0,"N",IF(LEN($AA906)&gt;1,"Error -- Availability entered in an incorrect format",IF($AA906='Control Panel'!$F$36,$AA906,IF($AA906='Control Panel'!$F$37,$AA906,IF($AA906='Control Panel'!$F$38,$AA906,IF($AA906='Control Panel'!$F$39,$AA906,IF($AA906='Control Panel'!$F$40,$AA906,IF($AA906='Control Panel'!$F$41,$AA906,"Error -- Availability entered in an incorrect format"))))))))</f>
        <v>N</v>
      </c>
    </row>
    <row r="907" spans="1:28" s="14" customFormat="1" x14ac:dyDescent="0.35">
      <c r="A907" s="7">
        <v>895</v>
      </c>
      <c r="B907" s="6"/>
      <c r="C907" s="11"/>
      <c r="D907" s="220"/>
      <c r="E907" s="11"/>
      <c r="F907" s="205" t="str">
        <f t="shared" si="26"/>
        <v>N/A</v>
      </c>
      <c r="G907" s="6"/>
      <c r="AA907" s="14" t="str">
        <f t="shared" si="27"/>
        <v/>
      </c>
      <c r="AB907" s="14" t="str">
        <f>IF(LEN($AA907)=0,"N",IF(LEN($AA907)&gt;1,"Error -- Availability entered in an incorrect format",IF($AA907='Control Panel'!$F$36,$AA907,IF($AA907='Control Panel'!$F$37,$AA907,IF($AA907='Control Panel'!$F$38,$AA907,IF($AA907='Control Panel'!$F$39,$AA907,IF($AA907='Control Panel'!$F$40,$AA907,IF($AA907='Control Panel'!$F$41,$AA907,"Error -- Availability entered in an incorrect format"))))))))</f>
        <v>N</v>
      </c>
    </row>
    <row r="908" spans="1:28" s="14" customFormat="1" x14ac:dyDescent="0.35">
      <c r="A908" s="7">
        <v>896</v>
      </c>
      <c r="B908" s="6"/>
      <c r="C908" s="11"/>
      <c r="D908" s="220"/>
      <c r="E908" s="11"/>
      <c r="F908" s="205" t="str">
        <f t="shared" si="26"/>
        <v>N/A</v>
      </c>
      <c r="G908" s="6"/>
      <c r="AA908" s="14" t="str">
        <f t="shared" si="27"/>
        <v/>
      </c>
      <c r="AB908" s="14" t="str">
        <f>IF(LEN($AA908)=0,"N",IF(LEN($AA908)&gt;1,"Error -- Availability entered in an incorrect format",IF($AA908='Control Panel'!$F$36,$AA908,IF($AA908='Control Panel'!$F$37,$AA908,IF($AA908='Control Panel'!$F$38,$AA908,IF($AA908='Control Panel'!$F$39,$AA908,IF($AA908='Control Panel'!$F$40,$AA908,IF($AA908='Control Panel'!$F$41,$AA908,"Error -- Availability entered in an incorrect format"))))))))</f>
        <v>N</v>
      </c>
    </row>
    <row r="909" spans="1:28" s="14" customFormat="1" x14ac:dyDescent="0.35">
      <c r="A909" s="7">
        <v>897</v>
      </c>
      <c r="B909" s="6"/>
      <c r="C909" s="11"/>
      <c r="D909" s="220"/>
      <c r="E909" s="11"/>
      <c r="F909" s="205" t="str">
        <f t="shared" si="26"/>
        <v>N/A</v>
      </c>
      <c r="G909" s="6"/>
      <c r="AA909" s="14" t="str">
        <f t="shared" si="27"/>
        <v/>
      </c>
      <c r="AB909" s="14" t="str">
        <f>IF(LEN($AA909)=0,"N",IF(LEN($AA909)&gt;1,"Error -- Availability entered in an incorrect format",IF($AA909='Control Panel'!$F$36,$AA909,IF($AA909='Control Panel'!$F$37,$AA909,IF($AA909='Control Panel'!$F$38,$AA909,IF($AA909='Control Panel'!$F$39,$AA909,IF($AA909='Control Panel'!$F$40,$AA909,IF($AA909='Control Panel'!$F$41,$AA909,"Error -- Availability entered in an incorrect format"))))))))</f>
        <v>N</v>
      </c>
    </row>
    <row r="910" spans="1:28" s="14" customFormat="1" x14ac:dyDescent="0.35">
      <c r="A910" s="7">
        <v>898</v>
      </c>
      <c r="B910" s="6"/>
      <c r="C910" s="11"/>
      <c r="D910" s="220"/>
      <c r="E910" s="11"/>
      <c r="F910" s="205" t="str">
        <f t="shared" ref="F910:F973" si="28">IF($D$10=$A$9,"N/A",$D$10)</f>
        <v>N/A</v>
      </c>
      <c r="G910" s="6"/>
      <c r="AA910" s="14" t="str">
        <f t="shared" ref="AA910:AA973" si="29">TRIM($D910)</f>
        <v/>
      </c>
      <c r="AB910" s="14" t="str">
        <f>IF(LEN($AA910)=0,"N",IF(LEN($AA910)&gt;1,"Error -- Availability entered in an incorrect format",IF($AA910='Control Panel'!$F$36,$AA910,IF($AA910='Control Panel'!$F$37,$AA910,IF($AA910='Control Panel'!$F$38,$AA910,IF($AA910='Control Panel'!$F$39,$AA910,IF($AA910='Control Panel'!$F$40,$AA910,IF($AA910='Control Panel'!$F$41,$AA910,"Error -- Availability entered in an incorrect format"))))))))</f>
        <v>N</v>
      </c>
    </row>
    <row r="911" spans="1:28" s="14" customFormat="1" x14ac:dyDescent="0.35">
      <c r="A911" s="7">
        <v>899</v>
      </c>
      <c r="B911" s="6"/>
      <c r="C911" s="11"/>
      <c r="D911" s="220"/>
      <c r="E911" s="11"/>
      <c r="F911" s="205" t="str">
        <f t="shared" si="28"/>
        <v>N/A</v>
      </c>
      <c r="G911" s="6"/>
      <c r="AA911" s="14" t="str">
        <f t="shared" si="29"/>
        <v/>
      </c>
      <c r="AB911" s="14" t="str">
        <f>IF(LEN($AA911)=0,"N",IF(LEN($AA911)&gt;1,"Error -- Availability entered in an incorrect format",IF($AA911='Control Panel'!$F$36,$AA911,IF($AA911='Control Panel'!$F$37,$AA911,IF($AA911='Control Panel'!$F$38,$AA911,IF($AA911='Control Panel'!$F$39,$AA911,IF($AA911='Control Panel'!$F$40,$AA911,IF($AA911='Control Panel'!$F$41,$AA911,"Error -- Availability entered in an incorrect format"))))))))</f>
        <v>N</v>
      </c>
    </row>
    <row r="912" spans="1:28" s="14" customFormat="1" x14ac:dyDescent="0.35">
      <c r="A912" s="7">
        <v>900</v>
      </c>
      <c r="B912" s="6"/>
      <c r="C912" s="11"/>
      <c r="D912" s="220"/>
      <c r="E912" s="11"/>
      <c r="F912" s="205" t="str">
        <f t="shared" si="28"/>
        <v>N/A</v>
      </c>
      <c r="G912" s="6"/>
      <c r="AA912" s="14" t="str">
        <f t="shared" si="29"/>
        <v/>
      </c>
      <c r="AB912" s="14" t="str">
        <f>IF(LEN($AA912)=0,"N",IF(LEN($AA912)&gt;1,"Error -- Availability entered in an incorrect format",IF($AA912='Control Panel'!$F$36,$AA912,IF($AA912='Control Panel'!$F$37,$AA912,IF($AA912='Control Panel'!$F$38,$AA912,IF($AA912='Control Panel'!$F$39,$AA912,IF($AA912='Control Panel'!$F$40,$AA912,IF($AA912='Control Panel'!$F$41,$AA912,"Error -- Availability entered in an incorrect format"))))))))</f>
        <v>N</v>
      </c>
    </row>
    <row r="913" spans="1:28" s="14" customFormat="1" x14ac:dyDescent="0.35">
      <c r="A913" s="7">
        <v>901</v>
      </c>
      <c r="B913" s="6"/>
      <c r="C913" s="11"/>
      <c r="D913" s="220"/>
      <c r="E913" s="11"/>
      <c r="F913" s="205" t="str">
        <f t="shared" si="28"/>
        <v>N/A</v>
      </c>
      <c r="G913" s="6"/>
      <c r="AA913" s="14" t="str">
        <f t="shared" si="29"/>
        <v/>
      </c>
      <c r="AB913" s="14" t="str">
        <f>IF(LEN($AA913)=0,"N",IF(LEN($AA913)&gt;1,"Error -- Availability entered in an incorrect format",IF($AA913='Control Panel'!$F$36,$AA913,IF($AA913='Control Panel'!$F$37,$AA913,IF($AA913='Control Panel'!$F$38,$AA913,IF($AA913='Control Panel'!$F$39,$AA913,IF($AA913='Control Panel'!$F$40,$AA913,IF($AA913='Control Panel'!$F$41,$AA913,"Error -- Availability entered in an incorrect format"))))))))</f>
        <v>N</v>
      </c>
    </row>
    <row r="914" spans="1:28" s="14" customFormat="1" x14ac:dyDescent="0.35">
      <c r="A914" s="7">
        <v>902</v>
      </c>
      <c r="B914" s="6"/>
      <c r="C914" s="11"/>
      <c r="D914" s="220"/>
      <c r="E914" s="11"/>
      <c r="F914" s="205" t="str">
        <f t="shared" si="28"/>
        <v>N/A</v>
      </c>
      <c r="G914" s="6"/>
      <c r="AA914" s="14" t="str">
        <f t="shared" si="29"/>
        <v/>
      </c>
      <c r="AB914" s="14" t="str">
        <f>IF(LEN($AA914)=0,"N",IF(LEN($AA914)&gt;1,"Error -- Availability entered in an incorrect format",IF($AA914='Control Panel'!$F$36,$AA914,IF($AA914='Control Panel'!$F$37,$AA914,IF($AA914='Control Panel'!$F$38,$AA914,IF($AA914='Control Panel'!$F$39,$AA914,IF($AA914='Control Panel'!$F$40,$AA914,IF($AA914='Control Panel'!$F$41,$AA914,"Error -- Availability entered in an incorrect format"))))))))</f>
        <v>N</v>
      </c>
    </row>
    <row r="915" spans="1:28" s="14" customFormat="1" x14ac:dyDescent="0.35">
      <c r="A915" s="7">
        <v>903</v>
      </c>
      <c r="B915" s="6"/>
      <c r="C915" s="11"/>
      <c r="D915" s="220"/>
      <c r="E915" s="11"/>
      <c r="F915" s="205" t="str">
        <f t="shared" si="28"/>
        <v>N/A</v>
      </c>
      <c r="G915" s="6"/>
      <c r="AA915" s="14" t="str">
        <f t="shared" si="29"/>
        <v/>
      </c>
      <c r="AB915" s="14" t="str">
        <f>IF(LEN($AA915)=0,"N",IF(LEN($AA915)&gt;1,"Error -- Availability entered in an incorrect format",IF($AA915='Control Panel'!$F$36,$AA915,IF($AA915='Control Panel'!$F$37,$AA915,IF($AA915='Control Panel'!$F$38,$AA915,IF($AA915='Control Panel'!$F$39,$AA915,IF($AA915='Control Panel'!$F$40,$AA915,IF($AA915='Control Panel'!$F$41,$AA915,"Error -- Availability entered in an incorrect format"))))))))</f>
        <v>N</v>
      </c>
    </row>
    <row r="916" spans="1:28" s="14" customFormat="1" x14ac:dyDescent="0.35">
      <c r="A916" s="7">
        <v>904</v>
      </c>
      <c r="B916" s="6"/>
      <c r="C916" s="11"/>
      <c r="D916" s="220"/>
      <c r="E916" s="11"/>
      <c r="F916" s="205" t="str">
        <f t="shared" si="28"/>
        <v>N/A</v>
      </c>
      <c r="G916" s="6"/>
      <c r="AA916" s="14" t="str">
        <f t="shared" si="29"/>
        <v/>
      </c>
      <c r="AB916" s="14" t="str">
        <f>IF(LEN($AA916)=0,"N",IF(LEN($AA916)&gt;1,"Error -- Availability entered in an incorrect format",IF($AA916='Control Panel'!$F$36,$AA916,IF($AA916='Control Panel'!$F$37,$AA916,IF($AA916='Control Panel'!$F$38,$AA916,IF($AA916='Control Panel'!$F$39,$AA916,IF($AA916='Control Panel'!$F$40,$AA916,IF($AA916='Control Panel'!$F$41,$AA916,"Error -- Availability entered in an incorrect format"))))))))</f>
        <v>N</v>
      </c>
    </row>
    <row r="917" spans="1:28" s="14" customFormat="1" x14ac:dyDescent="0.35">
      <c r="A917" s="7">
        <v>905</v>
      </c>
      <c r="B917" s="6"/>
      <c r="C917" s="11"/>
      <c r="D917" s="220"/>
      <c r="E917" s="11"/>
      <c r="F917" s="205" t="str">
        <f t="shared" si="28"/>
        <v>N/A</v>
      </c>
      <c r="G917" s="6"/>
      <c r="AA917" s="14" t="str">
        <f t="shared" si="29"/>
        <v/>
      </c>
      <c r="AB917" s="14" t="str">
        <f>IF(LEN($AA917)=0,"N",IF(LEN($AA917)&gt;1,"Error -- Availability entered in an incorrect format",IF($AA917='Control Panel'!$F$36,$AA917,IF($AA917='Control Panel'!$F$37,$AA917,IF($AA917='Control Panel'!$F$38,$AA917,IF($AA917='Control Panel'!$F$39,$AA917,IF($AA917='Control Panel'!$F$40,$AA917,IF($AA917='Control Panel'!$F$41,$AA917,"Error -- Availability entered in an incorrect format"))))))))</f>
        <v>N</v>
      </c>
    </row>
    <row r="918" spans="1:28" s="14" customFormat="1" x14ac:dyDescent="0.35">
      <c r="A918" s="7">
        <v>906</v>
      </c>
      <c r="B918" s="6"/>
      <c r="C918" s="11"/>
      <c r="D918" s="220"/>
      <c r="E918" s="11"/>
      <c r="F918" s="205" t="str">
        <f t="shared" si="28"/>
        <v>N/A</v>
      </c>
      <c r="G918" s="6"/>
      <c r="AA918" s="14" t="str">
        <f t="shared" si="29"/>
        <v/>
      </c>
      <c r="AB918" s="14" t="str">
        <f>IF(LEN($AA918)=0,"N",IF(LEN($AA918)&gt;1,"Error -- Availability entered in an incorrect format",IF($AA918='Control Panel'!$F$36,$AA918,IF($AA918='Control Panel'!$F$37,$AA918,IF($AA918='Control Panel'!$F$38,$AA918,IF($AA918='Control Panel'!$F$39,$AA918,IF($AA918='Control Panel'!$F$40,$AA918,IF($AA918='Control Panel'!$F$41,$AA918,"Error -- Availability entered in an incorrect format"))))))))</f>
        <v>N</v>
      </c>
    </row>
    <row r="919" spans="1:28" s="14" customFormat="1" x14ac:dyDescent="0.35">
      <c r="A919" s="7">
        <v>907</v>
      </c>
      <c r="B919" s="6"/>
      <c r="C919" s="11"/>
      <c r="D919" s="220"/>
      <c r="E919" s="11"/>
      <c r="F919" s="205" t="str">
        <f t="shared" si="28"/>
        <v>N/A</v>
      </c>
      <c r="G919" s="6"/>
      <c r="AA919" s="14" t="str">
        <f t="shared" si="29"/>
        <v/>
      </c>
      <c r="AB919" s="14" t="str">
        <f>IF(LEN($AA919)=0,"N",IF(LEN($AA919)&gt;1,"Error -- Availability entered in an incorrect format",IF($AA919='Control Panel'!$F$36,$AA919,IF($AA919='Control Panel'!$F$37,$AA919,IF($AA919='Control Panel'!$F$38,$AA919,IF($AA919='Control Panel'!$F$39,$AA919,IF($AA919='Control Panel'!$F$40,$AA919,IF($AA919='Control Panel'!$F$41,$AA919,"Error -- Availability entered in an incorrect format"))))))))</f>
        <v>N</v>
      </c>
    </row>
    <row r="920" spans="1:28" s="14" customFormat="1" x14ac:dyDescent="0.35">
      <c r="A920" s="7">
        <v>908</v>
      </c>
      <c r="B920" s="6"/>
      <c r="C920" s="11"/>
      <c r="D920" s="220"/>
      <c r="E920" s="11"/>
      <c r="F920" s="205" t="str">
        <f t="shared" si="28"/>
        <v>N/A</v>
      </c>
      <c r="G920" s="6"/>
      <c r="AA920" s="14" t="str">
        <f t="shared" si="29"/>
        <v/>
      </c>
      <c r="AB920" s="14" t="str">
        <f>IF(LEN($AA920)=0,"N",IF(LEN($AA920)&gt;1,"Error -- Availability entered in an incorrect format",IF($AA920='Control Panel'!$F$36,$AA920,IF($AA920='Control Panel'!$F$37,$AA920,IF($AA920='Control Panel'!$F$38,$AA920,IF($AA920='Control Panel'!$F$39,$AA920,IF($AA920='Control Panel'!$F$40,$AA920,IF($AA920='Control Panel'!$F$41,$AA920,"Error -- Availability entered in an incorrect format"))))))))</f>
        <v>N</v>
      </c>
    </row>
    <row r="921" spans="1:28" s="14" customFormat="1" x14ac:dyDescent="0.35">
      <c r="A921" s="7">
        <v>909</v>
      </c>
      <c r="B921" s="6"/>
      <c r="C921" s="11"/>
      <c r="D921" s="220"/>
      <c r="E921" s="11"/>
      <c r="F921" s="205" t="str">
        <f t="shared" si="28"/>
        <v>N/A</v>
      </c>
      <c r="G921" s="6"/>
      <c r="AA921" s="14" t="str">
        <f t="shared" si="29"/>
        <v/>
      </c>
      <c r="AB921" s="14" t="str">
        <f>IF(LEN($AA921)=0,"N",IF(LEN($AA921)&gt;1,"Error -- Availability entered in an incorrect format",IF($AA921='Control Panel'!$F$36,$AA921,IF($AA921='Control Panel'!$F$37,$AA921,IF($AA921='Control Panel'!$F$38,$AA921,IF($AA921='Control Panel'!$F$39,$AA921,IF($AA921='Control Panel'!$F$40,$AA921,IF($AA921='Control Panel'!$F$41,$AA921,"Error -- Availability entered in an incorrect format"))))))))</f>
        <v>N</v>
      </c>
    </row>
    <row r="922" spans="1:28" s="14" customFormat="1" x14ac:dyDescent="0.35">
      <c r="A922" s="7">
        <v>910</v>
      </c>
      <c r="B922" s="6"/>
      <c r="C922" s="11"/>
      <c r="D922" s="220"/>
      <c r="E922" s="11"/>
      <c r="F922" s="205" t="str">
        <f t="shared" si="28"/>
        <v>N/A</v>
      </c>
      <c r="G922" s="6"/>
      <c r="AA922" s="14" t="str">
        <f t="shared" si="29"/>
        <v/>
      </c>
      <c r="AB922" s="14" t="str">
        <f>IF(LEN($AA922)=0,"N",IF(LEN($AA922)&gt;1,"Error -- Availability entered in an incorrect format",IF($AA922='Control Panel'!$F$36,$AA922,IF($AA922='Control Panel'!$F$37,$AA922,IF($AA922='Control Panel'!$F$38,$AA922,IF($AA922='Control Panel'!$F$39,$AA922,IF($AA922='Control Panel'!$F$40,$AA922,IF($AA922='Control Panel'!$F$41,$AA922,"Error -- Availability entered in an incorrect format"))))))))</f>
        <v>N</v>
      </c>
    </row>
    <row r="923" spans="1:28" s="14" customFormat="1" x14ac:dyDescent="0.35">
      <c r="A923" s="7">
        <v>911</v>
      </c>
      <c r="B923" s="6"/>
      <c r="C923" s="11"/>
      <c r="D923" s="220"/>
      <c r="E923" s="11"/>
      <c r="F923" s="205" t="str">
        <f t="shared" si="28"/>
        <v>N/A</v>
      </c>
      <c r="G923" s="6"/>
      <c r="AA923" s="14" t="str">
        <f t="shared" si="29"/>
        <v/>
      </c>
      <c r="AB923" s="14" t="str">
        <f>IF(LEN($AA923)=0,"N",IF(LEN($AA923)&gt;1,"Error -- Availability entered in an incorrect format",IF($AA923='Control Panel'!$F$36,$AA923,IF($AA923='Control Panel'!$F$37,$AA923,IF($AA923='Control Panel'!$F$38,$AA923,IF($AA923='Control Panel'!$F$39,$AA923,IF($AA923='Control Panel'!$F$40,$AA923,IF($AA923='Control Panel'!$F$41,$AA923,"Error -- Availability entered in an incorrect format"))))))))</f>
        <v>N</v>
      </c>
    </row>
    <row r="924" spans="1:28" s="14" customFormat="1" x14ac:dyDescent="0.35">
      <c r="A924" s="7">
        <v>912</v>
      </c>
      <c r="B924" s="6"/>
      <c r="C924" s="11"/>
      <c r="D924" s="220"/>
      <c r="E924" s="11"/>
      <c r="F924" s="205" t="str">
        <f t="shared" si="28"/>
        <v>N/A</v>
      </c>
      <c r="G924" s="6"/>
      <c r="AA924" s="14" t="str">
        <f t="shared" si="29"/>
        <v/>
      </c>
      <c r="AB924" s="14" t="str">
        <f>IF(LEN($AA924)=0,"N",IF(LEN($AA924)&gt;1,"Error -- Availability entered in an incorrect format",IF($AA924='Control Panel'!$F$36,$AA924,IF($AA924='Control Panel'!$F$37,$AA924,IF($AA924='Control Panel'!$F$38,$AA924,IF($AA924='Control Panel'!$F$39,$AA924,IF($AA924='Control Panel'!$F$40,$AA924,IF($AA924='Control Panel'!$F$41,$AA924,"Error -- Availability entered in an incorrect format"))))))))</f>
        <v>N</v>
      </c>
    </row>
    <row r="925" spans="1:28" s="14" customFormat="1" x14ac:dyDescent="0.35">
      <c r="A925" s="7">
        <v>913</v>
      </c>
      <c r="B925" s="6"/>
      <c r="C925" s="11"/>
      <c r="D925" s="220"/>
      <c r="E925" s="11"/>
      <c r="F925" s="205" t="str">
        <f t="shared" si="28"/>
        <v>N/A</v>
      </c>
      <c r="G925" s="6"/>
      <c r="AA925" s="14" t="str">
        <f t="shared" si="29"/>
        <v/>
      </c>
      <c r="AB925" s="14" t="str">
        <f>IF(LEN($AA925)=0,"N",IF(LEN($AA925)&gt;1,"Error -- Availability entered in an incorrect format",IF($AA925='Control Panel'!$F$36,$AA925,IF($AA925='Control Panel'!$F$37,$AA925,IF($AA925='Control Panel'!$F$38,$AA925,IF($AA925='Control Panel'!$F$39,$AA925,IF($AA925='Control Panel'!$F$40,$AA925,IF($AA925='Control Panel'!$F$41,$AA925,"Error -- Availability entered in an incorrect format"))))))))</f>
        <v>N</v>
      </c>
    </row>
    <row r="926" spans="1:28" s="14" customFormat="1" x14ac:dyDescent="0.35">
      <c r="A926" s="7">
        <v>914</v>
      </c>
      <c r="B926" s="6"/>
      <c r="C926" s="11"/>
      <c r="D926" s="220"/>
      <c r="E926" s="11"/>
      <c r="F926" s="205" t="str">
        <f t="shared" si="28"/>
        <v>N/A</v>
      </c>
      <c r="G926" s="6"/>
      <c r="AA926" s="14" t="str">
        <f t="shared" si="29"/>
        <v/>
      </c>
      <c r="AB926" s="14" t="str">
        <f>IF(LEN($AA926)=0,"N",IF(LEN($AA926)&gt;1,"Error -- Availability entered in an incorrect format",IF($AA926='Control Panel'!$F$36,$AA926,IF($AA926='Control Panel'!$F$37,$AA926,IF($AA926='Control Panel'!$F$38,$AA926,IF($AA926='Control Panel'!$F$39,$AA926,IF($AA926='Control Panel'!$F$40,$AA926,IF($AA926='Control Panel'!$F$41,$AA926,"Error -- Availability entered in an incorrect format"))))))))</f>
        <v>N</v>
      </c>
    </row>
    <row r="927" spans="1:28" s="14" customFormat="1" x14ac:dyDescent="0.35">
      <c r="A927" s="7">
        <v>915</v>
      </c>
      <c r="B927" s="6"/>
      <c r="C927" s="11"/>
      <c r="D927" s="220"/>
      <c r="E927" s="11"/>
      <c r="F927" s="205" t="str">
        <f t="shared" si="28"/>
        <v>N/A</v>
      </c>
      <c r="G927" s="6"/>
      <c r="AA927" s="14" t="str">
        <f t="shared" si="29"/>
        <v/>
      </c>
      <c r="AB927" s="14" t="str">
        <f>IF(LEN($AA927)=0,"N",IF(LEN($AA927)&gt;1,"Error -- Availability entered in an incorrect format",IF($AA927='Control Panel'!$F$36,$AA927,IF($AA927='Control Panel'!$F$37,$AA927,IF($AA927='Control Panel'!$F$38,$AA927,IF($AA927='Control Panel'!$F$39,$AA927,IF($AA927='Control Panel'!$F$40,$AA927,IF($AA927='Control Panel'!$F$41,$AA927,"Error -- Availability entered in an incorrect format"))))))))</f>
        <v>N</v>
      </c>
    </row>
    <row r="928" spans="1:28" s="14" customFormat="1" x14ac:dyDescent="0.35">
      <c r="A928" s="7">
        <v>916</v>
      </c>
      <c r="B928" s="6"/>
      <c r="C928" s="11"/>
      <c r="D928" s="220"/>
      <c r="E928" s="11"/>
      <c r="F928" s="205" t="str">
        <f t="shared" si="28"/>
        <v>N/A</v>
      </c>
      <c r="G928" s="6"/>
      <c r="AA928" s="14" t="str">
        <f t="shared" si="29"/>
        <v/>
      </c>
      <c r="AB928" s="14" t="str">
        <f>IF(LEN($AA928)=0,"N",IF(LEN($AA928)&gt;1,"Error -- Availability entered in an incorrect format",IF($AA928='Control Panel'!$F$36,$AA928,IF($AA928='Control Panel'!$F$37,$AA928,IF($AA928='Control Panel'!$F$38,$AA928,IF($AA928='Control Panel'!$F$39,$AA928,IF($AA928='Control Panel'!$F$40,$AA928,IF($AA928='Control Panel'!$F$41,$AA928,"Error -- Availability entered in an incorrect format"))))))))</f>
        <v>N</v>
      </c>
    </row>
    <row r="929" spans="1:28" s="14" customFormat="1" x14ac:dyDescent="0.35">
      <c r="A929" s="7">
        <v>917</v>
      </c>
      <c r="B929" s="6"/>
      <c r="C929" s="11"/>
      <c r="D929" s="220"/>
      <c r="E929" s="11"/>
      <c r="F929" s="205" t="str">
        <f t="shared" si="28"/>
        <v>N/A</v>
      </c>
      <c r="G929" s="6"/>
      <c r="AA929" s="14" t="str">
        <f t="shared" si="29"/>
        <v/>
      </c>
      <c r="AB929" s="14" t="str">
        <f>IF(LEN($AA929)=0,"N",IF(LEN($AA929)&gt;1,"Error -- Availability entered in an incorrect format",IF($AA929='Control Panel'!$F$36,$AA929,IF($AA929='Control Panel'!$F$37,$AA929,IF($AA929='Control Panel'!$F$38,$AA929,IF($AA929='Control Panel'!$F$39,$AA929,IF($AA929='Control Panel'!$F$40,$AA929,IF($AA929='Control Panel'!$F$41,$AA929,"Error -- Availability entered in an incorrect format"))))))))</f>
        <v>N</v>
      </c>
    </row>
    <row r="930" spans="1:28" s="14" customFormat="1" x14ac:dyDescent="0.35">
      <c r="A930" s="7">
        <v>918</v>
      </c>
      <c r="B930" s="6"/>
      <c r="C930" s="11"/>
      <c r="D930" s="220"/>
      <c r="E930" s="11"/>
      <c r="F930" s="205" t="str">
        <f t="shared" si="28"/>
        <v>N/A</v>
      </c>
      <c r="G930" s="6"/>
      <c r="AA930" s="14" t="str">
        <f t="shared" si="29"/>
        <v/>
      </c>
      <c r="AB930" s="14" t="str">
        <f>IF(LEN($AA930)=0,"N",IF(LEN($AA930)&gt;1,"Error -- Availability entered in an incorrect format",IF($AA930='Control Panel'!$F$36,$AA930,IF($AA930='Control Panel'!$F$37,$AA930,IF($AA930='Control Panel'!$F$38,$AA930,IF($AA930='Control Panel'!$F$39,$AA930,IF($AA930='Control Panel'!$F$40,$AA930,IF($AA930='Control Panel'!$F$41,$AA930,"Error -- Availability entered in an incorrect format"))))))))</f>
        <v>N</v>
      </c>
    </row>
    <row r="931" spans="1:28" s="14" customFormat="1" x14ac:dyDescent="0.35">
      <c r="A931" s="7">
        <v>919</v>
      </c>
      <c r="B931" s="6"/>
      <c r="C931" s="11"/>
      <c r="D931" s="220"/>
      <c r="E931" s="11"/>
      <c r="F931" s="205" t="str">
        <f t="shared" si="28"/>
        <v>N/A</v>
      </c>
      <c r="G931" s="6"/>
      <c r="AA931" s="14" t="str">
        <f t="shared" si="29"/>
        <v/>
      </c>
      <c r="AB931" s="14" t="str">
        <f>IF(LEN($AA931)=0,"N",IF(LEN($AA931)&gt;1,"Error -- Availability entered in an incorrect format",IF($AA931='Control Panel'!$F$36,$AA931,IF($AA931='Control Panel'!$F$37,$AA931,IF($AA931='Control Panel'!$F$38,$AA931,IF($AA931='Control Panel'!$F$39,$AA931,IF($AA931='Control Panel'!$F$40,$AA931,IF($AA931='Control Panel'!$F$41,$AA931,"Error -- Availability entered in an incorrect format"))))))))</f>
        <v>N</v>
      </c>
    </row>
    <row r="932" spans="1:28" s="14" customFormat="1" x14ac:dyDescent="0.35">
      <c r="A932" s="7">
        <v>920</v>
      </c>
      <c r="B932" s="6"/>
      <c r="C932" s="11"/>
      <c r="D932" s="220"/>
      <c r="E932" s="11"/>
      <c r="F932" s="205" t="str">
        <f t="shared" si="28"/>
        <v>N/A</v>
      </c>
      <c r="G932" s="6"/>
      <c r="AA932" s="14" t="str">
        <f t="shared" si="29"/>
        <v/>
      </c>
      <c r="AB932" s="14" t="str">
        <f>IF(LEN($AA932)=0,"N",IF(LEN($AA932)&gt;1,"Error -- Availability entered in an incorrect format",IF($AA932='Control Panel'!$F$36,$AA932,IF($AA932='Control Panel'!$F$37,$AA932,IF($AA932='Control Panel'!$F$38,$AA932,IF($AA932='Control Panel'!$F$39,$AA932,IF($AA932='Control Panel'!$F$40,$AA932,IF($AA932='Control Panel'!$F$41,$AA932,"Error -- Availability entered in an incorrect format"))))))))</f>
        <v>N</v>
      </c>
    </row>
    <row r="933" spans="1:28" s="14" customFormat="1" x14ac:dyDescent="0.35">
      <c r="A933" s="7">
        <v>921</v>
      </c>
      <c r="B933" s="6"/>
      <c r="C933" s="11"/>
      <c r="D933" s="220"/>
      <c r="E933" s="11"/>
      <c r="F933" s="205" t="str">
        <f t="shared" si="28"/>
        <v>N/A</v>
      </c>
      <c r="G933" s="6"/>
      <c r="AA933" s="14" t="str">
        <f t="shared" si="29"/>
        <v/>
      </c>
      <c r="AB933" s="14" t="str">
        <f>IF(LEN($AA933)=0,"N",IF(LEN($AA933)&gt;1,"Error -- Availability entered in an incorrect format",IF($AA933='Control Panel'!$F$36,$AA933,IF($AA933='Control Panel'!$F$37,$AA933,IF($AA933='Control Panel'!$F$38,$AA933,IF($AA933='Control Panel'!$F$39,$AA933,IF($AA933='Control Panel'!$F$40,$AA933,IF($AA933='Control Panel'!$F$41,$AA933,"Error -- Availability entered in an incorrect format"))))))))</f>
        <v>N</v>
      </c>
    </row>
    <row r="934" spans="1:28" s="14" customFormat="1" x14ac:dyDescent="0.35">
      <c r="A934" s="7">
        <v>922</v>
      </c>
      <c r="B934" s="6"/>
      <c r="C934" s="11"/>
      <c r="D934" s="220"/>
      <c r="E934" s="11"/>
      <c r="F934" s="205" t="str">
        <f t="shared" si="28"/>
        <v>N/A</v>
      </c>
      <c r="G934" s="6"/>
      <c r="AA934" s="14" t="str">
        <f t="shared" si="29"/>
        <v/>
      </c>
      <c r="AB934" s="14" t="str">
        <f>IF(LEN($AA934)=0,"N",IF(LEN($AA934)&gt;1,"Error -- Availability entered in an incorrect format",IF($AA934='Control Panel'!$F$36,$AA934,IF($AA934='Control Panel'!$F$37,$AA934,IF($AA934='Control Panel'!$F$38,$AA934,IF($AA934='Control Panel'!$F$39,$AA934,IF($AA934='Control Panel'!$F$40,$AA934,IF($AA934='Control Panel'!$F$41,$AA934,"Error -- Availability entered in an incorrect format"))))))))</f>
        <v>N</v>
      </c>
    </row>
    <row r="935" spans="1:28" s="14" customFormat="1" x14ac:dyDescent="0.35">
      <c r="A935" s="7">
        <v>923</v>
      </c>
      <c r="B935" s="6"/>
      <c r="C935" s="11"/>
      <c r="D935" s="220"/>
      <c r="E935" s="11"/>
      <c r="F935" s="205" t="str">
        <f t="shared" si="28"/>
        <v>N/A</v>
      </c>
      <c r="G935" s="6"/>
      <c r="AA935" s="14" t="str">
        <f t="shared" si="29"/>
        <v/>
      </c>
      <c r="AB935" s="14" t="str">
        <f>IF(LEN($AA935)=0,"N",IF(LEN($AA935)&gt;1,"Error -- Availability entered in an incorrect format",IF($AA935='Control Panel'!$F$36,$AA935,IF($AA935='Control Panel'!$F$37,$AA935,IF($AA935='Control Panel'!$F$38,$AA935,IF($AA935='Control Panel'!$F$39,$AA935,IF($AA935='Control Panel'!$F$40,$AA935,IF($AA935='Control Panel'!$F$41,$AA935,"Error -- Availability entered in an incorrect format"))))))))</f>
        <v>N</v>
      </c>
    </row>
    <row r="936" spans="1:28" s="14" customFormat="1" x14ac:dyDescent="0.35">
      <c r="A936" s="7">
        <v>924</v>
      </c>
      <c r="B936" s="6"/>
      <c r="C936" s="11"/>
      <c r="D936" s="220"/>
      <c r="E936" s="11"/>
      <c r="F936" s="205" t="str">
        <f t="shared" si="28"/>
        <v>N/A</v>
      </c>
      <c r="G936" s="6"/>
      <c r="AA936" s="14" t="str">
        <f t="shared" si="29"/>
        <v/>
      </c>
      <c r="AB936" s="14" t="str">
        <f>IF(LEN($AA936)=0,"N",IF(LEN($AA936)&gt;1,"Error -- Availability entered in an incorrect format",IF($AA936='Control Panel'!$F$36,$AA936,IF($AA936='Control Panel'!$F$37,$AA936,IF($AA936='Control Panel'!$F$38,$AA936,IF($AA936='Control Panel'!$F$39,$AA936,IF($AA936='Control Panel'!$F$40,$AA936,IF($AA936='Control Panel'!$F$41,$AA936,"Error -- Availability entered in an incorrect format"))))))))</f>
        <v>N</v>
      </c>
    </row>
    <row r="937" spans="1:28" s="14" customFormat="1" x14ac:dyDescent="0.35">
      <c r="A937" s="7">
        <v>925</v>
      </c>
      <c r="B937" s="6"/>
      <c r="C937" s="11"/>
      <c r="D937" s="220"/>
      <c r="E937" s="11"/>
      <c r="F937" s="205" t="str">
        <f t="shared" si="28"/>
        <v>N/A</v>
      </c>
      <c r="G937" s="6"/>
      <c r="AA937" s="14" t="str">
        <f t="shared" si="29"/>
        <v/>
      </c>
      <c r="AB937" s="14" t="str">
        <f>IF(LEN($AA937)=0,"N",IF(LEN($AA937)&gt;1,"Error -- Availability entered in an incorrect format",IF($AA937='Control Panel'!$F$36,$AA937,IF($AA937='Control Panel'!$F$37,$AA937,IF($AA937='Control Panel'!$F$38,$AA937,IF($AA937='Control Panel'!$F$39,$AA937,IF($AA937='Control Panel'!$F$40,$AA937,IF($AA937='Control Panel'!$F$41,$AA937,"Error -- Availability entered in an incorrect format"))))))))</f>
        <v>N</v>
      </c>
    </row>
    <row r="938" spans="1:28" s="14" customFormat="1" x14ac:dyDescent="0.35">
      <c r="A938" s="7">
        <v>926</v>
      </c>
      <c r="B938" s="6"/>
      <c r="C938" s="11"/>
      <c r="D938" s="220"/>
      <c r="E938" s="11"/>
      <c r="F938" s="205" t="str">
        <f t="shared" si="28"/>
        <v>N/A</v>
      </c>
      <c r="G938" s="6"/>
      <c r="AA938" s="14" t="str">
        <f t="shared" si="29"/>
        <v/>
      </c>
      <c r="AB938" s="14" t="str">
        <f>IF(LEN($AA938)=0,"N",IF(LEN($AA938)&gt;1,"Error -- Availability entered in an incorrect format",IF($AA938='Control Panel'!$F$36,$AA938,IF($AA938='Control Panel'!$F$37,$AA938,IF($AA938='Control Panel'!$F$38,$AA938,IF($AA938='Control Panel'!$F$39,$AA938,IF($AA938='Control Panel'!$F$40,$AA938,IF($AA938='Control Panel'!$F$41,$AA938,"Error -- Availability entered in an incorrect format"))))))))</f>
        <v>N</v>
      </c>
    </row>
    <row r="939" spans="1:28" s="14" customFormat="1" x14ac:dyDescent="0.35">
      <c r="A939" s="7">
        <v>927</v>
      </c>
      <c r="B939" s="6"/>
      <c r="C939" s="11"/>
      <c r="D939" s="220"/>
      <c r="E939" s="11"/>
      <c r="F939" s="205" t="str">
        <f t="shared" si="28"/>
        <v>N/A</v>
      </c>
      <c r="G939" s="6"/>
      <c r="AA939" s="14" t="str">
        <f t="shared" si="29"/>
        <v/>
      </c>
      <c r="AB939" s="14" t="str">
        <f>IF(LEN($AA939)=0,"N",IF(LEN($AA939)&gt;1,"Error -- Availability entered in an incorrect format",IF($AA939='Control Panel'!$F$36,$AA939,IF($AA939='Control Panel'!$F$37,$AA939,IF($AA939='Control Panel'!$F$38,$AA939,IF($AA939='Control Panel'!$F$39,$AA939,IF($AA939='Control Panel'!$F$40,$AA939,IF($AA939='Control Panel'!$F$41,$AA939,"Error -- Availability entered in an incorrect format"))))))))</f>
        <v>N</v>
      </c>
    </row>
    <row r="940" spans="1:28" s="14" customFormat="1" x14ac:dyDescent="0.35">
      <c r="A940" s="7">
        <v>928</v>
      </c>
      <c r="B940" s="6"/>
      <c r="C940" s="11"/>
      <c r="D940" s="220"/>
      <c r="E940" s="11"/>
      <c r="F940" s="205" t="str">
        <f t="shared" si="28"/>
        <v>N/A</v>
      </c>
      <c r="G940" s="6"/>
      <c r="AA940" s="14" t="str">
        <f t="shared" si="29"/>
        <v/>
      </c>
      <c r="AB940" s="14" t="str">
        <f>IF(LEN($AA940)=0,"N",IF(LEN($AA940)&gt;1,"Error -- Availability entered in an incorrect format",IF($AA940='Control Panel'!$F$36,$AA940,IF($AA940='Control Panel'!$F$37,$AA940,IF($AA940='Control Panel'!$F$38,$AA940,IF($AA940='Control Panel'!$F$39,$AA940,IF($AA940='Control Panel'!$F$40,$AA940,IF($AA940='Control Panel'!$F$41,$AA940,"Error -- Availability entered in an incorrect format"))))))))</f>
        <v>N</v>
      </c>
    </row>
    <row r="941" spans="1:28" s="14" customFormat="1" x14ac:dyDescent="0.35">
      <c r="A941" s="7">
        <v>929</v>
      </c>
      <c r="B941" s="6"/>
      <c r="C941" s="11"/>
      <c r="D941" s="220"/>
      <c r="E941" s="11"/>
      <c r="F941" s="205" t="str">
        <f t="shared" si="28"/>
        <v>N/A</v>
      </c>
      <c r="G941" s="6"/>
      <c r="AA941" s="14" t="str">
        <f t="shared" si="29"/>
        <v/>
      </c>
      <c r="AB941" s="14" t="str">
        <f>IF(LEN($AA941)=0,"N",IF(LEN($AA941)&gt;1,"Error -- Availability entered in an incorrect format",IF($AA941='Control Panel'!$F$36,$AA941,IF($AA941='Control Panel'!$F$37,$AA941,IF($AA941='Control Panel'!$F$38,$AA941,IF($AA941='Control Panel'!$F$39,$AA941,IF($AA941='Control Panel'!$F$40,$AA941,IF($AA941='Control Panel'!$F$41,$AA941,"Error -- Availability entered in an incorrect format"))))))))</f>
        <v>N</v>
      </c>
    </row>
    <row r="942" spans="1:28" s="14" customFormat="1" x14ac:dyDescent="0.35">
      <c r="A942" s="7">
        <v>930</v>
      </c>
      <c r="B942" s="6"/>
      <c r="C942" s="11"/>
      <c r="D942" s="220"/>
      <c r="E942" s="11"/>
      <c r="F942" s="205" t="str">
        <f t="shared" si="28"/>
        <v>N/A</v>
      </c>
      <c r="G942" s="6"/>
      <c r="AA942" s="14" t="str">
        <f t="shared" si="29"/>
        <v/>
      </c>
      <c r="AB942" s="14" t="str">
        <f>IF(LEN($AA942)=0,"N",IF(LEN($AA942)&gt;1,"Error -- Availability entered in an incorrect format",IF($AA942='Control Panel'!$F$36,$AA942,IF($AA942='Control Panel'!$F$37,$AA942,IF($AA942='Control Panel'!$F$38,$AA942,IF($AA942='Control Panel'!$F$39,$AA942,IF($AA942='Control Panel'!$F$40,$AA942,IF($AA942='Control Panel'!$F$41,$AA942,"Error -- Availability entered in an incorrect format"))))))))</f>
        <v>N</v>
      </c>
    </row>
    <row r="943" spans="1:28" s="14" customFormat="1" x14ac:dyDescent="0.35">
      <c r="A943" s="7">
        <v>931</v>
      </c>
      <c r="B943" s="6"/>
      <c r="C943" s="11"/>
      <c r="D943" s="220"/>
      <c r="E943" s="11"/>
      <c r="F943" s="205" t="str">
        <f t="shared" si="28"/>
        <v>N/A</v>
      </c>
      <c r="G943" s="6"/>
      <c r="AA943" s="14" t="str">
        <f t="shared" si="29"/>
        <v/>
      </c>
      <c r="AB943" s="14" t="str">
        <f>IF(LEN($AA943)=0,"N",IF(LEN($AA943)&gt;1,"Error -- Availability entered in an incorrect format",IF($AA943='Control Panel'!$F$36,$AA943,IF($AA943='Control Panel'!$F$37,$AA943,IF($AA943='Control Panel'!$F$38,$AA943,IF($AA943='Control Panel'!$F$39,$AA943,IF($AA943='Control Panel'!$F$40,$AA943,IF($AA943='Control Panel'!$F$41,$AA943,"Error -- Availability entered in an incorrect format"))))))))</f>
        <v>N</v>
      </c>
    </row>
    <row r="944" spans="1:28" s="14" customFormat="1" x14ac:dyDescent="0.35">
      <c r="A944" s="7">
        <v>932</v>
      </c>
      <c r="B944" s="6"/>
      <c r="C944" s="11"/>
      <c r="D944" s="220"/>
      <c r="E944" s="11"/>
      <c r="F944" s="205" t="str">
        <f t="shared" si="28"/>
        <v>N/A</v>
      </c>
      <c r="G944" s="6"/>
      <c r="AA944" s="14" t="str">
        <f t="shared" si="29"/>
        <v/>
      </c>
      <c r="AB944" s="14" t="str">
        <f>IF(LEN($AA944)=0,"N",IF(LEN($AA944)&gt;1,"Error -- Availability entered in an incorrect format",IF($AA944='Control Panel'!$F$36,$AA944,IF($AA944='Control Panel'!$F$37,$AA944,IF($AA944='Control Panel'!$F$38,$AA944,IF($AA944='Control Panel'!$F$39,$AA944,IF($AA944='Control Panel'!$F$40,$AA944,IF($AA944='Control Panel'!$F$41,$AA944,"Error -- Availability entered in an incorrect format"))))))))</f>
        <v>N</v>
      </c>
    </row>
    <row r="945" spans="1:28" s="14" customFormat="1" x14ac:dyDescent="0.35">
      <c r="A945" s="7">
        <v>933</v>
      </c>
      <c r="B945" s="6"/>
      <c r="C945" s="11"/>
      <c r="D945" s="220"/>
      <c r="E945" s="11"/>
      <c r="F945" s="205" t="str">
        <f t="shared" si="28"/>
        <v>N/A</v>
      </c>
      <c r="G945" s="6"/>
      <c r="AA945" s="14" t="str">
        <f t="shared" si="29"/>
        <v/>
      </c>
      <c r="AB945" s="14" t="str">
        <f>IF(LEN($AA945)=0,"N",IF(LEN($AA945)&gt;1,"Error -- Availability entered in an incorrect format",IF($AA945='Control Panel'!$F$36,$AA945,IF($AA945='Control Panel'!$F$37,$AA945,IF($AA945='Control Panel'!$F$38,$AA945,IF($AA945='Control Panel'!$F$39,$AA945,IF($AA945='Control Panel'!$F$40,$AA945,IF($AA945='Control Panel'!$F$41,$AA945,"Error -- Availability entered in an incorrect format"))))))))</f>
        <v>N</v>
      </c>
    </row>
    <row r="946" spans="1:28" s="14" customFormat="1" x14ac:dyDescent="0.35">
      <c r="A946" s="7">
        <v>934</v>
      </c>
      <c r="B946" s="6"/>
      <c r="C946" s="11"/>
      <c r="D946" s="220"/>
      <c r="E946" s="11"/>
      <c r="F946" s="205" t="str">
        <f t="shared" si="28"/>
        <v>N/A</v>
      </c>
      <c r="G946" s="6"/>
      <c r="AA946" s="14" t="str">
        <f t="shared" si="29"/>
        <v/>
      </c>
      <c r="AB946" s="14" t="str">
        <f>IF(LEN($AA946)=0,"N",IF(LEN($AA946)&gt;1,"Error -- Availability entered in an incorrect format",IF($AA946='Control Panel'!$F$36,$AA946,IF($AA946='Control Panel'!$F$37,$AA946,IF($AA946='Control Panel'!$F$38,$AA946,IF($AA946='Control Panel'!$F$39,$AA946,IF($AA946='Control Panel'!$F$40,$AA946,IF($AA946='Control Panel'!$F$41,$AA946,"Error -- Availability entered in an incorrect format"))))))))</f>
        <v>N</v>
      </c>
    </row>
    <row r="947" spans="1:28" s="14" customFormat="1" x14ac:dyDescent="0.35">
      <c r="A947" s="7">
        <v>935</v>
      </c>
      <c r="B947" s="6"/>
      <c r="C947" s="11"/>
      <c r="D947" s="220"/>
      <c r="E947" s="11"/>
      <c r="F947" s="205" t="str">
        <f t="shared" si="28"/>
        <v>N/A</v>
      </c>
      <c r="G947" s="6"/>
      <c r="AA947" s="14" t="str">
        <f t="shared" si="29"/>
        <v/>
      </c>
      <c r="AB947" s="14" t="str">
        <f>IF(LEN($AA947)=0,"N",IF(LEN($AA947)&gt;1,"Error -- Availability entered in an incorrect format",IF($AA947='Control Panel'!$F$36,$AA947,IF($AA947='Control Panel'!$F$37,$AA947,IF($AA947='Control Panel'!$F$38,$AA947,IF($AA947='Control Panel'!$F$39,$AA947,IF($AA947='Control Panel'!$F$40,$AA947,IF($AA947='Control Panel'!$F$41,$AA947,"Error -- Availability entered in an incorrect format"))))))))</f>
        <v>N</v>
      </c>
    </row>
    <row r="948" spans="1:28" s="14" customFormat="1" x14ac:dyDescent="0.35">
      <c r="A948" s="7">
        <v>936</v>
      </c>
      <c r="B948" s="6"/>
      <c r="C948" s="11"/>
      <c r="D948" s="220"/>
      <c r="E948" s="11"/>
      <c r="F948" s="205" t="str">
        <f t="shared" si="28"/>
        <v>N/A</v>
      </c>
      <c r="G948" s="6"/>
      <c r="AA948" s="14" t="str">
        <f t="shared" si="29"/>
        <v/>
      </c>
      <c r="AB948" s="14" t="str">
        <f>IF(LEN($AA948)=0,"N",IF(LEN($AA948)&gt;1,"Error -- Availability entered in an incorrect format",IF($AA948='Control Panel'!$F$36,$AA948,IF($AA948='Control Panel'!$F$37,$AA948,IF($AA948='Control Panel'!$F$38,$AA948,IF($AA948='Control Panel'!$F$39,$AA948,IF($AA948='Control Panel'!$F$40,$AA948,IF($AA948='Control Panel'!$F$41,$AA948,"Error -- Availability entered in an incorrect format"))))))))</f>
        <v>N</v>
      </c>
    </row>
    <row r="949" spans="1:28" s="14" customFormat="1" x14ac:dyDescent="0.35">
      <c r="A949" s="7">
        <v>937</v>
      </c>
      <c r="B949" s="6"/>
      <c r="C949" s="11"/>
      <c r="D949" s="220"/>
      <c r="E949" s="11"/>
      <c r="F949" s="205" t="str">
        <f t="shared" si="28"/>
        <v>N/A</v>
      </c>
      <c r="G949" s="6"/>
      <c r="AA949" s="14" t="str">
        <f t="shared" si="29"/>
        <v/>
      </c>
      <c r="AB949" s="14" t="str">
        <f>IF(LEN($AA949)=0,"N",IF(LEN($AA949)&gt;1,"Error -- Availability entered in an incorrect format",IF($AA949='Control Panel'!$F$36,$AA949,IF($AA949='Control Panel'!$F$37,$AA949,IF($AA949='Control Panel'!$F$38,$AA949,IF($AA949='Control Panel'!$F$39,$AA949,IF($AA949='Control Panel'!$F$40,$AA949,IF($AA949='Control Panel'!$F$41,$AA949,"Error -- Availability entered in an incorrect format"))))))))</f>
        <v>N</v>
      </c>
    </row>
    <row r="950" spans="1:28" s="14" customFormat="1" x14ac:dyDescent="0.35">
      <c r="A950" s="7">
        <v>938</v>
      </c>
      <c r="B950" s="6"/>
      <c r="C950" s="11"/>
      <c r="D950" s="220"/>
      <c r="E950" s="11"/>
      <c r="F950" s="205" t="str">
        <f t="shared" si="28"/>
        <v>N/A</v>
      </c>
      <c r="G950" s="6"/>
      <c r="AA950" s="14" t="str">
        <f t="shared" si="29"/>
        <v/>
      </c>
      <c r="AB950" s="14" t="str">
        <f>IF(LEN($AA950)=0,"N",IF(LEN($AA950)&gt;1,"Error -- Availability entered in an incorrect format",IF($AA950='Control Panel'!$F$36,$AA950,IF($AA950='Control Panel'!$F$37,$AA950,IF($AA950='Control Panel'!$F$38,$AA950,IF($AA950='Control Panel'!$F$39,$AA950,IF($AA950='Control Panel'!$F$40,$AA950,IF($AA950='Control Panel'!$F$41,$AA950,"Error -- Availability entered in an incorrect format"))))))))</f>
        <v>N</v>
      </c>
    </row>
    <row r="951" spans="1:28" s="14" customFormat="1" x14ac:dyDescent="0.35">
      <c r="A951" s="7">
        <v>939</v>
      </c>
      <c r="B951" s="6"/>
      <c r="C951" s="11"/>
      <c r="D951" s="220"/>
      <c r="E951" s="11"/>
      <c r="F951" s="205" t="str">
        <f t="shared" si="28"/>
        <v>N/A</v>
      </c>
      <c r="G951" s="6"/>
      <c r="AA951" s="14" t="str">
        <f t="shared" si="29"/>
        <v/>
      </c>
      <c r="AB951" s="14" t="str">
        <f>IF(LEN($AA951)=0,"N",IF(LEN($AA951)&gt;1,"Error -- Availability entered in an incorrect format",IF($AA951='Control Panel'!$F$36,$AA951,IF($AA951='Control Panel'!$F$37,$AA951,IF($AA951='Control Panel'!$F$38,$AA951,IF($AA951='Control Panel'!$F$39,$AA951,IF($AA951='Control Panel'!$F$40,$AA951,IF($AA951='Control Panel'!$F$41,$AA951,"Error -- Availability entered in an incorrect format"))))))))</f>
        <v>N</v>
      </c>
    </row>
    <row r="952" spans="1:28" s="14" customFormat="1" x14ac:dyDescent="0.35">
      <c r="A952" s="7">
        <v>940</v>
      </c>
      <c r="B952" s="6"/>
      <c r="C952" s="11"/>
      <c r="D952" s="220"/>
      <c r="E952" s="11"/>
      <c r="F952" s="205" t="str">
        <f t="shared" si="28"/>
        <v>N/A</v>
      </c>
      <c r="G952" s="6"/>
      <c r="AA952" s="14" t="str">
        <f t="shared" si="29"/>
        <v/>
      </c>
      <c r="AB952" s="14" t="str">
        <f>IF(LEN($AA952)=0,"N",IF(LEN($AA952)&gt;1,"Error -- Availability entered in an incorrect format",IF($AA952='Control Panel'!$F$36,$AA952,IF($AA952='Control Panel'!$F$37,$AA952,IF($AA952='Control Panel'!$F$38,$AA952,IF($AA952='Control Panel'!$F$39,$AA952,IF($AA952='Control Panel'!$F$40,$AA952,IF($AA952='Control Panel'!$F$41,$AA952,"Error -- Availability entered in an incorrect format"))))))))</f>
        <v>N</v>
      </c>
    </row>
    <row r="953" spans="1:28" s="14" customFormat="1" x14ac:dyDescent="0.35">
      <c r="A953" s="7">
        <v>941</v>
      </c>
      <c r="B953" s="6"/>
      <c r="C953" s="11"/>
      <c r="D953" s="220"/>
      <c r="E953" s="11"/>
      <c r="F953" s="205" t="str">
        <f t="shared" si="28"/>
        <v>N/A</v>
      </c>
      <c r="G953" s="6"/>
      <c r="AA953" s="14" t="str">
        <f t="shared" si="29"/>
        <v/>
      </c>
      <c r="AB953" s="14" t="str">
        <f>IF(LEN($AA953)=0,"N",IF(LEN($AA953)&gt;1,"Error -- Availability entered in an incorrect format",IF($AA953='Control Panel'!$F$36,$AA953,IF($AA953='Control Panel'!$F$37,$AA953,IF($AA953='Control Panel'!$F$38,$AA953,IF($AA953='Control Panel'!$F$39,$AA953,IF($AA953='Control Panel'!$F$40,$AA953,IF($AA953='Control Panel'!$F$41,$AA953,"Error -- Availability entered in an incorrect format"))))))))</f>
        <v>N</v>
      </c>
    </row>
    <row r="954" spans="1:28" s="14" customFormat="1" x14ac:dyDescent="0.35">
      <c r="A954" s="7">
        <v>942</v>
      </c>
      <c r="B954" s="6"/>
      <c r="C954" s="11"/>
      <c r="D954" s="220"/>
      <c r="E954" s="11"/>
      <c r="F954" s="205" t="str">
        <f t="shared" si="28"/>
        <v>N/A</v>
      </c>
      <c r="G954" s="6"/>
      <c r="AA954" s="14" t="str">
        <f t="shared" si="29"/>
        <v/>
      </c>
      <c r="AB954" s="14" t="str">
        <f>IF(LEN($AA954)=0,"N",IF(LEN($AA954)&gt;1,"Error -- Availability entered in an incorrect format",IF($AA954='Control Panel'!$F$36,$AA954,IF($AA954='Control Panel'!$F$37,$AA954,IF($AA954='Control Panel'!$F$38,$AA954,IF($AA954='Control Panel'!$F$39,$AA954,IF($AA954='Control Panel'!$F$40,$AA954,IF($AA954='Control Panel'!$F$41,$AA954,"Error -- Availability entered in an incorrect format"))))))))</f>
        <v>N</v>
      </c>
    </row>
    <row r="955" spans="1:28" s="14" customFormat="1" x14ac:dyDescent="0.35">
      <c r="A955" s="7">
        <v>943</v>
      </c>
      <c r="B955" s="6"/>
      <c r="C955" s="11"/>
      <c r="D955" s="220"/>
      <c r="E955" s="11"/>
      <c r="F955" s="205" t="str">
        <f t="shared" si="28"/>
        <v>N/A</v>
      </c>
      <c r="G955" s="6"/>
      <c r="AA955" s="14" t="str">
        <f t="shared" si="29"/>
        <v/>
      </c>
      <c r="AB955" s="14" t="str">
        <f>IF(LEN($AA955)=0,"N",IF(LEN($AA955)&gt;1,"Error -- Availability entered in an incorrect format",IF($AA955='Control Panel'!$F$36,$AA955,IF($AA955='Control Panel'!$F$37,$AA955,IF($AA955='Control Panel'!$F$38,$AA955,IF($AA955='Control Panel'!$F$39,$AA955,IF($AA955='Control Panel'!$F$40,$AA955,IF($AA955='Control Panel'!$F$41,$AA955,"Error -- Availability entered in an incorrect format"))))))))</f>
        <v>N</v>
      </c>
    </row>
    <row r="956" spans="1:28" s="14" customFormat="1" x14ac:dyDescent="0.35">
      <c r="A956" s="7">
        <v>944</v>
      </c>
      <c r="B956" s="6"/>
      <c r="C956" s="11"/>
      <c r="D956" s="220"/>
      <c r="E956" s="11"/>
      <c r="F956" s="205" t="str">
        <f t="shared" si="28"/>
        <v>N/A</v>
      </c>
      <c r="G956" s="6"/>
      <c r="AA956" s="14" t="str">
        <f t="shared" si="29"/>
        <v/>
      </c>
      <c r="AB956" s="14" t="str">
        <f>IF(LEN($AA956)=0,"N",IF(LEN($AA956)&gt;1,"Error -- Availability entered in an incorrect format",IF($AA956='Control Panel'!$F$36,$AA956,IF($AA956='Control Panel'!$F$37,$AA956,IF($AA956='Control Panel'!$F$38,$AA956,IF($AA956='Control Panel'!$F$39,$AA956,IF($AA956='Control Panel'!$F$40,$AA956,IF($AA956='Control Panel'!$F$41,$AA956,"Error -- Availability entered in an incorrect format"))))))))</f>
        <v>N</v>
      </c>
    </row>
    <row r="957" spans="1:28" s="14" customFormat="1" x14ac:dyDescent="0.35">
      <c r="A957" s="7">
        <v>945</v>
      </c>
      <c r="B957" s="6"/>
      <c r="C957" s="11"/>
      <c r="D957" s="220"/>
      <c r="E957" s="11"/>
      <c r="F957" s="205" t="str">
        <f t="shared" si="28"/>
        <v>N/A</v>
      </c>
      <c r="G957" s="6"/>
      <c r="AA957" s="14" t="str">
        <f t="shared" si="29"/>
        <v/>
      </c>
      <c r="AB957" s="14" t="str">
        <f>IF(LEN($AA957)=0,"N",IF(LEN($AA957)&gt;1,"Error -- Availability entered in an incorrect format",IF($AA957='Control Panel'!$F$36,$AA957,IF($AA957='Control Panel'!$F$37,$AA957,IF($AA957='Control Panel'!$F$38,$AA957,IF($AA957='Control Panel'!$F$39,$AA957,IF($AA957='Control Panel'!$F$40,$AA957,IF($AA957='Control Panel'!$F$41,$AA957,"Error -- Availability entered in an incorrect format"))))))))</f>
        <v>N</v>
      </c>
    </row>
    <row r="958" spans="1:28" s="14" customFormat="1" x14ac:dyDescent="0.35">
      <c r="A958" s="7">
        <v>946</v>
      </c>
      <c r="B958" s="6"/>
      <c r="C958" s="11"/>
      <c r="D958" s="220"/>
      <c r="E958" s="11"/>
      <c r="F958" s="205" t="str">
        <f t="shared" si="28"/>
        <v>N/A</v>
      </c>
      <c r="G958" s="6"/>
      <c r="AA958" s="14" t="str">
        <f t="shared" si="29"/>
        <v/>
      </c>
      <c r="AB958" s="14" t="str">
        <f>IF(LEN($AA958)=0,"N",IF(LEN($AA958)&gt;1,"Error -- Availability entered in an incorrect format",IF($AA958='Control Panel'!$F$36,$AA958,IF($AA958='Control Panel'!$F$37,$AA958,IF($AA958='Control Panel'!$F$38,$AA958,IF($AA958='Control Panel'!$F$39,$AA958,IF($AA958='Control Panel'!$F$40,$AA958,IF($AA958='Control Panel'!$F$41,$AA958,"Error -- Availability entered in an incorrect format"))))))))</f>
        <v>N</v>
      </c>
    </row>
    <row r="959" spans="1:28" s="14" customFormat="1" x14ac:dyDescent="0.35">
      <c r="A959" s="7">
        <v>947</v>
      </c>
      <c r="B959" s="6"/>
      <c r="C959" s="11"/>
      <c r="D959" s="220"/>
      <c r="E959" s="11"/>
      <c r="F959" s="205" t="str">
        <f t="shared" si="28"/>
        <v>N/A</v>
      </c>
      <c r="G959" s="6"/>
      <c r="AA959" s="14" t="str">
        <f t="shared" si="29"/>
        <v/>
      </c>
      <c r="AB959" s="14" t="str">
        <f>IF(LEN($AA959)=0,"N",IF(LEN($AA959)&gt;1,"Error -- Availability entered in an incorrect format",IF($AA959='Control Panel'!$F$36,$AA959,IF($AA959='Control Panel'!$F$37,$AA959,IF($AA959='Control Panel'!$F$38,$AA959,IF($AA959='Control Panel'!$F$39,$AA959,IF($AA959='Control Panel'!$F$40,$AA959,IF($AA959='Control Panel'!$F$41,$AA959,"Error -- Availability entered in an incorrect format"))))))))</f>
        <v>N</v>
      </c>
    </row>
    <row r="960" spans="1:28" s="14" customFormat="1" x14ac:dyDescent="0.35">
      <c r="A960" s="7">
        <v>948</v>
      </c>
      <c r="B960" s="6"/>
      <c r="C960" s="11"/>
      <c r="D960" s="220"/>
      <c r="E960" s="11"/>
      <c r="F960" s="205" t="str">
        <f t="shared" si="28"/>
        <v>N/A</v>
      </c>
      <c r="G960" s="6"/>
      <c r="AA960" s="14" t="str">
        <f t="shared" si="29"/>
        <v/>
      </c>
      <c r="AB960" s="14" t="str">
        <f>IF(LEN($AA960)=0,"N",IF(LEN($AA960)&gt;1,"Error -- Availability entered in an incorrect format",IF($AA960='Control Panel'!$F$36,$AA960,IF($AA960='Control Panel'!$F$37,$AA960,IF($AA960='Control Panel'!$F$38,$AA960,IF($AA960='Control Panel'!$F$39,$AA960,IF($AA960='Control Panel'!$F$40,$AA960,IF($AA960='Control Panel'!$F$41,$AA960,"Error -- Availability entered in an incorrect format"))))))))</f>
        <v>N</v>
      </c>
    </row>
    <row r="961" spans="1:28" s="14" customFormat="1" x14ac:dyDescent="0.35">
      <c r="A961" s="7">
        <v>949</v>
      </c>
      <c r="B961" s="6"/>
      <c r="C961" s="11"/>
      <c r="D961" s="220"/>
      <c r="E961" s="11"/>
      <c r="F961" s="205" t="str">
        <f t="shared" si="28"/>
        <v>N/A</v>
      </c>
      <c r="G961" s="6"/>
      <c r="AA961" s="14" t="str">
        <f t="shared" si="29"/>
        <v/>
      </c>
      <c r="AB961" s="14" t="str">
        <f>IF(LEN($AA961)=0,"N",IF(LEN($AA961)&gt;1,"Error -- Availability entered in an incorrect format",IF($AA961='Control Panel'!$F$36,$AA961,IF($AA961='Control Panel'!$F$37,$AA961,IF($AA961='Control Panel'!$F$38,$AA961,IF($AA961='Control Panel'!$F$39,$AA961,IF($AA961='Control Panel'!$F$40,$AA961,IF($AA961='Control Panel'!$F$41,$AA961,"Error -- Availability entered in an incorrect format"))))))))</f>
        <v>N</v>
      </c>
    </row>
    <row r="962" spans="1:28" s="14" customFormat="1" x14ac:dyDescent="0.35">
      <c r="A962" s="7">
        <v>950</v>
      </c>
      <c r="B962" s="6"/>
      <c r="C962" s="11"/>
      <c r="D962" s="220"/>
      <c r="E962" s="11"/>
      <c r="F962" s="205" t="str">
        <f t="shared" si="28"/>
        <v>N/A</v>
      </c>
      <c r="G962" s="6"/>
      <c r="AA962" s="14" t="str">
        <f t="shared" si="29"/>
        <v/>
      </c>
      <c r="AB962" s="14" t="str">
        <f>IF(LEN($AA962)=0,"N",IF(LEN($AA962)&gt;1,"Error -- Availability entered in an incorrect format",IF($AA962='Control Panel'!$F$36,$AA962,IF($AA962='Control Panel'!$F$37,$AA962,IF($AA962='Control Panel'!$F$38,$AA962,IF($AA962='Control Panel'!$F$39,$AA962,IF($AA962='Control Panel'!$F$40,$AA962,IF($AA962='Control Panel'!$F$41,$AA962,"Error -- Availability entered in an incorrect format"))))))))</f>
        <v>N</v>
      </c>
    </row>
    <row r="963" spans="1:28" s="14" customFormat="1" x14ac:dyDescent="0.35">
      <c r="A963" s="7">
        <v>951</v>
      </c>
      <c r="B963" s="6"/>
      <c r="C963" s="11"/>
      <c r="D963" s="220"/>
      <c r="E963" s="11"/>
      <c r="F963" s="205" t="str">
        <f t="shared" si="28"/>
        <v>N/A</v>
      </c>
      <c r="G963" s="6"/>
      <c r="AA963" s="14" t="str">
        <f t="shared" si="29"/>
        <v/>
      </c>
      <c r="AB963" s="14" t="str">
        <f>IF(LEN($AA963)=0,"N",IF(LEN($AA963)&gt;1,"Error -- Availability entered in an incorrect format",IF($AA963='Control Panel'!$F$36,$AA963,IF($AA963='Control Panel'!$F$37,$AA963,IF($AA963='Control Panel'!$F$38,$AA963,IF($AA963='Control Panel'!$F$39,$AA963,IF($AA963='Control Panel'!$F$40,$AA963,IF($AA963='Control Panel'!$F$41,$AA963,"Error -- Availability entered in an incorrect format"))))))))</f>
        <v>N</v>
      </c>
    </row>
    <row r="964" spans="1:28" s="14" customFormat="1" x14ac:dyDescent="0.35">
      <c r="A964" s="7">
        <v>952</v>
      </c>
      <c r="B964" s="6"/>
      <c r="C964" s="11"/>
      <c r="D964" s="220"/>
      <c r="E964" s="11"/>
      <c r="F964" s="205" t="str">
        <f t="shared" si="28"/>
        <v>N/A</v>
      </c>
      <c r="G964" s="6"/>
      <c r="AA964" s="14" t="str">
        <f t="shared" si="29"/>
        <v/>
      </c>
      <c r="AB964" s="14" t="str">
        <f>IF(LEN($AA964)=0,"N",IF(LEN($AA964)&gt;1,"Error -- Availability entered in an incorrect format",IF($AA964='Control Panel'!$F$36,$AA964,IF($AA964='Control Panel'!$F$37,$AA964,IF($AA964='Control Panel'!$F$38,$AA964,IF($AA964='Control Panel'!$F$39,$AA964,IF($AA964='Control Panel'!$F$40,$AA964,IF($AA964='Control Panel'!$F$41,$AA964,"Error -- Availability entered in an incorrect format"))))))))</f>
        <v>N</v>
      </c>
    </row>
    <row r="965" spans="1:28" s="14" customFormat="1" x14ac:dyDescent="0.35">
      <c r="A965" s="7">
        <v>953</v>
      </c>
      <c r="B965" s="6"/>
      <c r="C965" s="11"/>
      <c r="D965" s="220"/>
      <c r="E965" s="11"/>
      <c r="F965" s="205" t="str">
        <f t="shared" si="28"/>
        <v>N/A</v>
      </c>
      <c r="G965" s="6"/>
      <c r="AA965" s="14" t="str">
        <f t="shared" si="29"/>
        <v/>
      </c>
      <c r="AB965" s="14" t="str">
        <f>IF(LEN($AA965)=0,"N",IF(LEN($AA965)&gt;1,"Error -- Availability entered in an incorrect format",IF($AA965='Control Panel'!$F$36,$AA965,IF($AA965='Control Panel'!$F$37,$AA965,IF($AA965='Control Panel'!$F$38,$AA965,IF($AA965='Control Panel'!$F$39,$AA965,IF($AA965='Control Panel'!$F$40,$AA965,IF($AA965='Control Panel'!$F$41,$AA965,"Error -- Availability entered in an incorrect format"))))))))</f>
        <v>N</v>
      </c>
    </row>
    <row r="966" spans="1:28" s="14" customFormat="1" x14ac:dyDescent="0.35">
      <c r="A966" s="7">
        <v>954</v>
      </c>
      <c r="B966" s="6"/>
      <c r="C966" s="11"/>
      <c r="D966" s="220"/>
      <c r="E966" s="11"/>
      <c r="F966" s="205" t="str">
        <f t="shared" si="28"/>
        <v>N/A</v>
      </c>
      <c r="G966" s="6"/>
      <c r="AA966" s="14" t="str">
        <f t="shared" si="29"/>
        <v/>
      </c>
      <c r="AB966" s="14" t="str">
        <f>IF(LEN($AA966)=0,"N",IF(LEN($AA966)&gt;1,"Error -- Availability entered in an incorrect format",IF($AA966='Control Panel'!$F$36,$AA966,IF($AA966='Control Panel'!$F$37,$AA966,IF($AA966='Control Panel'!$F$38,$AA966,IF($AA966='Control Panel'!$F$39,$AA966,IF($AA966='Control Panel'!$F$40,$AA966,IF($AA966='Control Panel'!$F$41,$AA966,"Error -- Availability entered in an incorrect format"))))))))</f>
        <v>N</v>
      </c>
    </row>
    <row r="967" spans="1:28" s="14" customFormat="1" x14ac:dyDescent="0.35">
      <c r="A967" s="7">
        <v>955</v>
      </c>
      <c r="B967" s="6"/>
      <c r="C967" s="11"/>
      <c r="D967" s="220"/>
      <c r="E967" s="11"/>
      <c r="F967" s="205" t="str">
        <f t="shared" si="28"/>
        <v>N/A</v>
      </c>
      <c r="G967" s="6"/>
      <c r="AA967" s="14" t="str">
        <f t="shared" si="29"/>
        <v/>
      </c>
      <c r="AB967" s="14" t="str">
        <f>IF(LEN($AA967)=0,"N",IF(LEN($AA967)&gt;1,"Error -- Availability entered in an incorrect format",IF($AA967='Control Panel'!$F$36,$AA967,IF($AA967='Control Panel'!$F$37,$AA967,IF($AA967='Control Panel'!$F$38,$AA967,IF($AA967='Control Panel'!$F$39,$AA967,IF($AA967='Control Panel'!$F$40,$AA967,IF($AA967='Control Panel'!$F$41,$AA967,"Error -- Availability entered in an incorrect format"))))))))</f>
        <v>N</v>
      </c>
    </row>
    <row r="968" spans="1:28" s="14" customFormat="1" x14ac:dyDescent="0.35">
      <c r="A968" s="7">
        <v>956</v>
      </c>
      <c r="B968" s="6"/>
      <c r="C968" s="11"/>
      <c r="D968" s="220"/>
      <c r="E968" s="11"/>
      <c r="F968" s="205" t="str">
        <f t="shared" si="28"/>
        <v>N/A</v>
      </c>
      <c r="G968" s="6"/>
      <c r="AA968" s="14" t="str">
        <f t="shared" si="29"/>
        <v/>
      </c>
      <c r="AB968" s="14" t="str">
        <f>IF(LEN($AA968)=0,"N",IF(LEN($AA968)&gt;1,"Error -- Availability entered in an incorrect format",IF($AA968='Control Panel'!$F$36,$AA968,IF($AA968='Control Panel'!$F$37,$AA968,IF($AA968='Control Panel'!$F$38,$AA968,IF($AA968='Control Panel'!$F$39,$AA968,IF($AA968='Control Panel'!$F$40,$AA968,IF($AA968='Control Panel'!$F$41,$AA968,"Error -- Availability entered in an incorrect format"))))))))</f>
        <v>N</v>
      </c>
    </row>
    <row r="969" spans="1:28" s="14" customFormat="1" x14ac:dyDescent="0.35">
      <c r="A969" s="7">
        <v>957</v>
      </c>
      <c r="B969" s="6"/>
      <c r="C969" s="11"/>
      <c r="D969" s="220"/>
      <c r="E969" s="11"/>
      <c r="F969" s="205" t="str">
        <f t="shared" si="28"/>
        <v>N/A</v>
      </c>
      <c r="G969" s="6"/>
      <c r="AA969" s="14" t="str">
        <f t="shared" si="29"/>
        <v/>
      </c>
      <c r="AB969" s="14" t="str">
        <f>IF(LEN($AA969)=0,"N",IF(LEN($AA969)&gt;1,"Error -- Availability entered in an incorrect format",IF($AA969='Control Panel'!$F$36,$AA969,IF($AA969='Control Panel'!$F$37,$AA969,IF($AA969='Control Panel'!$F$38,$AA969,IF($AA969='Control Panel'!$F$39,$AA969,IF($AA969='Control Panel'!$F$40,$AA969,IF($AA969='Control Panel'!$F$41,$AA969,"Error -- Availability entered in an incorrect format"))))))))</f>
        <v>N</v>
      </c>
    </row>
    <row r="970" spans="1:28" s="14" customFormat="1" x14ac:dyDescent="0.35">
      <c r="A970" s="7">
        <v>958</v>
      </c>
      <c r="B970" s="6"/>
      <c r="C970" s="11"/>
      <c r="D970" s="220"/>
      <c r="E970" s="11"/>
      <c r="F970" s="205" t="str">
        <f t="shared" si="28"/>
        <v>N/A</v>
      </c>
      <c r="G970" s="6"/>
      <c r="AA970" s="14" t="str">
        <f t="shared" si="29"/>
        <v/>
      </c>
      <c r="AB970" s="14" t="str">
        <f>IF(LEN($AA970)=0,"N",IF(LEN($AA970)&gt;1,"Error -- Availability entered in an incorrect format",IF($AA970='Control Panel'!$F$36,$AA970,IF($AA970='Control Panel'!$F$37,$AA970,IF($AA970='Control Panel'!$F$38,$AA970,IF($AA970='Control Panel'!$F$39,$AA970,IF($AA970='Control Panel'!$F$40,$AA970,IF($AA970='Control Panel'!$F$41,$AA970,"Error -- Availability entered in an incorrect format"))))))))</f>
        <v>N</v>
      </c>
    </row>
    <row r="971" spans="1:28" s="14" customFormat="1" x14ac:dyDescent="0.35">
      <c r="A971" s="7">
        <v>959</v>
      </c>
      <c r="B971" s="6"/>
      <c r="C971" s="11"/>
      <c r="D971" s="220"/>
      <c r="E971" s="11"/>
      <c r="F971" s="205" t="str">
        <f t="shared" si="28"/>
        <v>N/A</v>
      </c>
      <c r="G971" s="6"/>
      <c r="AA971" s="14" t="str">
        <f t="shared" si="29"/>
        <v/>
      </c>
      <c r="AB971" s="14" t="str">
        <f>IF(LEN($AA971)=0,"N",IF(LEN($AA971)&gt;1,"Error -- Availability entered in an incorrect format",IF($AA971='Control Panel'!$F$36,$AA971,IF($AA971='Control Panel'!$F$37,$AA971,IF($AA971='Control Panel'!$F$38,$AA971,IF($AA971='Control Panel'!$F$39,$AA971,IF($AA971='Control Panel'!$F$40,$AA971,IF($AA971='Control Panel'!$F$41,$AA971,"Error -- Availability entered in an incorrect format"))))))))</f>
        <v>N</v>
      </c>
    </row>
    <row r="972" spans="1:28" s="14" customFormat="1" x14ac:dyDescent="0.35">
      <c r="A972" s="7">
        <v>960</v>
      </c>
      <c r="B972" s="6"/>
      <c r="C972" s="11"/>
      <c r="D972" s="220"/>
      <c r="E972" s="11"/>
      <c r="F972" s="205" t="str">
        <f t="shared" si="28"/>
        <v>N/A</v>
      </c>
      <c r="G972" s="6"/>
      <c r="AA972" s="14" t="str">
        <f t="shared" si="29"/>
        <v/>
      </c>
      <c r="AB972" s="14" t="str">
        <f>IF(LEN($AA972)=0,"N",IF(LEN($AA972)&gt;1,"Error -- Availability entered in an incorrect format",IF($AA972='Control Panel'!$F$36,$AA972,IF($AA972='Control Panel'!$F$37,$AA972,IF($AA972='Control Panel'!$F$38,$AA972,IF($AA972='Control Panel'!$F$39,$AA972,IF($AA972='Control Panel'!$F$40,$AA972,IF($AA972='Control Panel'!$F$41,$AA972,"Error -- Availability entered in an incorrect format"))))))))</f>
        <v>N</v>
      </c>
    </row>
    <row r="973" spans="1:28" s="14" customFormat="1" x14ac:dyDescent="0.35">
      <c r="A973" s="7">
        <v>961</v>
      </c>
      <c r="B973" s="6"/>
      <c r="C973" s="11"/>
      <c r="D973" s="220"/>
      <c r="E973" s="11"/>
      <c r="F973" s="205" t="str">
        <f t="shared" si="28"/>
        <v>N/A</v>
      </c>
      <c r="G973" s="6"/>
      <c r="AA973" s="14" t="str">
        <f t="shared" si="29"/>
        <v/>
      </c>
      <c r="AB973" s="14" t="str">
        <f>IF(LEN($AA973)=0,"N",IF(LEN($AA973)&gt;1,"Error -- Availability entered in an incorrect format",IF($AA973='Control Panel'!$F$36,$AA973,IF($AA973='Control Panel'!$F$37,$AA973,IF($AA973='Control Panel'!$F$38,$AA973,IF($AA973='Control Panel'!$F$39,$AA973,IF($AA973='Control Panel'!$F$40,$AA973,IF($AA973='Control Panel'!$F$41,$AA973,"Error -- Availability entered in an incorrect format"))))))))</f>
        <v>N</v>
      </c>
    </row>
    <row r="974" spans="1:28" s="14" customFormat="1" x14ac:dyDescent="0.35">
      <c r="A974" s="7">
        <v>962</v>
      </c>
      <c r="B974" s="6"/>
      <c r="C974" s="11"/>
      <c r="D974" s="220"/>
      <c r="E974" s="11"/>
      <c r="F974" s="205" t="str">
        <f t="shared" ref="F974:F1012" si="30">IF($D$10=$A$9,"N/A",$D$10)</f>
        <v>N/A</v>
      </c>
      <c r="G974" s="6"/>
      <c r="AA974" s="14" t="str">
        <f t="shared" ref="AA974:AA1012" si="31">TRIM($D974)</f>
        <v/>
      </c>
      <c r="AB974" s="14" t="str">
        <f>IF(LEN($AA974)=0,"N",IF(LEN($AA974)&gt;1,"Error -- Availability entered in an incorrect format",IF($AA974='Control Panel'!$F$36,$AA974,IF($AA974='Control Panel'!$F$37,$AA974,IF($AA974='Control Panel'!$F$38,$AA974,IF($AA974='Control Panel'!$F$39,$AA974,IF($AA974='Control Panel'!$F$40,$AA974,IF($AA974='Control Panel'!$F$41,$AA974,"Error -- Availability entered in an incorrect format"))))))))</f>
        <v>N</v>
      </c>
    </row>
    <row r="975" spans="1:28" s="14" customFormat="1" x14ac:dyDescent="0.35">
      <c r="A975" s="7">
        <v>963</v>
      </c>
      <c r="B975" s="6"/>
      <c r="C975" s="11"/>
      <c r="D975" s="220"/>
      <c r="E975" s="11"/>
      <c r="F975" s="205" t="str">
        <f t="shared" si="30"/>
        <v>N/A</v>
      </c>
      <c r="G975" s="6"/>
      <c r="AA975" s="14" t="str">
        <f t="shared" si="31"/>
        <v/>
      </c>
      <c r="AB975" s="14" t="str">
        <f>IF(LEN($AA975)=0,"N",IF(LEN($AA975)&gt;1,"Error -- Availability entered in an incorrect format",IF($AA975='Control Panel'!$F$36,$AA975,IF($AA975='Control Panel'!$F$37,$AA975,IF($AA975='Control Panel'!$F$38,$AA975,IF($AA975='Control Panel'!$F$39,$AA975,IF($AA975='Control Panel'!$F$40,$AA975,IF($AA975='Control Panel'!$F$41,$AA975,"Error -- Availability entered in an incorrect format"))))))))</f>
        <v>N</v>
      </c>
    </row>
    <row r="976" spans="1:28" s="14" customFormat="1" x14ac:dyDescent="0.35">
      <c r="A976" s="7">
        <v>964</v>
      </c>
      <c r="B976" s="6"/>
      <c r="C976" s="11"/>
      <c r="D976" s="220"/>
      <c r="E976" s="11"/>
      <c r="F976" s="205" t="str">
        <f t="shared" si="30"/>
        <v>N/A</v>
      </c>
      <c r="G976" s="6"/>
      <c r="AA976" s="14" t="str">
        <f t="shared" si="31"/>
        <v/>
      </c>
      <c r="AB976" s="14" t="str">
        <f>IF(LEN($AA976)=0,"N",IF(LEN($AA976)&gt;1,"Error -- Availability entered in an incorrect format",IF($AA976='Control Panel'!$F$36,$AA976,IF($AA976='Control Panel'!$F$37,$AA976,IF($AA976='Control Panel'!$F$38,$AA976,IF($AA976='Control Panel'!$F$39,$AA976,IF($AA976='Control Panel'!$F$40,$AA976,IF($AA976='Control Panel'!$F$41,$AA976,"Error -- Availability entered in an incorrect format"))))))))</f>
        <v>N</v>
      </c>
    </row>
    <row r="977" spans="1:28" s="14" customFormat="1" x14ac:dyDescent="0.35">
      <c r="A977" s="7">
        <v>965</v>
      </c>
      <c r="B977" s="6"/>
      <c r="C977" s="11"/>
      <c r="D977" s="220"/>
      <c r="E977" s="11"/>
      <c r="F977" s="205" t="str">
        <f t="shared" si="30"/>
        <v>N/A</v>
      </c>
      <c r="G977" s="6"/>
      <c r="AA977" s="14" t="str">
        <f t="shared" si="31"/>
        <v/>
      </c>
      <c r="AB977" s="14" t="str">
        <f>IF(LEN($AA977)=0,"N",IF(LEN($AA977)&gt;1,"Error -- Availability entered in an incorrect format",IF($AA977='Control Panel'!$F$36,$AA977,IF($AA977='Control Panel'!$F$37,$AA977,IF($AA977='Control Panel'!$F$38,$AA977,IF($AA977='Control Panel'!$F$39,$AA977,IF($AA977='Control Panel'!$F$40,$AA977,IF($AA977='Control Panel'!$F$41,$AA977,"Error -- Availability entered in an incorrect format"))))))))</f>
        <v>N</v>
      </c>
    </row>
    <row r="978" spans="1:28" s="14" customFormat="1" x14ac:dyDescent="0.35">
      <c r="A978" s="7">
        <v>966</v>
      </c>
      <c r="B978" s="6"/>
      <c r="C978" s="11"/>
      <c r="D978" s="220"/>
      <c r="E978" s="11"/>
      <c r="F978" s="205" t="str">
        <f t="shared" si="30"/>
        <v>N/A</v>
      </c>
      <c r="G978" s="6"/>
      <c r="AA978" s="14" t="str">
        <f t="shared" si="31"/>
        <v/>
      </c>
      <c r="AB978" s="14" t="str">
        <f>IF(LEN($AA978)=0,"N",IF(LEN($AA978)&gt;1,"Error -- Availability entered in an incorrect format",IF($AA978='Control Panel'!$F$36,$AA978,IF($AA978='Control Panel'!$F$37,$AA978,IF($AA978='Control Panel'!$F$38,$AA978,IF($AA978='Control Panel'!$F$39,$AA978,IF($AA978='Control Panel'!$F$40,$AA978,IF($AA978='Control Panel'!$F$41,$AA978,"Error -- Availability entered in an incorrect format"))))))))</f>
        <v>N</v>
      </c>
    </row>
    <row r="979" spans="1:28" s="14" customFormat="1" x14ac:dyDescent="0.35">
      <c r="A979" s="7">
        <v>967</v>
      </c>
      <c r="B979" s="6"/>
      <c r="C979" s="11"/>
      <c r="D979" s="220"/>
      <c r="E979" s="11"/>
      <c r="F979" s="205" t="str">
        <f t="shared" si="30"/>
        <v>N/A</v>
      </c>
      <c r="G979" s="6"/>
      <c r="AA979" s="14" t="str">
        <f t="shared" si="31"/>
        <v/>
      </c>
      <c r="AB979" s="14" t="str">
        <f>IF(LEN($AA979)=0,"N",IF(LEN($AA979)&gt;1,"Error -- Availability entered in an incorrect format",IF($AA979='Control Panel'!$F$36,$AA979,IF($AA979='Control Panel'!$F$37,$AA979,IF($AA979='Control Panel'!$F$38,$AA979,IF($AA979='Control Panel'!$F$39,$AA979,IF($AA979='Control Panel'!$F$40,$AA979,IF($AA979='Control Panel'!$F$41,$AA979,"Error -- Availability entered in an incorrect format"))))))))</f>
        <v>N</v>
      </c>
    </row>
    <row r="980" spans="1:28" s="14" customFormat="1" x14ac:dyDescent="0.35">
      <c r="A980" s="7">
        <v>968</v>
      </c>
      <c r="B980" s="6"/>
      <c r="C980" s="11"/>
      <c r="D980" s="220"/>
      <c r="E980" s="11"/>
      <c r="F980" s="205" t="str">
        <f t="shared" si="30"/>
        <v>N/A</v>
      </c>
      <c r="G980" s="6"/>
      <c r="AA980" s="14" t="str">
        <f t="shared" si="31"/>
        <v/>
      </c>
      <c r="AB980" s="14" t="str">
        <f>IF(LEN($AA980)=0,"N",IF(LEN($AA980)&gt;1,"Error -- Availability entered in an incorrect format",IF($AA980='Control Panel'!$F$36,$AA980,IF($AA980='Control Panel'!$F$37,$AA980,IF($AA980='Control Panel'!$F$38,$AA980,IF($AA980='Control Panel'!$F$39,$AA980,IF($AA980='Control Panel'!$F$40,$AA980,IF($AA980='Control Panel'!$F$41,$AA980,"Error -- Availability entered in an incorrect format"))))))))</f>
        <v>N</v>
      </c>
    </row>
    <row r="981" spans="1:28" s="14" customFormat="1" x14ac:dyDescent="0.35">
      <c r="A981" s="7">
        <v>969</v>
      </c>
      <c r="B981" s="6"/>
      <c r="C981" s="11"/>
      <c r="D981" s="220"/>
      <c r="E981" s="11"/>
      <c r="F981" s="205" t="str">
        <f t="shared" si="30"/>
        <v>N/A</v>
      </c>
      <c r="G981" s="6"/>
      <c r="AA981" s="14" t="str">
        <f t="shared" si="31"/>
        <v/>
      </c>
      <c r="AB981" s="14" t="str">
        <f>IF(LEN($AA981)=0,"N",IF(LEN($AA981)&gt;1,"Error -- Availability entered in an incorrect format",IF($AA981='Control Panel'!$F$36,$AA981,IF($AA981='Control Panel'!$F$37,$AA981,IF($AA981='Control Panel'!$F$38,$AA981,IF($AA981='Control Panel'!$F$39,$AA981,IF($AA981='Control Panel'!$F$40,$AA981,IF($AA981='Control Panel'!$F$41,$AA981,"Error -- Availability entered in an incorrect format"))))))))</f>
        <v>N</v>
      </c>
    </row>
    <row r="982" spans="1:28" s="14" customFormat="1" x14ac:dyDescent="0.35">
      <c r="A982" s="7">
        <v>970</v>
      </c>
      <c r="B982" s="6"/>
      <c r="C982" s="11"/>
      <c r="D982" s="220"/>
      <c r="E982" s="11"/>
      <c r="F982" s="205" t="str">
        <f t="shared" si="30"/>
        <v>N/A</v>
      </c>
      <c r="G982" s="6"/>
      <c r="AA982" s="14" t="str">
        <f t="shared" si="31"/>
        <v/>
      </c>
      <c r="AB982" s="14" t="str">
        <f>IF(LEN($AA982)=0,"N",IF(LEN($AA982)&gt;1,"Error -- Availability entered in an incorrect format",IF($AA982='Control Panel'!$F$36,$AA982,IF($AA982='Control Panel'!$F$37,$AA982,IF($AA982='Control Panel'!$F$38,$AA982,IF($AA982='Control Panel'!$F$39,$AA982,IF($AA982='Control Panel'!$F$40,$AA982,IF($AA982='Control Panel'!$F$41,$AA982,"Error -- Availability entered in an incorrect format"))))))))</f>
        <v>N</v>
      </c>
    </row>
    <row r="983" spans="1:28" s="14" customFormat="1" x14ac:dyDescent="0.35">
      <c r="A983" s="7">
        <v>971</v>
      </c>
      <c r="B983" s="6"/>
      <c r="C983" s="11"/>
      <c r="D983" s="220"/>
      <c r="E983" s="11"/>
      <c r="F983" s="205" t="str">
        <f t="shared" si="30"/>
        <v>N/A</v>
      </c>
      <c r="G983" s="6"/>
      <c r="AA983" s="14" t="str">
        <f t="shared" si="31"/>
        <v/>
      </c>
      <c r="AB983" s="14" t="str">
        <f>IF(LEN($AA983)=0,"N",IF(LEN($AA983)&gt;1,"Error -- Availability entered in an incorrect format",IF($AA983='Control Panel'!$F$36,$AA983,IF($AA983='Control Panel'!$F$37,$AA983,IF($AA983='Control Panel'!$F$38,$AA983,IF($AA983='Control Panel'!$F$39,$AA983,IF($AA983='Control Panel'!$F$40,$AA983,IF($AA983='Control Panel'!$F$41,$AA983,"Error -- Availability entered in an incorrect format"))))))))</f>
        <v>N</v>
      </c>
    </row>
    <row r="984" spans="1:28" s="14" customFormat="1" x14ac:dyDescent="0.35">
      <c r="A984" s="7">
        <v>972</v>
      </c>
      <c r="B984" s="6"/>
      <c r="C984" s="11"/>
      <c r="D984" s="220"/>
      <c r="E984" s="11"/>
      <c r="F984" s="205" t="str">
        <f t="shared" si="30"/>
        <v>N/A</v>
      </c>
      <c r="G984" s="6"/>
      <c r="AA984" s="14" t="str">
        <f t="shared" si="31"/>
        <v/>
      </c>
      <c r="AB984" s="14" t="str">
        <f>IF(LEN($AA984)=0,"N",IF(LEN($AA984)&gt;1,"Error -- Availability entered in an incorrect format",IF($AA984='Control Panel'!$F$36,$AA984,IF($AA984='Control Panel'!$F$37,$AA984,IF($AA984='Control Panel'!$F$38,$AA984,IF($AA984='Control Panel'!$F$39,$AA984,IF($AA984='Control Panel'!$F$40,$AA984,IF($AA984='Control Panel'!$F$41,$AA984,"Error -- Availability entered in an incorrect format"))))))))</f>
        <v>N</v>
      </c>
    </row>
    <row r="985" spans="1:28" s="14" customFormat="1" x14ac:dyDescent="0.35">
      <c r="A985" s="7">
        <v>973</v>
      </c>
      <c r="B985" s="6"/>
      <c r="C985" s="11"/>
      <c r="D985" s="220"/>
      <c r="E985" s="11"/>
      <c r="F985" s="205" t="str">
        <f t="shared" si="30"/>
        <v>N/A</v>
      </c>
      <c r="G985" s="6"/>
      <c r="AA985" s="14" t="str">
        <f t="shared" si="31"/>
        <v/>
      </c>
      <c r="AB985" s="14" t="str">
        <f>IF(LEN($AA985)=0,"N",IF(LEN($AA985)&gt;1,"Error -- Availability entered in an incorrect format",IF($AA985='Control Panel'!$F$36,$AA985,IF($AA985='Control Panel'!$F$37,$AA985,IF($AA985='Control Panel'!$F$38,$AA985,IF($AA985='Control Panel'!$F$39,$AA985,IF($AA985='Control Panel'!$F$40,$AA985,IF($AA985='Control Panel'!$F$41,$AA985,"Error -- Availability entered in an incorrect format"))))))))</f>
        <v>N</v>
      </c>
    </row>
    <row r="986" spans="1:28" s="14" customFormat="1" x14ac:dyDescent="0.35">
      <c r="A986" s="7">
        <v>974</v>
      </c>
      <c r="B986" s="6"/>
      <c r="C986" s="11"/>
      <c r="D986" s="220"/>
      <c r="E986" s="11"/>
      <c r="F986" s="205" t="str">
        <f t="shared" si="30"/>
        <v>N/A</v>
      </c>
      <c r="G986" s="6"/>
      <c r="AA986" s="14" t="str">
        <f t="shared" si="31"/>
        <v/>
      </c>
      <c r="AB986" s="14" t="str">
        <f>IF(LEN($AA986)=0,"N",IF(LEN($AA986)&gt;1,"Error -- Availability entered in an incorrect format",IF($AA986='Control Panel'!$F$36,$AA986,IF($AA986='Control Panel'!$F$37,$AA986,IF($AA986='Control Panel'!$F$38,$AA986,IF($AA986='Control Panel'!$F$39,$AA986,IF($AA986='Control Panel'!$F$40,$AA986,IF($AA986='Control Panel'!$F$41,$AA986,"Error -- Availability entered in an incorrect format"))))))))</f>
        <v>N</v>
      </c>
    </row>
    <row r="987" spans="1:28" s="14" customFormat="1" x14ac:dyDescent="0.35">
      <c r="A987" s="7">
        <v>975</v>
      </c>
      <c r="B987" s="6"/>
      <c r="C987" s="11"/>
      <c r="D987" s="220"/>
      <c r="E987" s="11"/>
      <c r="F987" s="205" t="str">
        <f t="shared" si="30"/>
        <v>N/A</v>
      </c>
      <c r="G987" s="6"/>
      <c r="AA987" s="14" t="str">
        <f t="shared" si="31"/>
        <v/>
      </c>
      <c r="AB987" s="14" t="str">
        <f>IF(LEN($AA987)=0,"N",IF(LEN($AA987)&gt;1,"Error -- Availability entered in an incorrect format",IF($AA987='Control Panel'!$F$36,$AA987,IF($AA987='Control Panel'!$F$37,$AA987,IF($AA987='Control Panel'!$F$38,$AA987,IF($AA987='Control Panel'!$F$39,$AA987,IF($AA987='Control Panel'!$F$40,$AA987,IF($AA987='Control Panel'!$F$41,$AA987,"Error -- Availability entered in an incorrect format"))))))))</f>
        <v>N</v>
      </c>
    </row>
    <row r="988" spans="1:28" s="14" customFormat="1" x14ac:dyDescent="0.35">
      <c r="A988" s="7">
        <v>976</v>
      </c>
      <c r="B988" s="6"/>
      <c r="C988" s="11"/>
      <c r="D988" s="220"/>
      <c r="E988" s="11"/>
      <c r="F988" s="205" t="str">
        <f t="shared" si="30"/>
        <v>N/A</v>
      </c>
      <c r="G988" s="6"/>
      <c r="AA988" s="14" t="str">
        <f t="shared" si="31"/>
        <v/>
      </c>
      <c r="AB988" s="14" t="str">
        <f>IF(LEN($AA988)=0,"N",IF(LEN($AA988)&gt;1,"Error -- Availability entered in an incorrect format",IF($AA988='Control Panel'!$F$36,$AA988,IF($AA988='Control Panel'!$F$37,$AA988,IF($AA988='Control Panel'!$F$38,$AA988,IF($AA988='Control Panel'!$F$39,$AA988,IF($AA988='Control Panel'!$F$40,$AA988,IF($AA988='Control Panel'!$F$41,$AA988,"Error -- Availability entered in an incorrect format"))))))))</f>
        <v>N</v>
      </c>
    </row>
    <row r="989" spans="1:28" s="14" customFormat="1" x14ac:dyDescent="0.35">
      <c r="A989" s="7">
        <v>977</v>
      </c>
      <c r="B989" s="6"/>
      <c r="C989" s="11"/>
      <c r="D989" s="220"/>
      <c r="E989" s="11"/>
      <c r="F989" s="205" t="str">
        <f t="shared" si="30"/>
        <v>N/A</v>
      </c>
      <c r="G989" s="6"/>
      <c r="AA989" s="14" t="str">
        <f t="shared" si="31"/>
        <v/>
      </c>
      <c r="AB989" s="14" t="str">
        <f>IF(LEN($AA989)=0,"N",IF(LEN($AA989)&gt;1,"Error -- Availability entered in an incorrect format",IF($AA989='Control Panel'!$F$36,$AA989,IF($AA989='Control Panel'!$F$37,$AA989,IF($AA989='Control Panel'!$F$38,$AA989,IF($AA989='Control Panel'!$F$39,$AA989,IF($AA989='Control Panel'!$F$40,$AA989,IF($AA989='Control Panel'!$F$41,$AA989,"Error -- Availability entered in an incorrect format"))))))))</f>
        <v>N</v>
      </c>
    </row>
    <row r="990" spans="1:28" s="14" customFormat="1" x14ac:dyDescent="0.35">
      <c r="A990" s="7">
        <v>978</v>
      </c>
      <c r="B990" s="6"/>
      <c r="C990" s="11"/>
      <c r="D990" s="220"/>
      <c r="E990" s="11"/>
      <c r="F990" s="205" t="str">
        <f t="shared" si="30"/>
        <v>N/A</v>
      </c>
      <c r="G990" s="6"/>
      <c r="AA990" s="14" t="str">
        <f t="shared" si="31"/>
        <v/>
      </c>
      <c r="AB990" s="14" t="str">
        <f>IF(LEN($AA990)=0,"N",IF(LEN($AA990)&gt;1,"Error -- Availability entered in an incorrect format",IF($AA990='Control Panel'!$F$36,$AA990,IF($AA990='Control Panel'!$F$37,$AA990,IF($AA990='Control Panel'!$F$38,$AA990,IF($AA990='Control Panel'!$F$39,$AA990,IF($AA990='Control Panel'!$F$40,$AA990,IF($AA990='Control Panel'!$F$41,$AA990,"Error -- Availability entered in an incorrect format"))))))))</f>
        <v>N</v>
      </c>
    </row>
    <row r="991" spans="1:28" s="14" customFormat="1" x14ac:dyDescent="0.35">
      <c r="A991" s="7">
        <v>979</v>
      </c>
      <c r="B991" s="6"/>
      <c r="C991" s="11"/>
      <c r="D991" s="220"/>
      <c r="E991" s="11"/>
      <c r="F991" s="205" t="str">
        <f t="shared" si="30"/>
        <v>N/A</v>
      </c>
      <c r="G991" s="6"/>
      <c r="AA991" s="14" t="str">
        <f t="shared" si="31"/>
        <v/>
      </c>
      <c r="AB991" s="14" t="str">
        <f>IF(LEN($AA991)=0,"N",IF(LEN($AA991)&gt;1,"Error -- Availability entered in an incorrect format",IF($AA991='Control Panel'!$F$36,$AA991,IF($AA991='Control Panel'!$F$37,$AA991,IF($AA991='Control Panel'!$F$38,$AA991,IF($AA991='Control Panel'!$F$39,$AA991,IF($AA991='Control Panel'!$F$40,$AA991,IF($AA991='Control Panel'!$F$41,$AA991,"Error -- Availability entered in an incorrect format"))))))))</f>
        <v>N</v>
      </c>
    </row>
    <row r="992" spans="1:28" s="14" customFormat="1" x14ac:dyDescent="0.35">
      <c r="A992" s="7">
        <v>980</v>
      </c>
      <c r="B992" s="6"/>
      <c r="C992" s="11"/>
      <c r="D992" s="220"/>
      <c r="E992" s="11"/>
      <c r="F992" s="205" t="str">
        <f t="shared" si="30"/>
        <v>N/A</v>
      </c>
      <c r="G992" s="6"/>
      <c r="AA992" s="14" t="str">
        <f t="shared" si="31"/>
        <v/>
      </c>
      <c r="AB992" s="14" t="str">
        <f>IF(LEN($AA992)=0,"N",IF(LEN($AA992)&gt;1,"Error -- Availability entered in an incorrect format",IF($AA992='Control Panel'!$F$36,$AA992,IF($AA992='Control Panel'!$F$37,$AA992,IF($AA992='Control Panel'!$F$38,$AA992,IF($AA992='Control Panel'!$F$39,$AA992,IF($AA992='Control Panel'!$F$40,$AA992,IF($AA992='Control Panel'!$F$41,$AA992,"Error -- Availability entered in an incorrect format"))))))))</f>
        <v>N</v>
      </c>
    </row>
    <row r="993" spans="1:28" s="14" customFormat="1" x14ac:dyDescent="0.35">
      <c r="A993" s="7">
        <v>981</v>
      </c>
      <c r="B993" s="6"/>
      <c r="C993" s="11"/>
      <c r="D993" s="220"/>
      <c r="E993" s="11"/>
      <c r="F993" s="205" t="str">
        <f t="shared" si="30"/>
        <v>N/A</v>
      </c>
      <c r="G993" s="6"/>
      <c r="AA993" s="14" t="str">
        <f t="shared" si="31"/>
        <v/>
      </c>
      <c r="AB993" s="14" t="str">
        <f>IF(LEN($AA993)=0,"N",IF(LEN($AA993)&gt;1,"Error -- Availability entered in an incorrect format",IF($AA993='Control Panel'!$F$36,$AA993,IF($AA993='Control Panel'!$F$37,$AA993,IF($AA993='Control Panel'!$F$38,$AA993,IF($AA993='Control Panel'!$F$39,$AA993,IF($AA993='Control Panel'!$F$40,$AA993,IF($AA993='Control Panel'!$F$41,$AA993,"Error -- Availability entered in an incorrect format"))))))))</f>
        <v>N</v>
      </c>
    </row>
    <row r="994" spans="1:28" s="14" customFormat="1" x14ac:dyDescent="0.35">
      <c r="A994" s="7">
        <v>982</v>
      </c>
      <c r="B994" s="6"/>
      <c r="C994" s="11"/>
      <c r="D994" s="220"/>
      <c r="E994" s="11"/>
      <c r="F994" s="205" t="str">
        <f t="shared" si="30"/>
        <v>N/A</v>
      </c>
      <c r="G994" s="6"/>
      <c r="AA994" s="14" t="str">
        <f t="shared" si="31"/>
        <v/>
      </c>
      <c r="AB994" s="14" t="str">
        <f>IF(LEN($AA994)=0,"N",IF(LEN($AA994)&gt;1,"Error -- Availability entered in an incorrect format",IF($AA994='Control Panel'!$F$36,$AA994,IF($AA994='Control Panel'!$F$37,$AA994,IF($AA994='Control Panel'!$F$38,$AA994,IF($AA994='Control Panel'!$F$39,$AA994,IF($AA994='Control Panel'!$F$40,$AA994,IF($AA994='Control Panel'!$F$41,$AA994,"Error -- Availability entered in an incorrect format"))))))))</f>
        <v>N</v>
      </c>
    </row>
    <row r="995" spans="1:28" s="14" customFormat="1" x14ac:dyDescent="0.35">
      <c r="A995" s="7">
        <v>983</v>
      </c>
      <c r="B995" s="6"/>
      <c r="C995" s="11"/>
      <c r="D995" s="220"/>
      <c r="E995" s="11"/>
      <c r="F995" s="205" t="str">
        <f t="shared" si="30"/>
        <v>N/A</v>
      </c>
      <c r="G995" s="6"/>
      <c r="AA995" s="14" t="str">
        <f t="shared" si="31"/>
        <v/>
      </c>
      <c r="AB995" s="14" t="str">
        <f>IF(LEN($AA995)=0,"N",IF(LEN($AA995)&gt;1,"Error -- Availability entered in an incorrect format",IF($AA995='Control Panel'!$F$36,$AA995,IF($AA995='Control Panel'!$F$37,$AA995,IF($AA995='Control Panel'!$F$38,$AA995,IF($AA995='Control Panel'!$F$39,$AA995,IF($AA995='Control Panel'!$F$40,$AA995,IF($AA995='Control Panel'!$F$41,$AA995,"Error -- Availability entered in an incorrect format"))))))))</f>
        <v>N</v>
      </c>
    </row>
    <row r="996" spans="1:28" s="14" customFormat="1" x14ac:dyDescent="0.35">
      <c r="A996" s="7">
        <v>984</v>
      </c>
      <c r="B996" s="6"/>
      <c r="C996" s="11"/>
      <c r="D996" s="220"/>
      <c r="E996" s="11"/>
      <c r="F996" s="205" t="str">
        <f t="shared" si="30"/>
        <v>N/A</v>
      </c>
      <c r="G996" s="6"/>
      <c r="AA996" s="14" t="str">
        <f t="shared" si="31"/>
        <v/>
      </c>
      <c r="AB996" s="14" t="str">
        <f>IF(LEN($AA996)=0,"N",IF(LEN($AA996)&gt;1,"Error -- Availability entered in an incorrect format",IF($AA996='Control Panel'!$F$36,$AA996,IF($AA996='Control Panel'!$F$37,$AA996,IF($AA996='Control Panel'!$F$38,$AA996,IF($AA996='Control Panel'!$F$39,$AA996,IF($AA996='Control Panel'!$F$40,$AA996,IF($AA996='Control Panel'!$F$41,$AA996,"Error -- Availability entered in an incorrect format"))))))))</f>
        <v>N</v>
      </c>
    </row>
    <row r="997" spans="1:28" s="14" customFormat="1" x14ac:dyDescent="0.35">
      <c r="A997" s="7">
        <v>985</v>
      </c>
      <c r="B997" s="6"/>
      <c r="C997" s="11"/>
      <c r="D997" s="220"/>
      <c r="E997" s="11"/>
      <c r="F997" s="205" t="str">
        <f t="shared" si="30"/>
        <v>N/A</v>
      </c>
      <c r="G997" s="6"/>
      <c r="AA997" s="14" t="str">
        <f t="shared" si="31"/>
        <v/>
      </c>
      <c r="AB997" s="14" t="str">
        <f>IF(LEN($AA997)=0,"N",IF(LEN($AA997)&gt;1,"Error -- Availability entered in an incorrect format",IF($AA997='Control Panel'!$F$36,$AA997,IF($AA997='Control Panel'!$F$37,$AA997,IF($AA997='Control Panel'!$F$38,$AA997,IF($AA997='Control Panel'!$F$39,$AA997,IF($AA997='Control Panel'!$F$40,$AA997,IF($AA997='Control Panel'!$F$41,$AA997,"Error -- Availability entered in an incorrect format"))))))))</f>
        <v>N</v>
      </c>
    </row>
    <row r="998" spans="1:28" s="14" customFormat="1" x14ac:dyDescent="0.35">
      <c r="A998" s="7">
        <v>986</v>
      </c>
      <c r="B998" s="6"/>
      <c r="C998" s="11"/>
      <c r="D998" s="220"/>
      <c r="E998" s="11"/>
      <c r="F998" s="205" t="str">
        <f t="shared" si="30"/>
        <v>N/A</v>
      </c>
      <c r="G998" s="6"/>
      <c r="AA998" s="14" t="str">
        <f t="shared" si="31"/>
        <v/>
      </c>
      <c r="AB998" s="14" t="str">
        <f>IF(LEN($AA998)=0,"N",IF(LEN($AA998)&gt;1,"Error -- Availability entered in an incorrect format",IF($AA998='Control Panel'!$F$36,$AA998,IF($AA998='Control Panel'!$F$37,$AA998,IF($AA998='Control Panel'!$F$38,$AA998,IF($AA998='Control Panel'!$F$39,$AA998,IF($AA998='Control Panel'!$F$40,$AA998,IF($AA998='Control Panel'!$F$41,$AA998,"Error -- Availability entered in an incorrect format"))))))))</f>
        <v>N</v>
      </c>
    </row>
    <row r="999" spans="1:28" s="14" customFormat="1" x14ac:dyDescent="0.35">
      <c r="A999" s="7">
        <v>987</v>
      </c>
      <c r="B999" s="6"/>
      <c r="C999" s="11"/>
      <c r="D999" s="220"/>
      <c r="E999" s="11"/>
      <c r="F999" s="205" t="str">
        <f t="shared" si="30"/>
        <v>N/A</v>
      </c>
      <c r="G999" s="6"/>
      <c r="AA999" s="14" t="str">
        <f t="shared" si="31"/>
        <v/>
      </c>
      <c r="AB999" s="14" t="str">
        <f>IF(LEN($AA999)=0,"N",IF(LEN($AA999)&gt;1,"Error -- Availability entered in an incorrect format",IF($AA999='Control Panel'!$F$36,$AA999,IF($AA999='Control Panel'!$F$37,$AA999,IF($AA999='Control Panel'!$F$38,$AA999,IF($AA999='Control Panel'!$F$39,$AA999,IF($AA999='Control Panel'!$F$40,$AA999,IF($AA999='Control Panel'!$F$41,$AA999,"Error -- Availability entered in an incorrect format"))))))))</f>
        <v>N</v>
      </c>
    </row>
    <row r="1000" spans="1:28" s="14" customFormat="1" x14ac:dyDescent="0.35">
      <c r="A1000" s="7">
        <v>988</v>
      </c>
      <c r="B1000" s="6"/>
      <c r="C1000" s="11"/>
      <c r="D1000" s="220"/>
      <c r="E1000" s="11"/>
      <c r="F1000" s="205" t="str">
        <f t="shared" si="30"/>
        <v>N/A</v>
      </c>
      <c r="G1000" s="6"/>
      <c r="AA1000" s="14" t="str">
        <f t="shared" si="31"/>
        <v/>
      </c>
      <c r="AB1000" s="14" t="str">
        <f>IF(LEN($AA1000)=0,"N",IF(LEN($AA1000)&gt;1,"Error -- Availability entered in an incorrect format",IF($AA1000='Control Panel'!$F$36,$AA1000,IF($AA1000='Control Panel'!$F$37,$AA1000,IF($AA1000='Control Panel'!$F$38,$AA1000,IF($AA1000='Control Panel'!$F$39,$AA1000,IF($AA1000='Control Panel'!$F$40,$AA1000,IF($AA1000='Control Panel'!$F$41,$AA1000,"Error -- Availability entered in an incorrect format"))))))))</f>
        <v>N</v>
      </c>
    </row>
    <row r="1001" spans="1:28" s="14" customFormat="1" x14ac:dyDescent="0.35">
      <c r="A1001" s="7">
        <v>989</v>
      </c>
      <c r="B1001" s="6"/>
      <c r="C1001" s="11"/>
      <c r="D1001" s="220"/>
      <c r="E1001" s="11"/>
      <c r="F1001" s="205" t="str">
        <f t="shared" si="30"/>
        <v>N/A</v>
      </c>
      <c r="G1001" s="6"/>
      <c r="AA1001" s="14" t="str">
        <f t="shared" si="31"/>
        <v/>
      </c>
      <c r="AB1001" s="14" t="str">
        <f>IF(LEN($AA1001)=0,"N",IF(LEN($AA1001)&gt;1,"Error -- Availability entered in an incorrect format",IF($AA1001='Control Panel'!$F$36,$AA1001,IF($AA1001='Control Panel'!$F$37,$AA1001,IF($AA1001='Control Panel'!$F$38,$AA1001,IF($AA1001='Control Panel'!$F$39,$AA1001,IF($AA1001='Control Panel'!$F$40,$AA1001,IF($AA1001='Control Panel'!$F$41,$AA1001,"Error -- Availability entered in an incorrect format"))))))))</f>
        <v>N</v>
      </c>
    </row>
    <row r="1002" spans="1:28" s="14" customFormat="1" x14ac:dyDescent="0.35">
      <c r="A1002" s="7">
        <v>990</v>
      </c>
      <c r="B1002" s="6"/>
      <c r="C1002" s="11"/>
      <c r="D1002" s="220"/>
      <c r="E1002" s="11"/>
      <c r="F1002" s="205" t="str">
        <f t="shared" si="30"/>
        <v>N/A</v>
      </c>
      <c r="G1002" s="6"/>
      <c r="AA1002" s="14" t="str">
        <f t="shared" si="31"/>
        <v/>
      </c>
      <c r="AB1002" s="14" t="str">
        <f>IF(LEN($AA1002)=0,"N",IF(LEN($AA1002)&gt;1,"Error -- Availability entered in an incorrect format",IF($AA1002='Control Panel'!$F$36,$AA1002,IF($AA1002='Control Panel'!$F$37,$AA1002,IF($AA1002='Control Panel'!$F$38,$AA1002,IF($AA1002='Control Panel'!$F$39,$AA1002,IF($AA1002='Control Panel'!$F$40,$AA1002,IF($AA1002='Control Panel'!$F$41,$AA1002,"Error -- Availability entered in an incorrect format"))))))))</f>
        <v>N</v>
      </c>
    </row>
    <row r="1003" spans="1:28" s="14" customFormat="1" x14ac:dyDescent="0.35">
      <c r="A1003" s="7">
        <v>991</v>
      </c>
      <c r="B1003" s="6"/>
      <c r="C1003" s="11"/>
      <c r="D1003" s="220"/>
      <c r="E1003" s="11"/>
      <c r="F1003" s="205" t="str">
        <f t="shared" si="30"/>
        <v>N/A</v>
      </c>
      <c r="G1003" s="6"/>
      <c r="AA1003" s="14" t="str">
        <f t="shared" si="31"/>
        <v/>
      </c>
      <c r="AB1003" s="14" t="str">
        <f>IF(LEN($AA1003)=0,"N",IF(LEN($AA1003)&gt;1,"Error -- Availability entered in an incorrect format",IF($AA1003='Control Panel'!$F$36,$AA1003,IF($AA1003='Control Panel'!$F$37,$AA1003,IF($AA1003='Control Panel'!$F$38,$AA1003,IF($AA1003='Control Panel'!$F$39,$AA1003,IF($AA1003='Control Panel'!$F$40,$AA1003,IF($AA1003='Control Panel'!$F$41,$AA1003,"Error -- Availability entered in an incorrect format"))))))))</f>
        <v>N</v>
      </c>
    </row>
    <row r="1004" spans="1:28" s="14" customFormat="1" x14ac:dyDescent="0.35">
      <c r="A1004" s="7">
        <v>992</v>
      </c>
      <c r="B1004" s="6"/>
      <c r="C1004" s="11"/>
      <c r="D1004" s="220"/>
      <c r="E1004" s="11"/>
      <c r="F1004" s="205" t="str">
        <f t="shared" si="30"/>
        <v>N/A</v>
      </c>
      <c r="G1004" s="6"/>
      <c r="AA1004" s="14" t="str">
        <f t="shared" si="31"/>
        <v/>
      </c>
      <c r="AB1004" s="14" t="str">
        <f>IF(LEN($AA1004)=0,"N",IF(LEN($AA1004)&gt;1,"Error -- Availability entered in an incorrect format",IF($AA1004='Control Panel'!$F$36,$AA1004,IF($AA1004='Control Panel'!$F$37,$AA1004,IF($AA1004='Control Panel'!$F$38,$AA1004,IF($AA1004='Control Panel'!$F$39,$AA1004,IF($AA1004='Control Panel'!$F$40,$AA1004,IF($AA1004='Control Panel'!$F$41,$AA1004,"Error -- Availability entered in an incorrect format"))))))))</f>
        <v>N</v>
      </c>
    </row>
    <row r="1005" spans="1:28" s="14" customFormat="1" x14ac:dyDescent="0.35">
      <c r="A1005" s="7">
        <v>993</v>
      </c>
      <c r="B1005" s="6"/>
      <c r="C1005" s="11"/>
      <c r="D1005" s="220"/>
      <c r="E1005" s="11"/>
      <c r="F1005" s="205" t="str">
        <f t="shared" si="30"/>
        <v>N/A</v>
      </c>
      <c r="G1005" s="6"/>
      <c r="AA1005" s="14" t="str">
        <f t="shared" si="31"/>
        <v/>
      </c>
      <c r="AB1005" s="14" t="str">
        <f>IF(LEN($AA1005)=0,"N",IF(LEN($AA1005)&gt;1,"Error -- Availability entered in an incorrect format",IF($AA1005='Control Panel'!$F$36,$AA1005,IF($AA1005='Control Panel'!$F$37,$AA1005,IF($AA1005='Control Panel'!$F$38,$AA1005,IF($AA1005='Control Panel'!$F$39,$AA1005,IF($AA1005='Control Panel'!$F$40,$AA1005,IF($AA1005='Control Panel'!$F$41,$AA1005,"Error -- Availability entered in an incorrect format"))))))))</f>
        <v>N</v>
      </c>
    </row>
    <row r="1006" spans="1:28" s="14" customFormat="1" x14ac:dyDescent="0.35">
      <c r="A1006" s="7">
        <v>994</v>
      </c>
      <c r="B1006" s="6"/>
      <c r="C1006" s="11"/>
      <c r="D1006" s="220"/>
      <c r="E1006" s="11"/>
      <c r="F1006" s="205" t="str">
        <f t="shared" si="30"/>
        <v>N/A</v>
      </c>
      <c r="G1006" s="6"/>
      <c r="AA1006" s="14" t="str">
        <f t="shared" si="31"/>
        <v/>
      </c>
      <c r="AB1006" s="14" t="str">
        <f>IF(LEN($AA1006)=0,"N",IF(LEN($AA1006)&gt;1,"Error -- Availability entered in an incorrect format",IF($AA1006='Control Panel'!$F$36,$AA1006,IF($AA1006='Control Panel'!$F$37,$AA1006,IF($AA1006='Control Panel'!$F$38,$AA1006,IF($AA1006='Control Panel'!$F$39,$AA1006,IF($AA1006='Control Panel'!$F$40,$AA1006,IF($AA1006='Control Panel'!$F$41,$AA1006,"Error -- Availability entered in an incorrect format"))))))))</f>
        <v>N</v>
      </c>
    </row>
    <row r="1007" spans="1:28" s="14" customFormat="1" x14ac:dyDescent="0.35">
      <c r="A1007" s="7">
        <v>995</v>
      </c>
      <c r="B1007" s="6"/>
      <c r="C1007" s="11"/>
      <c r="D1007" s="220"/>
      <c r="E1007" s="11"/>
      <c r="F1007" s="205" t="str">
        <f t="shared" si="30"/>
        <v>N/A</v>
      </c>
      <c r="G1007" s="6"/>
      <c r="AA1007" s="14" t="str">
        <f t="shared" si="31"/>
        <v/>
      </c>
      <c r="AB1007" s="14" t="str">
        <f>IF(LEN($AA1007)=0,"N",IF(LEN($AA1007)&gt;1,"Error -- Availability entered in an incorrect format",IF($AA1007='Control Panel'!$F$36,$AA1007,IF($AA1007='Control Panel'!$F$37,$AA1007,IF($AA1007='Control Panel'!$F$38,$AA1007,IF($AA1007='Control Panel'!$F$39,$AA1007,IF($AA1007='Control Panel'!$F$40,$AA1007,IF($AA1007='Control Panel'!$F$41,$AA1007,"Error -- Availability entered in an incorrect format"))))))))</f>
        <v>N</v>
      </c>
    </row>
    <row r="1008" spans="1:28" s="14" customFormat="1" x14ac:dyDescent="0.35">
      <c r="A1008" s="7">
        <v>996</v>
      </c>
      <c r="B1008" s="6"/>
      <c r="C1008" s="11"/>
      <c r="D1008" s="220"/>
      <c r="E1008" s="11"/>
      <c r="F1008" s="205" t="str">
        <f t="shared" si="30"/>
        <v>N/A</v>
      </c>
      <c r="G1008" s="6"/>
      <c r="AA1008" s="14" t="str">
        <f t="shared" si="31"/>
        <v/>
      </c>
      <c r="AB1008" s="14" t="str">
        <f>IF(LEN($AA1008)=0,"N",IF(LEN($AA1008)&gt;1,"Error -- Availability entered in an incorrect format",IF($AA1008='Control Panel'!$F$36,$AA1008,IF($AA1008='Control Panel'!$F$37,$AA1008,IF($AA1008='Control Panel'!$F$38,$AA1008,IF($AA1008='Control Panel'!$F$39,$AA1008,IF($AA1008='Control Panel'!$F$40,$AA1008,IF($AA1008='Control Panel'!$F$41,$AA1008,"Error -- Availability entered in an incorrect format"))))))))</f>
        <v>N</v>
      </c>
    </row>
    <row r="1009" spans="1:28" s="14" customFormat="1" x14ac:dyDescent="0.35">
      <c r="A1009" s="7">
        <v>997</v>
      </c>
      <c r="B1009" s="6"/>
      <c r="C1009" s="11"/>
      <c r="D1009" s="220"/>
      <c r="E1009" s="11"/>
      <c r="F1009" s="205" t="str">
        <f t="shared" si="30"/>
        <v>N/A</v>
      </c>
      <c r="G1009" s="6"/>
      <c r="AA1009" s="14" t="str">
        <f t="shared" si="31"/>
        <v/>
      </c>
      <c r="AB1009" s="14" t="str">
        <f>IF(LEN($AA1009)=0,"N",IF(LEN($AA1009)&gt;1,"Error -- Availability entered in an incorrect format",IF($AA1009='Control Panel'!$F$36,$AA1009,IF($AA1009='Control Panel'!$F$37,$AA1009,IF($AA1009='Control Panel'!$F$38,$AA1009,IF($AA1009='Control Panel'!$F$39,$AA1009,IF($AA1009='Control Panel'!$F$40,$AA1009,IF($AA1009='Control Panel'!$F$41,$AA1009,"Error -- Availability entered in an incorrect format"))))))))</f>
        <v>N</v>
      </c>
    </row>
    <row r="1010" spans="1:28" s="14" customFormat="1" x14ac:dyDescent="0.35">
      <c r="A1010" s="7">
        <v>998</v>
      </c>
      <c r="B1010" s="6"/>
      <c r="C1010" s="11"/>
      <c r="D1010" s="220"/>
      <c r="E1010" s="11"/>
      <c r="F1010" s="205" t="str">
        <f t="shared" si="30"/>
        <v>N/A</v>
      </c>
      <c r="G1010" s="6"/>
      <c r="AA1010" s="14" t="str">
        <f t="shared" si="31"/>
        <v/>
      </c>
      <c r="AB1010" s="14" t="str">
        <f>IF(LEN($AA1010)=0,"N",IF(LEN($AA1010)&gt;1,"Error -- Availability entered in an incorrect format",IF($AA1010='Control Panel'!$F$36,$AA1010,IF($AA1010='Control Panel'!$F$37,$AA1010,IF($AA1010='Control Panel'!$F$38,$AA1010,IF($AA1010='Control Panel'!$F$39,$AA1010,IF($AA1010='Control Panel'!$F$40,$AA1010,IF($AA1010='Control Panel'!$F$41,$AA1010,"Error -- Availability entered in an incorrect format"))))))))</f>
        <v>N</v>
      </c>
    </row>
    <row r="1011" spans="1:28" s="14" customFormat="1" x14ac:dyDescent="0.35">
      <c r="A1011" s="7">
        <v>999</v>
      </c>
      <c r="B1011" s="6"/>
      <c r="C1011" s="11"/>
      <c r="D1011" s="220"/>
      <c r="E1011" s="11"/>
      <c r="F1011" s="205" t="str">
        <f t="shared" si="30"/>
        <v>N/A</v>
      </c>
      <c r="G1011" s="6"/>
      <c r="AA1011" s="14" t="str">
        <f t="shared" si="31"/>
        <v/>
      </c>
      <c r="AB1011" s="14" t="str">
        <f>IF(LEN($AA1011)=0,"N",IF(LEN($AA1011)&gt;1,"Error -- Availability entered in an incorrect format",IF($AA1011='Control Panel'!$F$36,$AA1011,IF($AA1011='Control Panel'!$F$37,$AA1011,IF($AA1011='Control Panel'!$F$38,$AA1011,IF($AA1011='Control Panel'!$F$39,$AA1011,IF($AA1011='Control Panel'!$F$40,$AA1011,IF($AA1011='Control Panel'!$F$41,$AA1011,"Error -- Availability entered in an incorrect format"))))))))</f>
        <v>N</v>
      </c>
    </row>
    <row r="1012" spans="1:28" s="14" customFormat="1" x14ac:dyDescent="0.35">
      <c r="A1012" s="7">
        <v>1000</v>
      </c>
      <c r="B1012" s="6"/>
      <c r="C1012" s="11"/>
      <c r="D1012" s="220"/>
      <c r="E1012" s="11"/>
      <c r="F1012" s="205" t="str">
        <f t="shared" si="30"/>
        <v>N/A</v>
      </c>
      <c r="G1012" s="6"/>
      <c r="AA1012" s="14" t="str">
        <f t="shared" si="31"/>
        <v/>
      </c>
      <c r="AB1012" s="14" t="str">
        <f>IF(LEN($AA1012)=0,"N",IF(LEN($AA1012)&gt;1,"Error -- Availability entered in an incorrect format",IF($AA1012='Control Panel'!$F$36,$AA1012,IF($AA1012='Control Panel'!$F$37,$AA1012,IF($AA1012='Control Panel'!$F$38,$AA1012,IF($AA1012='Control Panel'!$F$39,$AA1012,IF($AA1012='Control Panel'!$F$40,$AA1012,IF($AA1012='Control Panel'!$F$41,$AA1012,"Error -- Availability entered in an incorrect format"))))))))</f>
        <v>N</v>
      </c>
    </row>
  </sheetData>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63"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FormatSpecs">
                <anchor moveWithCells="1" sizeWithCells="1">
                  <from>
                    <xdr:col>28</xdr:col>
                    <xdr:colOff>184150</xdr:colOff>
                    <xdr:row>12</xdr:row>
                    <xdr:rowOff>88900</xdr:rowOff>
                  </from>
                  <to>
                    <xdr:col>28</xdr:col>
                    <xdr:colOff>450850</xdr:colOff>
                    <xdr:row>17</xdr:row>
                    <xdr:rowOff>152400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A9B0DF70-47E3-4CB5-AA16-7ADAFA7EB65F}">
            <xm:f>D10='Control Panel'!$I$25</xm:f>
            <x14:dxf>
              <font>
                <color rgb="FFFFFF00"/>
              </font>
              <fill>
                <patternFill>
                  <bgColor rgb="FFBF311A"/>
                </patternFill>
              </fill>
            </x14:dxf>
          </x14:cfRule>
          <xm:sqref>D10:G10</xm:sqref>
        </x14:conditionalFormatting>
      </x14:conditionalFormatting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AI1012"/>
  <sheetViews>
    <sheetView workbookViewId="0">
      <pane ySplit="12" topLeftCell="A13" activePane="bottomLeft" state="frozen"/>
      <selection activeCell="F7" sqref="F7:G7"/>
      <selection pane="bottomLeft" activeCell="F7" sqref="F7:G7"/>
    </sheetView>
  </sheetViews>
  <sheetFormatPr defaultColWidth="9.1796875" defaultRowHeight="14.5" x14ac:dyDescent="0.35"/>
  <cols>
    <col min="1" max="1" width="8.7265625" style="207" customWidth="1"/>
    <col min="2" max="2" width="65.7265625" style="208" customWidth="1"/>
    <col min="3" max="3" width="12.7265625" style="209" customWidth="1"/>
    <col min="4" max="4" width="12.7265625" style="210" customWidth="1"/>
    <col min="5" max="5" width="12.7265625" style="209" customWidth="1"/>
    <col min="6" max="6" width="27.7265625" style="211" customWidth="1"/>
    <col min="7" max="7" width="35.7265625" style="208" customWidth="1"/>
    <col min="8" max="33" width="9.1796875" style="2"/>
    <col min="34" max="34" width="9.1796875" style="2" customWidth="1"/>
    <col min="35" max="35" width="4.1796875" style="2" customWidth="1"/>
    <col min="36" max="16384" width="9.1796875" style="2"/>
  </cols>
  <sheetData>
    <row r="1" spans="1:35" ht="15" customHeight="1" x14ac:dyDescent="0.35">
      <c r="A1" s="422" t="str">
        <f>'General Technical'!A1</f>
        <v>Replace this text with vendor name in the first module.</v>
      </c>
      <c r="B1" s="422"/>
      <c r="C1" s="422"/>
      <c r="D1" s="422"/>
      <c r="E1" s="422"/>
      <c r="F1" s="422"/>
      <c r="G1" s="422"/>
    </row>
    <row r="2" spans="1:35" x14ac:dyDescent="0.35">
      <c r="A2" s="200" t="s">
        <v>33</v>
      </c>
      <c r="B2" s="421" t="s">
        <v>221</v>
      </c>
      <c r="C2" s="421"/>
      <c r="D2" s="421"/>
      <c r="E2" s="421"/>
      <c r="F2" s="421"/>
      <c r="G2" s="421"/>
      <c r="AB2" s="2" t="s">
        <v>222</v>
      </c>
      <c r="AC2" s="2">
        <f>SUBTOTAL(3,A13:A1012)</f>
        <v>1000</v>
      </c>
    </row>
    <row r="3" spans="1:35" ht="45" customHeight="1" x14ac:dyDescent="0.35">
      <c r="A3" s="221" t="str">
        <f>'Control Panel'!F36</f>
        <v>Y</v>
      </c>
      <c r="B3" s="426"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26"/>
      <c r="D3" s="426"/>
      <c r="E3" s="426"/>
      <c r="F3" s="426"/>
      <c r="G3" s="426"/>
    </row>
    <row r="4" spans="1:35" x14ac:dyDescent="0.35">
      <c r="A4" s="222" t="str">
        <f>'Control Panel'!F37</f>
        <v>R</v>
      </c>
      <c r="B4" s="427" t="str">
        <f>'Control Panel'!H37</f>
        <v>Functionality is provided through reports generated using proposed Reporting Tools.</v>
      </c>
      <c r="C4" s="427"/>
      <c r="D4" s="427"/>
      <c r="E4" s="427"/>
      <c r="F4" s="427"/>
      <c r="G4" s="427"/>
    </row>
    <row r="5" spans="1:35" ht="30" customHeight="1" x14ac:dyDescent="0.35">
      <c r="A5" s="221" t="str">
        <f>'Control Panel'!F38</f>
        <v>T</v>
      </c>
      <c r="B5" s="426"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26"/>
      <c r="D5" s="426"/>
      <c r="E5" s="426"/>
      <c r="F5" s="426"/>
      <c r="G5" s="426"/>
    </row>
    <row r="6" spans="1:35" x14ac:dyDescent="0.35">
      <c r="A6" s="222" t="str">
        <f>'Control Panel'!F39</f>
        <v>M</v>
      </c>
      <c r="B6" s="427" t="str">
        <f>'Control Panel'!H39</f>
        <v>Functionality is provided through customization to the application, including creation of a new workflow or development of a custom interface, that may have an impact on future upgradability.</v>
      </c>
      <c r="C6" s="427"/>
      <c r="D6" s="427"/>
      <c r="E6" s="427"/>
      <c r="F6" s="427"/>
      <c r="G6" s="427"/>
    </row>
    <row r="7" spans="1:35" ht="16.5" customHeight="1" x14ac:dyDescent="0.35">
      <c r="A7" s="221" t="str">
        <f>'Control Panel'!F40</f>
        <v>F</v>
      </c>
      <c r="B7" s="426" t="str">
        <f>'Control Panel'!H40</f>
        <v>Functionality is provided through a future general availability (GA) release that is scheduled to occur within 1 year of the proposal response.</v>
      </c>
      <c r="C7" s="426"/>
      <c r="D7" s="426"/>
      <c r="E7" s="426"/>
      <c r="F7" s="426"/>
      <c r="G7" s="426"/>
    </row>
    <row r="8" spans="1:35" x14ac:dyDescent="0.35">
      <c r="A8" s="222" t="str">
        <f>'Control Panel'!F41</f>
        <v>N</v>
      </c>
      <c r="B8" s="427" t="str">
        <f>'Control Panel'!H41</f>
        <v>Functionality is not provided.</v>
      </c>
      <c r="C8" s="427"/>
      <c r="D8" s="427"/>
      <c r="E8" s="427"/>
      <c r="F8" s="427"/>
      <c r="G8" s="427"/>
    </row>
    <row r="9" spans="1:35" x14ac:dyDescent="0.35">
      <c r="A9" s="428" t="str">
        <f>'Control Panel'!I25</f>
        <v>Replace this text with the primary product name(s) which satisfy requirements.</v>
      </c>
      <c r="B9" s="429"/>
      <c r="C9" s="429"/>
      <c r="D9" s="429"/>
      <c r="E9" s="429"/>
      <c r="F9" s="429"/>
      <c r="G9" s="430"/>
    </row>
    <row r="10" spans="1:35" ht="15" customHeight="1" x14ac:dyDescent="0.35">
      <c r="A10" s="424" t="str">
        <f>'Control Panel'!F66&amp;" - "&amp;'Control Panel'!E66</f>
        <v>4.21 - Module 20</v>
      </c>
      <c r="B10" s="424"/>
      <c r="C10" s="424"/>
      <c r="D10" s="425" t="str">
        <f>A9</f>
        <v>Replace this text with the primary product name(s) which satisfy requirements.</v>
      </c>
      <c r="E10" s="425"/>
      <c r="F10" s="425"/>
      <c r="G10" s="425"/>
    </row>
    <row r="11" spans="1:35" x14ac:dyDescent="0.35">
      <c r="A11" s="423" t="s">
        <v>223</v>
      </c>
      <c r="B11" s="423"/>
      <c r="C11" s="423"/>
      <c r="D11" s="423"/>
      <c r="E11" s="423"/>
      <c r="F11" s="423"/>
      <c r="G11" s="423"/>
      <c r="AA11" s="2" t="s">
        <v>224</v>
      </c>
      <c r="AI11" s="3"/>
    </row>
    <row r="12" spans="1:35" ht="15" customHeight="1" x14ac:dyDescent="0.35">
      <c r="A12" s="16" t="str">
        <f>'General Technical'!A12</f>
        <v>Number</v>
      </c>
      <c r="B12" s="17" t="str">
        <f>'General Technical'!B12</f>
        <v>Application Requirements</v>
      </c>
      <c r="C12" s="18" t="str">
        <f>'General Technical'!C12</f>
        <v>Priority</v>
      </c>
      <c r="D12" s="16" t="str">
        <f>'General Technical'!D12</f>
        <v>Availability</v>
      </c>
      <c r="E12" s="18" t="str">
        <f>'General Technical'!E12</f>
        <v>Cost</v>
      </c>
      <c r="F12" s="17" t="str">
        <f>'General Technical'!F12</f>
        <v>Required Product(s)</v>
      </c>
      <c r="G12" s="17" t="str">
        <f>'General Technical'!G12</f>
        <v>Comments</v>
      </c>
      <c r="AA12" s="4" t="s">
        <v>229</v>
      </c>
      <c r="AC12" s="5">
        <f>COUNTIF(AB:AB,"Error -- Availability entered in an incorrect format")</f>
        <v>0</v>
      </c>
    </row>
    <row r="13" spans="1:35" s="14" customFormat="1" x14ac:dyDescent="0.35">
      <c r="A13" s="8">
        <v>1</v>
      </c>
      <c r="B13" s="10"/>
      <c r="C13" s="15"/>
      <c r="D13" s="8"/>
      <c r="E13" s="15"/>
      <c r="F13" s="205" t="str">
        <f>IF($D$10=$A$9,"N/A",$D$10)</f>
        <v>N/A</v>
      </c>
      <c r="G13" s="10"/>
      <c r="AA13" s="14" t="str">
        <f>TRIM($D13)</f>
        <v/>
      </c>
      <c r="AB13" s="14" t="str">
        <f>IF(LEN($AA13)=0,"N",IF(LEN($AA13)&gt;1,"Error -- Availability entered in an incorrect format",IF($AA13='Control Panel'!$F$36,$AA13,IF($AA13='Control Panel'!$F$37,$AA13,IF($AA13='Control Panel'!$F$38,$AA13,IF($AA13='Control Panel'!$F$39,$AA13,IF($AA13='Control Panel'!$F$40,$AA13,IF($AA13='Control Panel'!$F$41,$AA13,"Error -- Availability entered in an incorrect format"))))))))</f>
        <v>N</v>
      </c>
    </row>
    <row r="14" spans="1:35" s="14" customFormat="1" x14ac:dyDescent="0.35">
      <c r="A14" s="7">
        <v>2</v>
      </c>
      <c r="B14" s="10"/>
      <c r="C14" s="15"/>
      <c r="D14" s="8"/>
      <c r="E14" s="15"/>
      <c r="F14" s="205" t="str">
        <f t="shared" ref="F14:F77" si="0">IF($D$10=$A$9,"N/A",$D$10)</f>
        <v>N/A</v>
      </c>
      <c r="G14" s="10"/>
      <c r="AA14" s="14" t="str">
        <f t="shared" ref="AA14:AA77" si="1">TRIM($D14)</f>
        <v/>
      </c>
      <c r="AB14" s="14" t="str">
        <f>IF(LEN($AA14)=0,"N",IF(LEN($AA14)&gt;1,"Error -- Availability entered in an incorrect format",IF($AA14='Control Panel'!$F$36,$AA14,IF($AA14='Control Panel'!$F$37,$AA14,IF($AA14='Control Panel'!$F$38,$AA14,IF($AA14='Control Panel'!$F$39,$AA14,IF($AA14='Control Panel'!$F$40,$AA14,IF($AA14='Control Panel'!$F$41,$AA14,"Error -- Availability entered in an incorrect format"))))))))</f>
        <v>N</v>
      </c>
    </row>
    <row r="15" spans="1:35" s="12" customFormat="1" x14ac:dyDescent="0.35">
      <c r="A15" s="7">
        <v>3</v>
      </c>
      <c r="B15" s="10"/>
      <c r="C15" s="15"/>
      <c r="D15" s="8"/>
      <c r="E15" s="15"/>
      <c r="F15" s="205" t="str">
        <f t="shared" si="0"/>
        <v>N/A</v>
      </c>
      <c r="G15" s="10"/>
      <c r="AA15" s="12" t="str">
        <f t="shared" si="1"/>
        <v/>
      </c>
      <c r="AB15" s="12" t="str">
        <f>IF(LEN($AA15)=0,"N",IF(LEN($AA15)&gt;1,"Error -- Availability entered in an incorrect format",IF($AA15='Control Panel'!$F$36,$AA15,IF($AA15='Control Panel'!$F$37,$AA15,IF($AA15='Control Panel'!$F$38,$AA15,IF($AA15='Control Panel'!$F$39,$AA15,IF($AA15='Control Panel'!$F$40,$AA15,IF($AA15='Control Panel'!$F$41,$AA15,"Error -- Availability entered in an incorrect format"))))))))</f>
        <v>N</v>
      </c>
    </row>
    <row r="16" spans="1:35" s="12" customFormat="1" x14ac:dyDescent="0.35">
      <c r="A16" s="7">
        <v>4</v>
      </c>
      <c r="B16" s="10"/>
      <c r="C16" s="15"/>
      <c r="D16" s="8"/>
      <c r="E16" s="15"/>
      <c r="F16" s="205" t="str">
        <f t="shared" si="0"/>
        <v>N/A</v>
      </c>
      <c r="G16" s="10"/>
      <c r="AA16" s="12" t="str">
        <f t="shared" si="1"/>
        <v/>
      </c>
      <c r="AB16" s="12" t="str">
        <f>IF(LEN($AA16)=0,"N",IF(LEN($AA16)&gt;1,"Error -- Availability entered in an incorrect format",IF($AA16='Control Panel'!$F$36,$AA16,IF($AA16='Control Panel'!$F$37,$AA16,IF($AA16='Control Panel'!$F$38,$AA16,IF($AA16='Control Panel'!$F$39,$AA16,IF($AA16='Control Panel'!$F$40,$AA16,IF($AA16='Control Panel'!$F$41,$AA16,"Error -- Availability entered in an incorrect format"))))))))</f>
        <v>N</v>
      </c>
    </row>
    <row r="17" spans="1:28" s="12" customFormat="1" x14ac:dyDescent="0.35">
      <c r="A17" s="7">
        <v>5</v>
      </c>
      <c r="B17" s="10"/>
      <c r="C17" s="15"/>
      <c r="D17" s="8"/>
      <c r="E17" s="15"/>
      <c r="F17" s="205" t="str">
        <f t="shared" si="0"/>
        <v>N/A</v>
      </c>
      <c r="G17" s="10"/>
      <c r="AA17" s="12" t="str">
        <f t="shared" si="1"/>
        <v/>
      </c>
      <c r="AB17" s="12" t="str">
        <f>IF(LEN($AA17)=0,"N",IF(LEN($AA17)&gt;1,"Error -- Availability entered in an incorrect format",IF($AA17='Control Panel'!$F$36,$AA17,IF($AA17='Control Panel'!$F$37,$AA17,IF($AA17='Control Panel'!$F$38,$AA17,IF($AA17='Control Panel'!$F$39,$AA17,IF($AA17='Control Panel'!$F$40,$AA17,IF($AA17='Control Panel'!$F$41,$AA17,"Error -- Availability entered in an incorrect format"))))))))</f>
        <v>N</v>
      </c>
    </row>
    <row r="18" spans="1:28" s="12" customFormat="1" x14ac:dyDescent="0.35">
      <c r="A18" s="7">
        <v>6</v>
      </c>
      <c r="B18" s="10"/>
      <c r="C18" s="15"/>
      <c r="D18" s="8"/>
      <c r="E18" s="15"/>
      <c r="F18" s="205" t="str">
        <f t="shared" si="0"/>
        <v>N/A</v>
      </c>
      <c r="G18" s="10"/>
      <c r="AA18" s="12" t="str">
        <f t="shared" si="1"/>
        <v/>
      </c>
      <c r="AB18" s="12" t="str">
        <f>IF(LEN($AA18)=0,"N",IF(LEN($AA18)&gt;1,"Error -- Availability entered in an incorrect format",IF($AA18='Control Panel'!$F$36,$AA18,IF($AA18='Control Panel'!$F$37,$AA18,IF($AA18='Control Panel'!$F$38,$AA18,IF($AA18='Control Panel'!$F$39,$AA18,IF($AA18='Control Panel'!$F$40,$AA18,IF($AA18='Control Panel'!$F$41,$AA18,"Error -- Availability entered in an incorrect format"))))))))</f>
        <v>N</v>
      </c>
    </row>
    <row r="19" spans="1:28" s="12" customFormat="1" x14ac:dyDescent="0.35">
      <c r="A19" s="7">
        <v>7</v>
      </c>
      <c r="B19" s="10"/>
      <c r="C19" s="15"/>
      <c r="D19" s="8"/>
      <c r="E19" s="15"/>
      <c r="F19" s="205" t="str">
        <f t="shared" si="0"/>
        <v>N/A</v>
      </c>
      <c r="G19" s="10"/>
      <c r="AA19" s="12" t="str">
        <f t="shared" si="1"/>
        <v/>
      </c>
      <c r="AB19" s="12" t="str">
        <f>IF(LEN($AA19)=0,"N",IF(LEN($AA19)&gt;1,"Error -- Availability entered in an incorrect format",IF($AA19='Control Panel'!$F$36,$AA19,IF($AA19='Control Panel'!$F$37,$AA19,IF($AA19='Control Panel'!$F$38,$AA19,IF($AA19='Control Panel'!$F$39,$AA19,IF($AA19='Control Panel'!$F$40,$AA19,IF($AA19='Control Panel'!$F$41,$AA19,"Error -- Availability entered in an incorrect format"))))))))</f>
        <v>N</v>
      </c>
    </row>
    <row r="20" spans="1:28" s="12" customFormat="1" x14ac:dyDescent="0.35">
      <c r="A20" s="7">
        <v>8</v>
      </c>
      <c r="B20" s="10"/>
      <c r="C20" s="15"/>
      <c r="D20" s="8"/>
      <c r="E20" s="15"/>
      <c r="F20" s="205" t="str">
        <f t="shared" si="0"/>
        <v>N/A</v>
      </c>
      <c r="G20" s="10"/>
      <c r="AA20" s="12" t="str">
        <f t="shared" si="1"/>
        <v/>
      </c>
      <c r="AB20" s="12" t="str">
        <f>IF(LEN($AA20)=0,"N",IF(LEN($AA20)&gt;1,"Error -- Availability entered in an incorrect format",IF($AA20='Control Panel'!$F$36,$AA20,IF($AA20='Control Panel'!$F$37,$AA20,IF($AA20='Control Panel'!$F$38,$AA20,IF($AA20='Control Panel'!$F$39,$AA20,IF($AA20='Control Panel'!$F$40,$AA20,IF($AA20='Control Panel'!$F$41,$AA20,"Error -- Availability entered in an incorrect format"))))))))</f>
        <v>N</v>
      </c>
    </row>
    <row r="21" spans="1:28" s="12" customFormat="1" x14ac:dyDescent="0.35">
      <c r="A21" s="7">
        <v>9</v>
      </c>
      <c r="B21" s="10"/>
      <c r="C21" s="15"/>
      <c r="D21" s="8"/>
      <c r="E21" s="15"/>
      <c r="F21" s="205" t="str">
        <f t="shared" si="0"/>
        <v>N/A</v>
      </c>
      <c r="G21" s="10"/>
      <c r="AA21" s="12" t="str">
        <f t="shared" si="1"/>
        <v/>
      </c>
      <c r="AB21" s="12" t="str">
        <f>IF(LEN($AA21)=0,"N",IF(LEN($AA21)&gt;1,"Error -- Availability entered in an incorrect format",IF($AA21='Control Panel'!$F$36,$AA21,IF($AA21='Control Panel'!$F$37,$AA21,IF($AA21='Control Panel'!$F$38,$AA21,IF($AA21='Control Panel'!$F$39,$AA21,IF($AA21='Control Panel'!$F$40,$AA21,IF($AA21='Control Panel'!$F$41,$AA21,"Error -- Availability entered in an incorrect format"))))))))</f>
        <v>N</v>
      </c>
    </row>
    <row r="22" spans="1:28" s="12" customFormat="1" x14ac:dyDescent="0.35">
      <c r="A22" s="7">
        <v>10</v>
      </c>
      <c r="B22" s="10"/>
      <c r="C22" s="15"/>
      <c r="D22" s="8"/>
      <c r="E22" s="15"/>
      <c r="F22" s="205" t="str">
        <f t="shared" si="0"/>
        <v>N/A</v>
      </c>
      <c r="G22" s="10"/>
      <c r="AA22" s="12" t="str">
        <f t="shared" si="1"/>
        <v/>
      </c>
      <c r="AB22" s="12" t="str">
        <f>IF(LEN($AA22)=0,"N",IF(LEN($AA22)&gt;1,"Error -- Availability entered in an incorrect format",IF($AA22='Control Panel'!$F$36,$AA22,IF($AA22='Control Panel'!$F$37,$AA22,IF($AA22='Control Panel'!$F$38,$AA22,IF($AA22='Control Panel'!$F$39,$AA22,IF($AA22='Control Panel'!$F$40,$AA22,IF($AA22='Control Panel'!$F$41,$AA22,"Error -- Availability entered in an incorrect format"))))))))</f>
        <v>N</v>
      </c>
    </row>
    <row r="23" spans="1:28" s="12" customFormat="1" x14ac:dyDescent="0.35">
      <c r="A23" s="7">
        <v>11</v>
      </c>
      <c r="B23" s="10"/>
      <c r="C23" s="15"/>
      <c r="D23" s="8"/>
      <c r="E23" s="15"/>
      <c r="F23" s="205" t="str">
        <f t="shared" si="0"/>
        <v>N/A</v>
      </c>
      <c r="G23" s="10"/>
      <c r="AA23" s="12" t="str">
        <f t="shared" si="1"/>
        <v/>
      </c>
      <c r="AB23" s="12" t="str">
        <f>IF(LEN($AA23)=0,"N",IF(LEN($AA23)&gt;1,"Error -- Availability entered in an incorrect format",IF($AA23='Control Panel'!$F$36,$AA23,IF($AA23='Control Panel'!$F$37,$AA23,IF($AA23='Control Panel'!$F$38,$AA23,IF($AA23='Control Panel'!$F$39,$AA23,IF($AA23='Control Panel'!$F$40,$AA23,IF($AA23='Control Panel'!$F$41,$AA23,"Error -- Availability entered in an incorrect format"))))))))</f>
        <v>N</v>
      </c>
    </row>
    <row r="24" spans="1:28" s="12" customFormat="1" x14ac:dyDescent="0.35">
      <c r="A24" s="7">
        <v>12</v>
      </c>
      <c r="B24" s="10"/>
      <c r="C24" s="15"/>
      <c r="D24" s="8"/>
      <c r="E24" s="15"/>
      <c r="F24" s="205" t="str">
        <f t="shared" si="0"/>
        <v>N/A</v>
      </c>
      <c r="G24" s="10"/>
      <c r="AA24" s="12" t="str">
        <f t="shared" si="1"/>
        <v/>
      </c>
      <c r="AB24" s="12" t="str">
        <f>IF(LEN($AA24)=0,"N",IF(LEN($AA24)&gt;1,"Error -- Availability entered in an incorrect format",IF($AA24='Control Panel'!$F$36,$AA24,IF($AA24='Control Panel'!$F$37,$AA24,IF($AA24='Control Panel'!$F$38,$AA24,IF($AA24='Control Panel'!$F$39,$AA24,IF($AA24='Control Panel'!$F$40,$AA24,IF($AA24='Control Panel'!$F$41,$AA24,"Error -- Availability entered in an incorrect format"))))))))</f>
        <v>N</v>
      </c>
    </row>
    <row r="25" spans="1:28" s="14" customFormat="1" x14ac:dyDescent="0.35">
      <c r="A25" s="7">
        <v>13</v>
      </c>
      <c r="B25" s="6"/>
      <c r="C25" s="11"/>
      <c r="D25" s="11"/>
      <c r="E25" s="11"/>
      <c r="F25" s="205" t="str">
        <f t="shared" si="0"/>
        <v>N/A</v>
      </c>
      <c r="G25" s="6"/>
      <c r="AA25" s="14" t="str">
        <f t="shared" si="1"/>
        <v/>
      </c>
      <c r="AB25" s="14" t="str">
        <f>IF(LEN($AA25)=0,"N",IF(LEN($AA25)&gt;1,"Error -- Availability entered in an incorrect format",IF($AA25='Control Panel'!$F$36,$AA25,IF($AA25='Control Panel'!$F$37,$AA25,IF($AA25='Control Panel'!$F$38,$AA25,IF($AA25='Control Panel'!$F$39,$AA25,IF($AA25='Control Panel'!$F$40,$AA25,IF($AA25='Control Panel'!$F$41,$AA25,"Error -- Availability entered in an incorrect format"))))))))</f>
        <v>N</v>
      </c>
    </row>
    <row r="26" spans="1:28" s="14" customFormat="1" x14ac:dyDescent="0.35">
      <c r="A26" s="7">
        <v>14</v>
      </c>
      <c r="B26" s="6"/>
      <c r="C26" s="11"/>
      <c r="D26" s="11"/>
      <c r="E26" s="11"/>
      <c r="F26" s="205" t="str">
        <f t="shared" si="0"/>
        <v>N/A</v>
      </c>
      <c r="G26" s="6"/>
      <c r="AA26" s="14" t="str">
        <f t="shared" si="1"/>
        <v/>
      </c>
      <c r="AB26" s="14" t="str">
        <f>IF(LEN($AA26)=0,"N",IF(LEN($AA26)&gt;1,"Error -- Availability entered in an incorrect format",IF($AA26='Control Panel'!$F$36,$AA26,IF($AA26='Control Panel'!$F$37,$AA26,IF($AA26='Control Panel'!$F$38,$AA26,IF($AA26='Control Panel'!$F$39,$AA26,IF($AA26='Control Panel'!$F$40,$AA26,IF($AA26='Control Panel'!$F$41,$AA26,"Error -- Availability entered in an incorrect format"))))))))</f>
        <v>N</v>
      </c>
    </row>
    <row r="27" spans="1:28" s="14" customFormat="1" x14ac:dyDescent="0.35">
      <c r="A27" s="7">
        <v>15</v>
      </c>
      <c r="B27" s="6"/>
      <c r="C27" s="11"/>
      <c r="D27" s="11"/>
      <c r="E27" s="11"/>
      <c r="F27" s="205" t="str">
        <f t="shared" si="0"/>
        <v>N/A</v>
      </c>
      <c r="G27" s="6"/>
      <c r="AA27" s="14" t="str">
        <f t="shared" si="1"/>
        <v/>
      </c>
      <c r="AB27" s="14" t="str">
        <f>IF(LEN($AA27)=0,"N",IF(LEN($AA27)&gt;1,"Error -- Availability entered in an incorrect format",IF($AA27='Control Panel'!$F$36,$AA27,IF($AA27='Control Panel'!$F$37,$AA27,IF($AA27='Control Panel'!$F$38,$AA27,IF($AA27='Control Panel'!$F$39,$AA27,IF($AA27='Control Panel'!$F$40,$AA27,IF($AA27='Control Panel'!$F$41,$AA27,"Error -- Availability entered in an incorrect format"))))))))</f>
        <v>N</v>
      </c>
    </row>
    <row r="28" spans="1:28" s="14" customFormat="1" x14ac:dyDescent="0.35">
      <c r="A28" s="7">
        <v>16</v>
      </c>
      <c r="B28" s="6"/>
      <c r="C28" s="11"/>
      <c r="D28" s="11"/>
      <c r="E28" s="11"/>
      <c r="F28" s="205" t="str">
        <f t="shared" si="0"/>
        <v>N/A</v>
      </c>
      <c r="G28" s="6"/>
      <c r="AA28" s="14" t="str">
        <f t="shared" si="1"/>
        <v/>
      </c>
      <c r="AB28" s="14" t="str">
        <f>IF(LEN($AA28)=0,"N",IF(LEN($AA28)&gt;1,"Error -- Availability entered in an incorrect format",IF($AA28='Control Panel'!$F$36,$AA28,IF($AA28='Control Panel'!$F$37,$AA28,IF($AA28='Control Panel'!$F$38,$AA28,IF($AA28='Control Panel'!$F$39,$AA28,IF($AA28='Control Panel'!$F$40,$AA28,IF($AA28='Control Panel'!$F$41,$AA28,"Error -- Availability entered in an incorrect format"))))))))</f>
        <v>N</v>
      </c>
    </row>
    <row r="29" spans="1:28" s="14" customFormat="1" x14ac:dyDescent="0.35">
      <c r="A29" s="7">
        <v>17</v>
      </c>
      <c r="B29" s="6"/>
      <c r="C29" s="11"/>
      <c r="D29" s="11"/>
      <c r="E29" s="11"/>
      <c r="F29" s="205" t="str">
        <f t="shared" si="0"/>
        <v>N/A</v>
      </c>
      <c r="G29" s="6"/>
      <c r="AA29" s="14" t="str">
        <f t="shared" si="1"/>
        <v/>
      </c>
      <c r="AB29" s="14" t="str">
        <f>IF(LEN($AA29)=0,"N",IF(LEN($AA29)&gt;1,"Error -- Availability entered in an incorrect format",IF($AA29='Control Panel'!$F$36,$AA29,IF($AA29='Control Panel'!$F$37,$AA29,IF($AA29='Control Panel'!$F$38,$AA29,IF($AA29='Control Panel'!$F$39,$AA29,IF($AA29='Control Panel'!$F$40,$AA29,IF($AA29='Control Panel'!$F$41,$AA29,"Error -- Availability entered in an incorrect format"))))))))</f>
        <v>N</v>
      </c>
    </row>
    <row r="30" spans="1:28" s="14" customFormat="1" x14ac:dyDescent="0.35">
      <c r="A30" s="7">
        <v>18</v>
      </c>
      <c r="B30" s="6"/>
      <c r="C30" s="11"/>
      <c r="D30" s="11"/>
      <c r="E30" s="11"/>
      <c r="F30" s="205" t="str">
        <f t="shared" si="0"/>
        <v>N/A</v>
      </c>
      <c r="G30" s="6"/>
      <c r="AA30" s="14" t="str">
        <f t="shared" si="1"/>
        <v/>
      </c>
      <c r="AB30" s="14" t="str">
        <f>IF(LEN($AA30)=0,"N",IF(LEN($AA30)&gt;1,"Error -- Availability entered in an incorrect format",IF($AA30='Control Panel'!$F$36,$AA30,IF($AA30='Control Panel'!$F$37,$AA30,IF($AA30='Control Panel'!$F$38,$AA30,IF($AA30='Control Panel'!$F$39,$AA30,IF($AA30='Control Panel'!$F$40,$AA30,IF($AA30='Control Panel'!$F$41,$AA30,"Error -- Availability entered in an incorrect format"))))))))</f>
        <v>N</v>
      </c>
    </row>
    <row r="31" spans="1:28" s="14" customFormat="1" x14ac:dyDescent="0.35">
      <c r="A31" s="7">
        <v>19</v>
      </c>
      <c r="B31" s="6"/>
      <c r="C31" s="11"/>
      <c r="D31" s="220"/>
      <c r="E31" s="11"/>
      <c r="F31" s="205" t="str">
        <f t="shared" si="0"/>
        <v>N/A</v>
      </c>
      <c r="G31" s="6"/>
      <c r="AA31" s="14" t="str">
        <f t="shared" si="1"/>
        <v/>
      </c>
      <c r="AB31" s="14" t="str">
        <f>IF(LEN($AA31)=0,"N",IF(LEN($AA31)&gt;1,"Error -- Availability entered in an incorrect format",IF($AA31='Control Panel'!$F$36,$AA31,IF($AA31='Control Panel'!$F$37,$AA31,IF($AA31='Control Panel'!$F$38,$AA31,IF($AA31='Control Panel'!$F$39,$AA31,IF($AA31='Control Panel'!$F$40,$AA31,IF($AA31='Control Panel'!$F$41,$AA31,"Error -- Availability entered in an incorrect format"))))))))</f>
        <v>N</v>
      </c>
    </row>
    <row r="32" spans="1:28" s="14" customFormat="1" x14ac:dyDescent="0.35">
      <c r="A32" s="7">
        <v>20</v>
      </c>
      <c r="B32" s="6"/>
      <c r="C32" s="11"/>
      <c r="D32" s="220"/>
      <c r="E32" s="11"/>
      <c r="F32" s="205" t="str">
        <f t="shared" si="0"/>
        <v>N/A</v>
      </c>
      <c r="G32" s="6"/>
      <c r="AA32" s="14" t="str">
        <f t="shared" si="1"/>
        <v/>
      </c>
      <c r="AB32" s="14" t="str">
        <f>IF(LEN($AA32)=0,"N",IF(LEN($AA32)&gt;1,"Error -- Availability entered in an incorrect format",IF($AA32='Control Panel'!$F$36,$AA32,IF($AA32='Control Panel'!$F$37,$AA32,IF($AA32='Control Panel'!$F$38,$AA32,IF($AA32='Control Panel'!$F$39,$AA32,IF($AA32='Control Panel'!$F$40,$AA32,IF($AA32='Control Panel'!$F$41,$AA32,"Error -- Availability entered in an incorrect format"))))))))</f>
        <v>N</v>
      </c>
    </row>
    <row r="33" spans="1:28" s="14" customFormat="1" x14ac:dyDescent="0.35">
      <c r="A33" s="7">
        <v>21</v>
      </c>
      <c r="B33" s="6"/>
      <c r="C33" s="11"/>
      <c r="D33" s="220"/>
      <c r="E33" s="11"/>
      <c r="F33" s="205" t="str">
        <f t="shared" si="0"/>
        <v>N/A</v>
      </c>
      <c r="G33" s="6"/>
      <c r="AA33" s="14" t="str">
        <f t="shared" si="1"/>
        <v/>
      </c>
      <c r="AB33" s="14" t="str">
        <f>IF(LEN($AA33)=0,"N",IF(LEN($AA33)&gt;1,"Error -- Availability entered in an incorrect format",IF($AA33='Control Panel'!$F$36,$AA33,IF($AA33='Control Panel'!$F$37,$AA33,IF($AA33='Control Panel'!$F$38,$AA33,IF($AA33='Control Panel'!$F$39,$AA33,IF($AA33='Control Panel'!$F$40,$AA33,IF($AA33='Control Panel'!$F$41,$AA33,"Error -- Availability entered in an incorrect format"))))))))</f>
        <v>N</v>
      </c>
    </row>
    <row r="34" spans="1:28" s="14" customFormat="1" x14ac:dyDescent="0.35">
      <c r="A34" s="7">
        <v>22</v>
      </c>
      <c r="B34" s="6"/>
      <c r="C34" s="11"/>
      <c r="D34" s="220"/>
      <c r="E34" s="11"/>
      <c r="F34" s="205" t="str">
        <f t="shared" si="0"/>
        <v>N/A</v>
      </c>
      <c r="G34" s="6"/>
      <c r="AA34" s="14" t="str">
        <f t="shared" si="1"/>
        <v/>
      </c>
      <c r="AB34" s="14" t="str">
        <f>IF(LEN($AA34)=0,"N",IF(LEN($AA34)&gt;1,"Error -- Availability entered in an incorrect format",IF($AA34='Control Panel'!$F$36,$AA34,IF($AA34='Control Panel'!$F$37,$AA34,IF($AA34='Control Panel'!$F$38,$AA34,IF($AA34='Control Panel'!$F$39,$AA34,IF($AA34='Control Panel'!$F$40,$AA34,IF($AA34='Control Panel'!$F$41,$AA34,"Error -- Availability entered in an incorrect format"))))))))</f>
        <v>N</v>
      </c>
    </row>
    <row r="35" spans="1:28" s="14" customFormat="1" x14ac:dyDescent="0.35">
      <c r="A35" s="7">
        <v>23</v>
      </c>
      <c r="B35" s="6"/>
      <c r="C35" s="11"/>
      <c r="D35" s="220"/>
      <c r="E35" s="11"/>
      <c r="F35" s="205" t="str">
        <f t="shared" si="0"/>
        <v>N/A</v>
      </c>
      <c r="G35" s="6"/>
      <c r="AA35" s="14" t="str">
        <f t="shared" si="1"/>
        <v/>
      </c>
      <c r="AB35" s="14" t="str">
        <f>IF(LEN($AA35)=0,"N",IF(LEN($AA35)&gt;1,"Error -- Availability entered in an incorrect format",IF($AA35='Control Panel'!$F$36,$AA35,IF($AA35='Control Panel'!$F$37,$AA35,IF($AA35='Control Panel'!$F$38,$AA35,IF($AA35='Control Panel'!$F$39,$AA35,IF($AA35='Control Panel'!$F$40,$AA35,IF($AA35='Control Panel'!$F$41,$AA35,"Error -- Availability entered in an incorrect format"))))))))</f>
        <v>N</v>
      </c>
    </row>
    <row r="36" spans="1:28" s="14" customFormat="1" x14ac:dyDescent="0.35">
      <c r="A36" s="7">
        <v>24</v>
      </c>
      <c r="B36" s="6"/>
      <c r="C36" s="11"/>
      <c r="D36" s="220"/>
      <c r="E36" s="11"/>
      <c r="F36" s="205" t="str">
        <f t="shared" si="0"/>
        <v>N/A</v>
      </c>
      <c r="G36" s="6"/>
      <c r="AA36" s="14" t="str">
        <f t="shared" si="1"/>
        <v/>
      </c>
      <c r="AB36" s="14" t="str">
        <f>IF(LEN($AA36)=0,"N",IF(LEN($AA36)&gt;1,"Error -- Availability entered in an incorrect format",IF($AA36='Control Panel'!$F$36,$AA36,IF($AA36='Control Panel'!$F$37,$AA36,IF($AA36='Control Panel'!$F$38,$AA36,IF($AA36='Control Panel'!$F$39,$AA36,IF($AA36='Control Panel'!$F$40,$AA36,IF($AA36='Control Panel'!$F$41,$AA36,"Error -- Availability entered in an incorrect format"))))))))</f>
        <v>N</v>
      </c>
    </row>
    <row r="37" spans="1:28" s="14" customFormat="1" x14ac:dyDescent="0.35">
      <c r="A37" s="7">
        <v>25</v>
      </c>
      <c r="B37" s="6"/>
      <c r="C37" s="11"/>
      <c r="D37" s="220"/>
      <c r="E37" s="11"/>
      <c r="F37" s="205" t="str">
        <f t="shared" si="0"/>
        <v>N/A</v>
      </c>
      <c r="G37" s="6"/>
      <c r="AA37" s="14" t="str">
        <f t="shared" si="1"/>
        <v/>
      </c>
      <c r="AB37" s="14" t="str">
        <f>IF(LEN($AA37)=0,"N",IF(LEN($AA37)&gt;1,"Error -- Availability entered in an incorrect format",IF($AA37='Control Panel'!$F$36,$AA37,IF($AA37='Control Panel'!$F$37,$AA37,IF($AA37='Control Panel'!$F$38,$AA37,IF($AA37='Control Panel'!$F$39,$AA37,IF($AA37='Control Panel'!$F$40,$AA37,IF($AA37='Control Panel'!$F$41,$AA37,"Error -- Availability entered in an incorrect format"))))))))</f>
        <v>N</v>
      </c>
    </row>
    <row r="38" spans="1:28" s="14" customFormat="1" x14ac:dyDescent="0.35">
      <c r="A38" s="7">
        <v>26</v>
      </c>
      <c r="B38" s="6"/>
      <c r="C38" s="11"/>
      <c r="D38" s="220"/>
      <c r="E38" s="11"/>
      <c r="F38" s="205" t="str">
        <f t="shared" si="0"/>
        <v>N/A</v>
      </c>
      <c r="G38" s="6"/>
      <c r="AA38" s="14" t="str">
        <f t="shared" si="1"/>
        <v/>
      </c>
      <c r="AB38" s="14" t="str">
        <f>IF(LEN($AA38)=0,"N",IF(LEN($AA38)&gt;1,"Error -- Availability entered in an incorrect format",IF($AA38='Control Panel'!$F$36,$AA38,IF($AA38='Control Panel'!$F$37,$AA38,IF($AA38='Control Panel'!$F$38,$AA38,IF($AA38='Control Panel'!$F$39,$AA38,IF($AA38='Control Panel'!$F$40,$AA38,IF($AA38='Control Panel'!$F$41,$AA38,"Error -- Availability entered in an incorrect format"))))))))</f>
        <v>N</v>
      </c>
    </row>
    <row r="39" spans="1:28" s="14" customFormat="1" x14ac:dyDescent="0.35">
      <c r="A39" s="7">
        <v>27</v>
      </c>
      <c r="B39" s="6"/>
      <c r="C39" s="11"/>
      <c r="D39" s="220"/>
      <c r="E39" s="11"/>
      <c r="F39" s="205" t="str">
        <f t="shared" si="0"/>
        <v>N/A</v>
      </c>
      <c r="G39" s="6"/>
      <c r="AA39" s="14" t="str">
        <f t="shared" si="1"/>
        <v/>
      </c>
      <c r="AB39" s="14" t="str">
        <f>IF(LEN($AA39)=0,"N",IF(LEN($AA39)&gt;1,"Error -- Availability entered in an incorrect format",IF($AA39='Control Panel'!$F$36,$AA39,IF($AA39='Control Panel'!$F$37,$AA39,IF($AA39='Control Panel'!$F$38,$AA39,IF($AA39='Control Panel'!$F$39,$AA39,IF($AA39='Control Panel'!$F$40,$AA39,IF($AA39='Control Panel'!$F$41,$AA39,"Error -- Availability entered in an incorrect format"))))))))</f>
        <v>N</v>
      </c>
    </row>
    <row r="40" spans="1:28" s="14" customFormat="1" x14ac:dyDescent="0.35">
      <c r="A40" s="7">
        <v>28</v>
      </c>
      <c r="B40" s="6"/>
      <c r="C40" s="11"/>
      <c r="D40" s="220"/>
      <c r="E40" s="11"/>
      <c r="F40" s="205" t="str">
        <f t="shared" si="0"/>
        <v>N/A</v>
      </c>
      <c r="G40" s="6"/>
      <c r="AA40" s="14" t="str">
        <f t="shared" si="1"/>
        <v/>
      </c>
      <c r="AB40" s="14" t="str">
        <f>IF(LEN($AA40)=0,"N",IF(LEN($AA40)&gt;1,"Error -- Availability entered in an incorrect format",IF($AA40='Control Panel'!$F$36,$AA40,IF($AA40='Control Panel'!$F$37,$AA40,IF($AA40='Control Panel'!$F$38,$AA40,IF($AA40='Control Panel'!$F$39,$AA40,IF($AA40='Control Panel'!$F$40,$AA40,IF($AA40='Control Panel'!$F$41,$AA40,"Error -- Availability entered in an incorrect format"))))))))</f>
        <v>N</v>
      </c>
    </row>
    <row r="41" spans="1:28" s="14" customFormat="1" x14ac:dyDescent="0.35">
      <c r="A41" s="7">
        <v>29</v>
      </c>
      <c r="B41" s="6"/>
      <c r="C41" s="11"/>
      <c r="D41" s="220"/>
      <c r="E41" s="11"/>
      <c r="F41" s="205" t="str">
        <f t="shared" si="0"/>
        <v>N/A</v>
      </c>
      <c r="G41" s="6"/>
      <c r="AA41" s="14" t="str">
        <f t="shared" si="1"/>
        <v/>
      </c>
      <c r="AB41" s="14" t="str">
        <f>IF(LEN($AA41)=0,"N",IF(LEN($AA41)&gt;1,"Error -- Availability entered in an incorrect format",IF($AA41='Control Panel'!$F$36,$AA41,IF($AA41='Control Panel'!$F$37,$AA41,IF($AA41='Control Panel'!$F$38,$AA41,IF($AA41='Control Panel'!$F$39,$AA41,IF($AA41='Control Panel'!$F$40,$AA41,IF($AA41='Control Panel'!$F$41,$AA41,"Error -- Availability entered in an incorrect format"))))))))</f>
        <v>N</v>
      </c>
    </row>
    <row r="42" spans="1:28" s="14" customFormat="1" x14ac:dyDescent="0.35">
      <c r="A42" s="7">
        <v>30</v>
      </c>
      <c r="B42" s="6"/>
      <c r="C42" s="11"/>
      <c r="D42" s="220"/>
      <c r="E42" s="11"/>
      <c r="F42" s="205" t="str">
        <f t="shared" si="0"/>
        <v>N/A</v>
      </c>
      <c r="G42" s="6"/>
      <c r="AA42" s="14" t="str">
        <f t="shared" si="1"/>
        <v/>
      </c>
      <c r="AB42" s="14" t="str">
        <f>IF(LEN($AA42)=0,"N",IF(LEN($AA42)&gt;1,"Error -- Availability entered in an incorrect format",IF($AA42='Control Panel'!$F$36,$AA42,IF($AA42='Control Panel'!$F$37,$AA42,IF($AA42='Control Panel'!$F$38,$AA42,IF($AA42='Control Panel'!$F$39,$AA42,IF($AA42='Control Panel'!$F$40,$AA42,IF($AA42='Control Panel'!$F$41,$AA42,"Error -- Availability entered in an incorrect format"))))))))</f>
        <v>N</v>
      </c>
    </row>
    <row r="43" spans="1:28" s="14" customFormat="1" x14ac:dyDescent="0.35">
      <c r="A43" s="7">
        <v>31</v>
      </c>
      <c r="B43" s="6"/>
      <c r="C43" s="11"/>
      <c r="D43" s="220"/>
      <c r="E43" s="11"/>
      <c r="F43" s="205" t="str">
        <f t="shared" si="0"/>
        <v>N/A</v>
      </c>
      <c r="G43" s="6"/>
      <c r="AA43" s="14" t="str">
        <f t="shared" si="1"/>
        <v/>
      </c>
      <c r="AB43" s="14" t="str">
        <f>IF(LEN($AA43)=0,"N",IF(LEN($AA43)&gt;1,"Error -- Availability entered in an incorrect format",IF($AA43='Control Panel'!$F$36,$AA43,IF($AA43='Control Panel'!$F$37,$AA43,IF($AA43='Control Panel'!$F$38,$AA43,IF($AA43='Control Panel'!$F$39,$AA43,IF($AA43='Control Panel'!$F$40,$AA43,IF($AA43='Control Panel'!$F$41,$AA43,"Error -- Availability entered in an incorrect format"))))))))</f>
        <v>N</v>
      </c>
    </row>
    <row r="44" spans="1:28" s="14" customFormat="1" x14ac:dyDescent="0.35">
      <c r="A44" s="7">
        <v>32</v>
      </c>
      <c r="B44" s="6"/>
      <c r="C44" s="11"/>
      <c r="D44" s="220"/>
      <c r="E44" s="11"/>
      <c r="F44" s="205" t="str">
        <f t="shared" si="0"/>
        <v>N/A</v>
      </c>
      <c r="G44" s="6"/>
      <c r="AA44" s="14" t="str">
        <f t="shared" si="1"/>
        <v/>
      </c>
      <c r="AB44" s="14" t="str">
        <f>IF(LEN($AA44)=0,"N",IF(LEN($AA44)&gt;1,"Error -- Availability entered in an incorrect format",IF($AA44='Control Panel'!$F$36,$AA44,IF($AA44='Control Panel'!$F$37,$AA44,IF($AA44='Control Panel'!$F$38,$AA44,IF($AA44='Control Panel'!$F$39,$AA44,IF($AA44='Control Panel'!$F$40,$AA44,IF($AA44='Control Panel'!$F$41,$AA44,"Error -- Availability entered in an incorrect format"))))))))</f>
        <v>N</v>
      </c>
    </row>
    <row r="45" spans="1:28" s="14" customFormat="1" x14ac:dyDescent="0.35">
      <c r="A45" s="7">
        <v>33</v>
      </c>
      <c r="B45" s="6"/>
      <c r="C45" s="11"/>
      <c r="D45" s="220"/>
      <c r="E45" s="11"/>
      <c r="F45" s="205" t="str">
        <f t="shared" si="0"/>
        <v>N/A</v>
      </c>
      <c r="G45" s="6"/>
      <c r="AA45" s="14" t="str">
        <f t="shared" si="1"/>
        <v/>
      </c>
      <c r="AB45" s="14" t="str">
        <f>IF(LEN($AA45)=0,"N",IF(LEN($AA45)&gt;1,"Error -- Availability entered in an incorrect format",IF($AA45='Control Panel'!$F$36,$AA45,IF($AA45='Control Panel'!$F$37,$AA45,IF($AA45='Control Panel'!$F$38,$AA45,IF($AA45='Control Panel'!$F$39,$AA45,IF($AA45='Control Panel'!$F$40,$AA45,IF($AA45='Control Panel'!$F$41,$AA45,"Error -- Availability entered in an incorrect format"))))))))</f>
        <v>N</v>
      </c>
    </row>
    <row r="46" spans="1:28" s="14" customFormat="1" x14ac:dyDescent="0.35">
      <c r="A46" s="7">
        <v>34</v>
      </c>
      <c r="B46" s="6"/>
      <c r="C46" s="11"/>
      <c r="D46" s="220"/>
      <c r="E46" s="11"/>
      <c r="F46" s="205" t="str">
        <f t="shared" si="0"/>
        <v>N/A</v>
      </c>
      <c r="G46" s="6"/>
      <c r="AA46" s="14" t="str">
        <f t="shared" si="1"/>
        <v/>
      </c>
      <c r="AB46" s="14" t="str">
        <f>IF(LEN($AA46)=0,"N",IF(LEN($AA46)&gt;1,"Error -- Availability entered in an incorrect format",IF($AA46='Control Panel'!$F$36,$AA46,IF($AA46='Control Panel'!$F$37,$AA46,IF($AA46='Control Panel'!$F$38,$AA46,IF($AA46='Control Panel'!$F$39,$AA46,IF($AA46='Control Panel'!$F$40,$AA46,IF($AA46='Control Panel'!$F$41,$AA46,"Error -- Availability entered in an incorrect format"))))))))</f>
        <v>N</v>
      </c>
    </row>
    <row r="47" spans="1:28" s="14" customFormat="1" x14ac:dyDescent="0.35">
      <c r="A47" s="7">
        <v>35</v>
      </c>
      <c r="B47" s="6"/>
      <c r="C47" s="11"/>
      <c r="D47" s="220"/>
      <c r="E47" s="11"/>
      <c r="F47" s="205" t="str">
        <f t="shared" si="0"/>
        <v>N/A</v>
      </c>
      <c r="G47" s="6"/>
      <c r="AA47" s="14" t="str">
        <f t="shared" si="1"/>
        <v/>
      </c>
      <c r="AB47" s="14" t="str">
        <f>IF(LEN($AA47)=0,"N",IF(LEN($AA47)&gt;1,"Error -- Availability entered in an incorrect format",IF($AA47='Control Panel'!$F$36,$AA47,IF($AA47='Control Panel'!$F$37,$AA47,IF($AA47='Control Panel'!$F$38,$AA47,IF($AA47='Control Panel'!$F$39,$AA47,IF($AA47='Control Panel'!$F$40,$AA47,IF($AA47='Control Panel'!$F$41,$AA47,"Error -- Availability entered in an incorrect format"))))))))</f>
        <v>N</v>
      </c>
    </row>
    <row r="48" spans="1:28" s="14" customFormat="1" x14ac:dyDescent="0.35">
      <c r="A48" s="7">
        <v>36</v>
      </c>
      <c r="B48" s="6"/>
      <c r="C48" s="11"/>
      <c r="D48" s="220"/>
      <c r="E48" s="11"/>
      <c r="F48" s="205" t="str">
        <f t="shared" si="0"/>
        <v>N/A</v>
      </c>
      <c r="G48" s="6"/>
      <c r="AA48" s="14" t="str">
        <f t="shared" si="1"/>
        <v/>
      </c>
      <c r="AB48" s="14" t="str">
        <f>IF(LEN($AA48)=0,"N",IF(LEN($AA48)&gt;1,"Error -- Availability entered in an incorrect format",IF($AA48='Control Panel'!$F$36,$AA48,IF($AA48='Control Panel'!$F$37,$AA48,IF($AA48='Control Panel'!$F$38,$AA48,IF($AA48='Control Panel'!$F$39,$AA48,IF($AA48='Control Panel'!$F$40,$AA48,IF($AA48='Control Panel'!$F$41,$AA48,"Error -- Availability entered in an incorrect format"))))))))</f>
        <v>N</v>
      </c>
    </row>
    <row r="49" spans="1:28" s="14" customFormat="1" x14ac:dyDescent="0.35">
      <c r="A49" s="7">
        <v>37</v>
      </c>
      <c r="B49" s="6"/>
      <c r="C49" s="11"/>
      <c r="D49" s="220"/>
      <c r="E49" s="11"/>
      <c r="F49" s="205" t="str">
        <f t="shared" si="0"/>
        <v>N/A</v>
      </c>
      <c r="G49" s="6"/>
      <c r="AA49" s="14" t="str">
        <f t="shared" si="1"/>
        <v/>
      </c>
      <c r="AB49" s="14" t="str">
        <f>IF(LEN($AA49)=0,"N",IF(LEN($AA49)&gt;1,"Error -- Availability entered in an incorrect format",IF($AA49='Control Panel'!$F$36,$AA49,IF($AA49='Control Panel'!$F$37,$AA49,IF($AA49='Control Panel'!$F$38,$AA49,IF($AA49='Control Panel'!$F$39,$AA49,IF($AA49='Control Panel'!$F$40,$AA49,IF($AA49='Control Panel'!$F$41,$AA49,"Error -- Availability entered in an incorrect format"))))))))</f>
        <v>N</v>
      </c>
    </row>
    <row r="50" spans="1:28" s="14" customFormat="1" x14ac:dyDescent="0.35">
      <c r="A50" s="7">
        <v>38</v>
      </c>
      <c r="B50" s="6"/>
      <c r="C50" s="11"/>
      <c r="D50" s="220"/>
      <c r="E50" s="11"/>
      <c r="F50" s="205" t="str">
        <f t="shared" si="0"/>
        <v>N/A</v>
      </c>
      <c r="G50" s="6"/>
      <c r="AA50" s="14" t="str">
        <f t="shared" si="1"/>
        <v/>
      </c>
      <c r="AB50" s="14" t="str">
        <f>IF(LEN($AA50)=0,"N",IF(LEN($AA50)&gt;1,"Error -- Availability entered in an incorrect format",IF($AA50='Control Panel'!$F$36,$AA50,IF($AA50='Control Panel'!$F$37,$AA50,IF($AA50='Control Panel'!$F$38,$AA50,IF($AA50='Control Panel'!$F$39,$AA50,IF($AA50='Control Panel'!$F$40,$AA50,IF($AA50='Control Panel'!$F$41,$AA50,"Error -- Availability entered in an incorrect format"))))))))</f>
        <v>N</v>
      </c>
    </row>
    <row r="51" spans="1:28" s="14" customFormat="1" x14ac:dyDescent="0.35">
      <c r="A51" s="7">
        <v>39</v>
      </c>
      <c r="B51" s="6"/>
      <c r="C51" s="11"/>
      <c r="D51" s="220"/>
      <c r="E51" s="11"/>
      <c r="F51" s="205" t="str">
        <f t="shared" si="0"/>
        <v>N/A</v>
      </c>
      <c r="G51" s="6"/>
      <c r="AA51" s="14" t="str">
        <f t="shared" si="1"/>
        <v/>
      </c>
      <c r="AB51" s="14" t="str">
        <f>IF(LEN($AA51)=0,"N",IF(LEN($AA51)&gt;1,"Error -- Availability entered in an incorrect format",IF($AA51='Control Panel'!$F$36,$AA51,IF($AA51='Control Panel'!$F$37,$AA51,IF($AA51='Control Panel'!$F$38,$AA51,IF($AA51='Control Panel'!$F$39,$AA51,IF($AA51='Control Panel'!$F$40,$AA51,IF($AA51='Control Panel'!$F$41,$AA51,"Error -- Availability entered in an incorrect format"))))))))</f>
        <v>N</v>
      </c>
    </row>
    <row r="52" spans="1:28" s="14" customFormat="1" x14ac:dyDescent="0.35">
      <c r="A52" s="7">
        <v>40</v>
      </c>
      <c r="B52" s="6"/>
      <c r="C52" s="11"/>
      <c r="D52" s="220"/>
      <c r="E52" s="11"/>
      <c r="F52" s="205" t="str">
        <f t="shared" si="0"/>
        <v>N/A</v>
      </c>
      <c r="G52" s="6"/>
      <c r="AA52" s="14" t="str">
        <f t="shared" si="1"/>
        <v/>
      </c>
      <c r="AB52" s="14" t="str">
        <f>IF(LEN($AA52)=0,"N",IF(LEN($AA52)&gt;1,"Error -- Availability entered in an incorrect format",IF($AA52='Control Panel'!$F$36,$AA52,IF($AA52='Control Panel'!$F$37,$AA52,IF($AA52='Control Panel'!$F$38,$AA52,IF($AA52='Control Panel'!$F$39,$AA52,IF($AA52='Control Panel'!$F$40,$AA52,IF($AA52='Control Panel'!$F$41,$AA52,"Error -- Availability entered in an incorrect format"))))))))</f>
        <v>N</v>
      </c>
    </row>
    <row r="53" spans="1:28" s="14" customFormat="1" x14ac:dyDescent="0.35">
      <c r="A53" s="7">
        <v>41</v>
      </c>
      <c r="B53" s="6"/>
      <c r="C53" s="11"/>
      <c r="D53" s="220"/>
      <c r="E53" s="11"/>
      <c r="F53" s="205" t="str">
        <f t="shared" si="0"/>
        <v>N/A</v>
      </c>
      <c r="G53" s="6"/>
      <c r="AA53" s="14" t="str">
        <f t="shared" si="1"/>
        <v/>
      </c>
      <c r="AB53" s="14" t="str">
        <f>IF(LEN($AA53)=0,"N",IF(LEN($AA53)&gt;1,"Error -- Availability entered in an incorrect format",IF($AA53='Control Panel'!$F$36,$AA53,IF($AA53='Control Panel'!$F$37,$AA53,IF($AA53='Control Panel'!$F$38,$AA53,IF($AA53='Control Panel'!$F$39,$AA53,IF($AA53='Control Panel'!$F$40,$AA53,IF($AA53='Control Panel'!$F$41,$AA53,"Error -- Availability entered in an incorrect format"))))))))</f>
        <v>N</v>
      </c>
    </row>
    <row r="54" spans="1:28" s="14" customFormat="1" x14ac:dyDescent="0.35">
      <c r="A54" s="7">
        <v>42</v>
      </c>
      <c r="B54" s="6"/>
      <c r="C54" s="11"/>
      <c r="D54" s="220"/>
      <c r="E54" s="11"/>
      <c r="F54" s="205" t="str">
        <f t="shared" si="0"/>
        <v>N/A</v>
      </c>
      <c r="G54" s="6"/>
      <c r="AA54" s="14" t="str">
        <f t="shared" si="1"/>
        <v/>
      </c>
      <c r="AB54" s="14" t="str">
        <f>IF(LEN($AA54)=0,"N",IF(LEN($AA54)&gt;1,"Error -- Availability entered in an incorrect format",IF($AA54='Control Panel'!$F$36,$AA54,IF($AA54='Control Panel'!$F$37,$AA54,IF($AA54='Control Panel'!$F$38,$AA54,IF($AA54='Control Panel'!$F$39,$AA54,IF($AA54='Control Panel'!$F$40,$AA54,IF($AA54='Control Panel'!$F$41,$AA54,"Error -- Availability entered in an incorrect format"))))))))</f>
        <v>N</v>
      </c>
    </row>
    <row r="55" spans="1:28" s="14" customFormat="1" x14ac:dyDescent="0.35">
      <c r="A55" s="7">
        <v>43</v>
      </c>
      <c r="B55" s="6"/>
      <c r="C55" s="11"/>
      <c r="D55" s="220"/>
      <c r="E55" s="11"/>
      <c r="F55" s="205" t="str">
        <f t="shared" si="0"/>
        <v>N/A</v>
      </c>
      <c r="G55" s="6"/>
      <c r="AA55" s="14" t="str">
        <f t="shared" si="1"/>
        <v/>
      </c>
      <c r="AB55" s="14" t="str">
        <f>IF(LEN($AA55)=0,"N",IF(LEN($AA55)&gt;1,"Error -- Availability entered in an incorrect format",IF($AA55='Control Panel'!$F$36,$AA55,IF($AA55='Control Panel'!$F$37,$AA55,IF($AA55='Control Panel'!$F$38,$AA55,IF($AA55='Control Panel'!$F$39,$AA55,IF($AA55='Control Panel'!$F$40,$AA55,IF($AA55='Control Panel'!$F$41,$AA55,"Error -- Availability entered in an incorrect format"))))))))</f>
        <v>N</v>
      </c>
    </row>
    <row r="56" spans="1:28" s="14" customFormat="1" x14ac:dyDescent="0.35">
      <c r="A56" s="7">
        <v>44</v>
      </c>
      <c r="B56" s="6"/>
      <c r="C56" s="11"/>
      <c r="D56" s="220"/>
      <c r="E56" s="11"/>
      <c r="F56" s="205" t="str">
        <f t="shared" si="0"/>
        <v>N/A</v>
      </c>
      <c r="G56" s="6"/>
      <c r="AA56" s="14" t="str">
        <f t="shared" si="1"/>
        <v/>
      </c>
      <c r="AB56" s="14" t="str">
        <f>IF(LEN($AA56)=0,"N",IF(LEN($AA56)&gt;1,"Error -- Availability entered in an incorrect format",IF($AA56='Control Panel'!$F$36,$AA56,IF($AA56='Control Panel'!$F$37,$AA56,IF($AA56='Control Panel'!$F$38,$AA56,IF($AA56='Control Panel'!$F$39,$AA56,IF($AA56='Control Panel'!$F$40,$AA56,IF($AA56='Control Panel'!$F$41,$AA56,"Error -- Availability entered in an incorrect format"))))))))</f>
        <v>N</v>
      </c>
    </row>
    <row r="57" spans="1:28" s="14" customFormat="1" x14ac:dyDescent="0.35">
      <c r="A57" s="7">
        <v>45</v>
      </c>
      <c r="B57" s="6"/>
      <c r="C57" s="11"/>
      <c r="D57" s="220"/>
      <c r="E57" s="11"/>
      <c r="F57" s="205" t="str">
        <f t="shared" si="0"/>
        <v>N/A</v>
      </c>
      <c r="G57" s="6"/>
      <c r="AA57" s="14" t="str">
        <f t="shared" si="1"/>
        <v/>
      </c>
      <c r="AB57" s="14" t="str">
        <f>IF(LEN($AA57)=0,"N",IF(LEN($AA57)&gt;1,"Error -- Availability entered in an incorrect format",IF($AA57='Control Panel'!$F$36,$AA57,IF($AA57='Control Panel'!$F$37,$AA57,IF($AA57='Control Panel'!$F$38,$AA57,IF($AA57='Control Panel'!$F$39,$AA57,IF($AA57='Control Panel'!$F$40,$AA57,IF($AA57='Control Panel'!$F$41,$AA57,"Error -- Availability entered in an incorrect format"))))))))</f>
        <v>N</v>
      </c>
    </row>
    <row r="58" spans="1:28" s="14" customFormat="1" x14ac:dyDescent="0.35">
      <c r="A58" s="7">
        <v>46</v>
      </c>
      <c r="B58" s="6"/>
      <c r="C58" s="11"/>
      <c r="D58" s="220"/>
      <c r="E58" s="11"/>
      <c r="F58" s="205" t="str">
        <f t="shared" si="0"/>
        <v>N/A</v>
      </c>
      <c r="G58" s="6"/>
      <c r="AA58" s="14" t="str">
        <f t="shared" si="1"/>
        <v/>
      </c>
      <c r="AB58" s="14" t="str">
        <f>IF(LEN($AA58)=0,"N",IF(LEN($AA58)&gt;1,"Error -- Availability entered in an incorrect format",IF($AA58='Control Panel'!$F$36,$AA58,IF($AA58='Control Panel'!$F$37,$AA58,IF($AA58='Control Panel'!$F$38,$AA58,IF($AA58='Control Panel'!$F$39,$AA58,IF($AA58='Control Panel'!$F$40,$AA58,IF($AA58='Control Panel'!$F$41,$AA58,"Error -- Availability entered in an incorrect format"))))))))</f>
        <v>N</v>
      </c>
    </row>
    <row r="59" spans="1:28" s="14" customFormat="1" x14ac:dyDescent="0.35">
      <c r="A59" s="7">
        <v>47</v>
      </c>
      <c r="B59" s="6"/>
      <c r="C59" s="11"/>
      <c r="D59" s="220"/>
      <c r="E59" s="11"/>
      <c r="F59" s="205" t="str">
        <f t="shared" si="0"/>
        <v>N/A</v>
      </c>
      <c r="G59" s="6"/>
      <c r="AA59" s="14" t="str">
        <f t="shared" si="1"/>
        <v/>
      </c>
      <c r="AB59" s="14" t="str">
        <f>IF(LEN($AA59)=0,"N",IF(LEN($AA59)&gt;1,"Error -- Availability entered in an incorrect format",IF($AA59='Control Panel'!$F$36,$AA59,IF($AA59='Control Panel'!$F$37,$AA59,IF($AA59='Control Panel'!$F$38,$AA59,IF($AA59='Control Panel'!$F$39,$AA59,IF($AA59='Control Panel'!$F$40,$AA59,IF($AA59='Control Panel'!$F$41,$AA59,"Error -- Availability entered in an incorrect format"))))))))</f>
        <v>N</v>
      </c>
    </row>
    <row r="60" spans="1:28" s="14" customFormat="1" x14ac:dyDescent="0.35">
      <c r="A60" s="7">
        <v>48</v>
      </c>
      <c r="B60" s="6"/>
      <c r="C60" s="11"/>
      <c r="D60" s="220"/>
      <c r="E60" s="11"/>
      <c r="F60" s="205" t="str">
        <f t="shared" si="0"/>
        <v>N/A</v>
      </c>
      <c r="G60" s="6"/>
      <c r="AA60" s="14" t="str">
        <f t="shared" si="1"/>
        <v/>
      </c>
      <c r="AB60" s="14" t="str">
        <f>IF(LEN($AA60)=0,"N",IF(LEN($AA60)&gt;1,"Error -- Availability entered in an incorrect format",IF($AA60='Control Panel'!$F$36,$AA60,IF($AA60='Control Panel'!$F$37,$AA60,IF($AA60='Control Panel'!$F$38,$AA60,IF($AA60='Control Panel'!$F$39,$AA60,IF($AA60='Control Panel'!$F$40,$AA60,IF($AA60='Control Panel'!$F$41,$AA60,"Error -- Availability entered in an incorrect format"))))))))</f>
        <v>N</v>
      </c>
    </row>
    <row r="61" spans="1:28" s="14" customFormat="1" x14ac:dyDescent="0.35">
      <c r="A61" s="7">
        <v>49</v>
      </c>
      <c r="B61" s="6"/>
      <c r="C61" s="11"/>
      <c r="D61" s="220"/>
      <c r="E61" s="11"/>
      <c r="F61" s="205" t="str">
        <f t="shared" si="0"/>
        <v>N/A</v>
      </c>
      <c r="G61" s="6"/>
      <c r="AA61" s="14" t="str">
        <f t="shared" si="1"/>
        <v/>
      </c>
      <c r="AB61" s="14" t="str">
        <f>IF(LEN($AA61)=0,"N",IF(LEN($AA61)&gt;1,"Error -- Availability entered in an incorrect format",IF($AA61='Control Panel'!$F$36,$AA61,IF($AA61='Control Panel'!$F$37,$AA61,IF($AA61='Control Panel'!$F$38,$AA61,IF($AA61='Control Panel'!$F$39,$AA61,IF($AA61='Control Panel'!$F$40,$AA61,IF($AA61='Control Panel'!$F$41,$AA61,"Error -- Availability entered in an incorrect format"))))))))</f>
        <v>N</v>
      </c>
    </row>
    <row r="62" spans="1:28" s="14" customFormat="1" x14ac:dyDescent="0.35">
      <c r="A62" s="7">
        <v>50</v>
      </c>
      <c r="B62" s="6"/>
      <c r="C62" s="11"/>
      <c r="D62" s="220"/>
      <c r="E62" s="11"/>
      <c r="F62" s="205" t="str">
        <f t="shared" si="0"/>
        <v>N/A</v>
      </c>
      <c r="G62" s="6"/>
      <c r="AA62" s="14" t="str">
        <f t="shared" si="1"/>
        <v/>
      </c>
      <c r="AB62" s="14" t="str">
        <f>IF(LEN($AA62)=0,"N",IF(LEN($AA62)&gt;1,"Error -- Availability entered in an incorrect format",IF($AA62='Control Panel'!$F$36,$AA62,IF($AA62='Control Panel'!$F$37,$AA62,IF($AA62='Control Panel'!$F$38,$AA62,IF($AA62='Control Panel'!$F$39,$AA62,IF($AA62='Control Panel'!$F$40,$AA62,IF($AA62='Control Panel'!$F$41,$AA62,"Error -- Availability entered in an incorrect format"))))))))</f>
        <v>N</v>
      </c>
    </row>
    <row r="63" spans="1:28" s="14" customFormat="1" x14ac:dyDescent="0.35">
      <c r="A63" s="7">
        <v>51</v>
      </c>
      <c r="B63" s="6"/>
      <c r="C63" s="11"/>
      <c r="D63" s="220"/>
      <c r="E63" s="11"/>
      <c r="F63" s="205" t="str">
        <f t="shared" si="0"/>
        <v>N/A</v>
      </c>
      <c r="G63" s="6"/>
      <c r="AA63" s="14" t="str">
        <f t="shared" si="1"/>
        <v/>
      </c>
      <c r="AB63" s="14" t="str">
        <f>IF(LEN($AA63)=0,"N",IF(LEN($AA63)&gt;1,"Error -- Availability entered in an incorrect format",IF($AA63='Control Panel'!$F$36,$AA63,IF($AA63='Control Panel'!$F$37,$AA63,IF($AA63='Control Panel'!$F$38,$AA63,IF($AA63='Control Panel'!$F$39,$AA63,IF($AA63='Control Panel'!$F$40,$AA63,IF($AA63='Control Panel'!$F$41,$AA63,"Error -- Availability entered in an incorrect format"))))))))</f>
        <v>N</v>
      </c>
    </row>
    <row r="64" spans="1:28" s="14" customFormat="1" x14ac:dyDescent="0.35">
      <c r="A64" s="7">
        <v>52</v>
      </c>
      <c r="B64" s="6"/>
      <c r="C64" s="11"/>
      <c r="D64" s="220"/>
      <c r="E64" s="11"/>
      <c r="F64" s="205" t="str">
        <f t="shared" si="0"/>
        <v>N/A</v>
      </c>
      <c r="G64" s="6"/>
      <c r="AA64" s="14" t="str">
        <f t="shared" si="1"/>
        <v/>
      </c>
      <c r="AB64" s="14" t="str">
        <f>IF(LEN($AA64)=0,"N",IF(LEN($AA64)&gt;1,"Error -- Availability entered in an incorrect format",IF($AA64='Control Panel'!$F$36,$AA64,IF($AA64='Control Panel'!$F$37,$AA64,IF($AA64='Control Panel'!$F$38,$AA64,IF($AA64='Control Panel'!$F$39,$AA64,IF($AA64='Control Panel'!$F$40,$AA64,IF($AA64='Control Panel'!$F$41,$AA64,"Error -- Availability entered in an incorrect format"))))))))</f>
        <v>N</v>
      </c>
    </row>
    <row r="65" spans="1:28" s="14" customFormat="1" x14ac:dyDescent="0.35">
      <c r="A65" s="7">
        <v>53</v>
      </c>
      <c r="B65" s="6"/>
      <c r="C65" s="11"/>
      <c r="D65" s="220"/>
      <c r="E65" s="11"/>
      <c r="F65" s="205" t="str">
        <f t="shared" si="0"/>
        <v>N/A</v>
      </c>
      <c r="G65" s="6"/>
      <c r="AA65" s="14" t="str">
        <f t="shared" si="1"/>
        <v/>
      </c>
      <c r="AB65" s="14" t="str">
        <f>IF(LEN($AA65)=0,"N",IF(LEN($AA65)&gt;1,"Error -- Availability entered in an incorrect format",IF($AA65='Control Panel'!$F$36,$AA65,IF($AA65='Control Panel'!$F$37,$AA65,IF($AA65='Control Panel'!$F$38,$AA65,IF($AA65='Control Panel'!$F$39,$AA65,IF($AA65='Control Panel'!$F$40,$AA65,IF($AA65='Control Panel'!$F$41,$AA65,"Error -- Availability entered in an incorrect format"))))))))</f>
        <v>N</v>
      </c>
    </row>
    <row r="66" spans="1:28" s="14" customFormat="1" x14ac:dyDescent="0.35">
      <c r="A66" s="7">
        <v>54</v>
      </c>
      <c r="B66" s="6"/>
      <c r="C66" s="11"/>
      <c r="D66" s="220"/>
      <c r="E66" s="11"/>
      <c r="F66" s="205" t="str">
        <f t="shared" si="0"/>
        <v>N/A</v>
      </c>
      <c r="G66" s="6"/>
      <c r="AA66" s="14" t="str">
        <f t="shared" si="1"/>
        <v/>
      </c>
      <c r="AB66" s="14" t="str">
        <f>IF(LEN($AA66)=0,"N",IF(LEN($AA66)&gt;1,"Error -- Availability entered in an incorrect format",IF($AA66='Control Panel'!$F$36,$AA66,IF($AA66='Control Panel'!$F$37,$AA66,IF($AA66='Control Panel'!$F$38,$AA66,IF($AA66='Control Panel'!$F$39,$AA66,IF($AA66='Control Panel'!$F$40,$AA66,IF($AA66='Control Panel'!$F$41,$AA66,"Error -- Availability entered in an incorrect format"))))))))</f>
        <v>N</v>
      </c>
    </row>
    <row r="67" spans="1:28" s="14" customFormat="1" x14ac:dyDescent="0.35">
      <c r="A67" s="7">
        <v>55</v>
      </c>
      <c r="B67" s="6"/>
      <c r="C67" s="11"/>
      <c r="D67" s="220"/>
      <c r="E67" s="11"/>
      <c r="F67" s="205" t="str">
        <f t="shared" si="0"/>
        <v>N/A</v>
      </c>
      <c r="G67" s="6"/>
      <c r="AA67" s="14" t="str">
        <f t="shared" si="1"/>
        <v/>
      </c>
      <c r="AB67" s="14" t="str">
        <f>IF(LEN($AA67)=0,"N",IF(LEN($AA67)&gt;1,"Error -- Availability entered in an incorrect format",IF($AA67='Control Panel'!$F$36,$AA67,IF($AA67='Control Panel'!$F$37,$AA67,IF($AA67='Control Panel'!$F$38,$AA67,IF($AA67='Control Panel'!$F$39,$AA67,IF($AA67='Control Panel'!$F$40,$AA67,IF($AA67='Control Panel'!$F$41,$AA67,"Error -- Availability entered in an incorrect format"))))))))</f>
        <v>N</v>
      </c>
    </row>
    <row r="68" spans="1:28" s="14" customFormat="1" x14ac:dyDescent="0.35">
      <c r="A68" s="7">
        <v>56</v>
      </c>
      <c r="B68" s="6"/>
      <c r="C68" s="11"/>
      <c r="D68" s="220"/>
      <c r="E68" s="11"/>
      <c r="F68" s="205" t="str">
        <f t="shared" si="0"/>
        <v>N/A</v>
      </c>
      <c r="G68" s="6"/>
      <c r="AA68" s="14" t="str">
        <f t="shared" si="1"/>
        <v/>
      </c>
      <c r="AB68" s="14" t="str">
        <f>IF(LEN($AA68)=0,"N",IF(LEN($AA68)&gt;1,"Error -- Availability entered in an incorrect format",IF($AA68='Control Panel'!$F$36,$AA68,IF($AA68='Control Panel'!$F$37,$AA68,IF($AA68='Control Panel'!$F$38,$AA68,IF($AA68='Control Panel'!$F$39,$AA68,IF($AA68='Control Panel'!$F$40,$AA68,IF($AA68='Control Panel'!$F$41,$AA68,"Error -- Availability entered in an incorrect format"))))))))</f>
        <v>N</v>
      </c>
    </row>
    <row r="69" spans="1:28" s="14" customFormat="1" x14ac:dyDescent="0.35">
      <c r="A69" s="7">
        <v>57</v>
      </c>
      <c r="B69" s="6"/>
      <c r="C69" s="11"/>
      <c r="D69" s="220"/>
      <c r="E69" s="11"/>
      <c r="F69" s="205" t="str">
        <f t="shared" si="0"/>
        <v>N/A</v>
      </c>
      <c r="G69" s="6"/>
      <c r="AA69" s="14" t="str">
        <f t="shared" si="1"/>
        <v/>
      </c>
      <c r="AB69" s="14" t="str">
        <f>IF(LEN($AA69)=0,"N",IF(LEN($AA69)&gt;1,"Error -- Availability entered in an incorrect format",IF($AA69='Control Panel'!$F$36,$AA69,IF($AA69='Control Panel'!$F$37,$AA69,IF($AA69='Control Panel'!$F$38,$AA69,IF($AA69='Control Panel'!$F$39,$AA69,IF($AA69='Control Panel'!$F$40,$AA69,IF($AA69='Control Panel'!$F$41,$AA69,"Error -- Availability entered in an incorrect format"))))))))</f>
        <v>N</v>
      </c>
    </row>
    <row r="70" spans="1:28" s="14" customFormat="1" x14ac:dyDescent="0.35">
      <c r="A70" s="7">
        <v>58</v>
      </c>
      <c r="B70" s="6"/>
      <c r="C70" s="11"/>
      <c r="D70" s="220"/>
      <c r="E70" s="11"/>
      <c r="F70" s="205" t="str">
        <f t="shared" si="0"/>
        <v>N/A</v>
      </c>
      <c r="G70" s="6"/>
      <c r="AA70" s="14" t="str">
        <f t="shared" si="1"/>
        <v/>
      </c>
      <c r="AB70" s="14" t="str">
        <f>IF(LEN($AA70)=0,"N",IF(LEN($AA70)&gt;1,"Error -- Availability entered in an incorrect format",IF($AA70='Control Panel'!$F$36,$AA70,IF($AA70='Control Panel'!$F$37,$AA70,IF($AA70='Control Panel'!$F$38,$AA70,IF($AA70='Control Panel'!$F$39,$AA70,IF($AA70='Control Panel'!$F$40,$AA70,IF($AA70='Control Panel'!$F$41,$AA70,"Error -- Availability entered in an incorrect format"))))))))</f>
        <v>N</v>
      </c>
    </row>
    <row r="71" spans="1:28" s="14" customFormat="1" x14ac:dyDescent="0.35">
      <c r="A71" s="7">
        <v>59</v>
      </c>
      <c r="B71" s="6"/>
      <c r="C71" s="11"/>
      <c r="D71" s="220"/>
      <c r="E71" s="11"/>
      <c r="F71" s="205" t="str">
        <f t="shared" si="0"/>
        <v>N/A</v>
      </c>
      <c r="G71" s="6"/>
      <c r="AA71" s="14" t="str">
        <f t="shared" si="1"/>
        <v/>
      </c>
      <c r="AB71" s="14" t="str">
        <f>IF(LEN($AA71)=0,"N",IF(LEN($AA71)&gt;1,"Error -- Availability entered in an incorrect format",IF($AA71='Control Panel'!$F$36,$AA71,IF($AA71='Control Panel'!$F$37,$AA71,IF($AA71='Control Panel'!$F$38,$AA71,IF($AA71='Control Panel'!$F$39,$AA71,IF($AA71='Control Panel'!$F$40,$AA71,IF($AA71='Control Panel'!$F$41,$AA71,"Error -- Availability entered in an incorrect format"))))))))</f>
        <v>N</v>
      </c>
    </row>
    <row r="72" spans="1:28" s="14" customFormat="1" x14ac:dyDescent="0.35">
      <c r="A72" s="7">
        <v>60</v>
      </c>
      <c r="B72" s="6"/>
      <c r="C72" s="11"/>
      <c r="D72" s="220"/>
      <c r="E72" s="11"/>
      <c r="F72" s="205" t="str">
        <f t="shared" si="0"/>
        <v>N/A</v>
      </c>
      <c r="G72" s="6"/>
      <c r="AA72" s="14" t="str">
        <f t="shared" si="1"/>
        <v/>
      </c>
      <c r="AB72" s="14" t="str">
        <f>IF(LEN($AA72)=0,"N",IF(LEN($AA72)&gt;1,"Error -- Availability entered in an incorrect format",IF($AA72='Control Panel'!$F$36,$AA72,IF($AA72='Control Panel'!$F$37,$AA72,IF($AA72='Control Panel'!$F$38,$AA72,IF($AA72='Control Panel'!$F$39,$AA72,IF($AA72='Control Panel'!$F$40,$AA72,IF($AA72='Control Panel'!$F$41,$AA72,"Error -- Availability entered in an incorrect format"))))))))</f>
        <v>N</v>
      </c>
    </row>
    <row r="73" spans="1:28" s="14" customFormat="1" x14ac:dyDescent="0.35">
      <c r="A73" s="7">
        <v>61</v>
      </c>
      <c r="B73" s="6"/>
      <c r="C73" s="11"/>
      <c r="D73" s="220"/>
      <c r="E73" s="11"/>
      <c r="F73" s="205" t="str">
        <f t="shared" si="0"/>
        <v>N/A</v>
      </c>
      <c r="G73" s="6"/>
      <c r="AA73" s="14" t="str">
        <f t="shared" si="1"/>
        <v/>
      </c>
      <c r="AB73" s="14" t="str">
        <f>IF(LEN($AA73)=0,"N",IF(LEN($AA73)&gt;1,"Error -- Availability entered in an incorrect format",IF($AA73='Control Panel'!$F$36,$AA73,IF($AA73='Control Panel'!$F$37,$AA73,IF($AA73='Control Panel'!$F$38,$AA73,IF($AA73='Control Panel'!$F$39,$AA73,IF($AA73='Control Panel'!$F$40,$AA73,IF($AA73='Control Panel'!$F$41,$AA73,"Error -- Availability entered in an incorrect format"))))))))</f>
        <v>N</v>
      </c>
    </row>
    <row r="74" spans="1:28" s="14" customFormat="1" x14ac:dyDescent="0.35">
      <c r="A74" s="7">
        <v>62</v>
      </c>
      <c r="B74" s="6"/>
      <c r="C74" s="11"/>
      <c r="D74" s="220"/>
      <c r="E74" s="11"/>
      <c r="F74" s="205" t="str">
        <f t="shared" si="0"/>
        <v>N/A</v>
      </c>
      <c r="G74" s="6"/>
      <c r="AA74" s="14" t="str">
        <f t="shared" si="1"/>
        <v/>
      </c>
      <c r="AB74" s="14" t="str">
        <f>IF(LEN($AA74)=0,"N",IF(LEN($AA74)&gt;1,"Error -- Availability entered in an incorrect format",IF($AA74='Control Panel'!$F$36,$AA74,IF($AA74='Control Panel'!$F$37,$AA74,IF($AA74='Control Panel'!$F$38,$AA74,IF($AA74='Control Panel'!$F$39,$AA74,IF($AA74='Control Panel'!$F$40,$AA74,IF($AA74='Control Panel'!$F$41,$AA74,"Error -- Availability entered in an incorrect format"))))))))</f>
        <v>N</v>
      </c>
    </row>
    <row r="75" spans="1:28" s="14" customFormat="1" x14ac:dyDescent="0.35">
      <c r="A75" s="7">
        <v>63</v>
      </c>
      <c r="B75" s="6"/>
      <c r="C75" s="11"/>
      <c r="D75" s="220"/>
      <c r="E75" s="11"/>
      <c r="F75" s="205" t="str">
        <f t="shared" si="0"/>
        <v>N/A</v>
      </c>
      <c r="G75" s="6"/>
      <c r="AA75" s="14" t="str">
        <f t="shared" si="1"/>
        <v/>
      </c>
      <c r="AB75" s="14" t="str">
        <f>IF(LEN($AA75)=0,"N",IF(LEN($AA75)&gt;1,"Error -- Availability entered in an incorrect format",IF($AA75='Control Panel'!$F$36,$AA75,IF($AA75='Control Panel'!$F$37,$AA75,IF($AA75='Control Panel'!$F$38,$AA75,IF($AA75='Control Panel'!$F$39,$AA75,IF($AA75='Control Panel'!$F$40,$AA75,IF($AA75='Control Panel'!$F$41,$AA75,"Error -- Availability entered in an incorrect format"))))))))</f>
        <v>N</v>
      </c>
    </row>
    <row r="76" spans="1:28" s="14" customFormat="1" x14ac:dyDescent="0.35">
      <c r="A76" s="7">
        <v>64</v>
      </c>
      <c r="B76" s="6"/>
      <c r="C76" s="11"/>
      <c r="D76" s="220"/>
      <c r="E76" s="11"/>
      <c r="F76" s="205" t="str">
        <f t="shared" si="0"/>
        <v>N/A</v>
      </c>
      <c r="G76" s="6"/>
      <c r="AA76" s="14" t="str">
        <f t="shared" si="1"/>
        <v/>
      </c>
      <c r="AB76" s="14" t="str">
        <f>IF(LEN($AA76)=0,"N",IF(LEN($AA76)&gt;1,"Error -- Availability entered in an incorrect format",IF($AA76='Control Panel'!$F$36,$AA76,IF($AA76='Control Panel'!$F$37,$AA76,IF($AA76='Control Panel'!$F$38,$AA76,IF($AA76='Control Panel'!$F$39,$AA76,IF($AA76='Control Panel'!$F$40,$AA76,IF($AA76='Control Panel'!$F$41,$AA76,"Error -- Availability entered in an incorrect format"))))))))</f>
        <v>N</v>
      </c>
    </row>
    <row r="77" spans="1:28" s="14" customFormat="1" x14ac:dyDescent="0.35">
      <c r="A77" s="7">
        <v>65</v>
      </c>
      <c r="B77" s="6"/>
      <c r="C77" s="11"/>
      <c r="D77" s="220"/>
      <c r="E77" s="11"/>
      <c r="F77" s="205" t="str">
        <f t="shared" si="0"/>
        <v>N/A</v>
      </c>
      <c r="G77" s="6"/>
      <c r="AA77" s="14" t="str">
        <f t="shared" si="1"/>
        <v/>
      </c>
      <c r="AB77" s="14" t="str">
        <f>IF(LEN($AA77)=0,"N",IF(LEN($AA77)&gt;1,"Error -- Availability entered in an incorrect format",IF($AA77='Control Panel'!$F$36,$AA77,IF($AA77='Control Panel'!$F$37,$AA77,IF($AA77='Control Panel'!$F$38,$AA77,IF($AA77='Control Panel'!$F$39,$AA77,IF($AA77='Control Panel'!$F$40,$AA77,IF($AA77='Control Panel'!$F$41,$AA77,"Error -- Availability entered in an incorrect format"))))))))</f>
        <v>N</v>
      </c>
    </row>
    <row r="78" spans="1:28" s="14" customFormat="1" x14ac:dyDescent="0.35">
      <c r="A78" s="7">
        <v>66</v>
      </c>
      <c r="B78" s="6"/>
      <c r="C78" s="11"/>
      <c r="D78" s="220"/>
      <c r="E78" s="11"/>
      <c r="F78" s="205" t="str">
        <f t="shared" ref="F78:F141" si="2">IF($D$10=$A$9,"N/A",$D$10)</f>
        <v>N/A</v>
      </c>
      <c r="G78" s="6"/>
      <c r="AA78" s="14" t="str">
        <f t="shared" ref="AA78:AA141" si="3">TRIM($D78)</f>
        <v/>
      </c>
      <c r="AB78" s="14" t="str">
        <f>IF(LEN($AA78)=0,"N",IF(LEN($AA78)&gt;1,"Error -- Availability entered in an incorrect format",IF($AA78='Control Panel'!$F$36,$AA78,IF($AA78='Control Panel'!$F$37,$AA78,IF($AA78='Control Panel'!$F$38,$AA78,IF($AA78='Control Panel'!$F$39,$AA78,IF($AA78='Control Panel'!$F$40,$AA78,IF($AA78='Control Panel'!$F$41,$AA78,"Error -- Availability entered in an incorrect format"))))))))</f>
        <v>N</v>
      </c>
    </row>
    <row r="79" spans="1:28" s="14" customFormat="1" x14ac:dyDescent="0.35">
      <c r="A79" s="7">
        <v>67</v>
      </c>
      <c r="B79" s="6"/>
      <c r="C79" s="11"/>
      <c r="D79" s="220"/>
      <c r="E79" s="11"/>
      <c r="F79" s="205" t="str">
        <f t="shared" si="2"/>
        <v>N/A</v>
      </c>
      <c r="G79" s="6"/>
      <c r="AA79" s="14" t="str">
        <f t="shared" si="3"/>
        <v/>
      </c>
      <c r="AB79" s="14" t="str">
        <f>IF(LEN($AA79)=0,"N",IF(LEN($AA79)&gt;1,"Error -- Availability entered in an incorrect format",IF($AA79='Control Panel'!$F$36,$AA79,IF($AA79='Control Panel'!$F$37,$AA79,IF($AA79='Control Panel'!$F$38,$AA79,IF($AA79='Control Panel'!$F$39,$AA79,IF($AA79='Control Panel'!$F$40,$AA79,IF($AA79='Control Panel'!$F$41,$AA79,"Error -- Availability entered in an incorrect format"))))))))</f>
        <v>N</v>
      </c>
    </row>
    <row r="80" spans="1:28" s="14" customFormat="1" x14ac:dyDescent="0.35">
      <c r="A80" s="7">
        <v>68</v>
      </c>
      <c r="B80" s="6"/>
      <c r="C80" s="11"/>
      <c r="D80" s="220"/>
      <c r="E80" s="11"/>
      <c r="F80" s="205" t="str">
        <f t="shared" si="2"/>
        <v>N/A</v>
      </c>
      <c r="G80" s="6"/>
      <c r="AA80" s="14" t="str">
        <f t="shared" si="3"/>
        <v/>
      </c>
      <c r="AB80" s="14" t="str">
        <f>IF(LEN($AA80)=0,"N",IF(LEN($AA80)&gt;1,"Error -- Availability entered in an incorrect format",IF($AA80='Control Panel'!$F$36,$AA80,IF($AA80='Control Panel'!$F$37,$AA80,IF($AA80='Control Panel'!$F$38,$AA80,IF($AA80='Control Panel'!$F$39,$AA80,IF($AA80='Control Panel'!$F$40,$AA80,IF($AA80='Control Panel'!$F$41,$AA80,"Error -- Availability entered in an incorrect format"))))))))</f>
        <v>N</v>
      </c>
    </row>
    <row r="81" spans="1:28" s="14" customFormat="1" x14ac:dyDescent="0.35">
      <c r="A81" s="7">
        <v>69</v>
      </c>
      <c r="B81" s="6"/>
      <c r="C81" s="11"/>
      <c r="D81" s="220"/>
      <c r="E81" s="11"/>
      <c r="F81" s="205" t="str">
        <f t="shared" si="2"/>
        <v>N/A</v>
      </c>
      <c r="G81" s="6"/>
      <c r="AA81" s="14" t="str">
        <f t="shared" si="3"/>
        <v/>
      </c>
      <c r="AB81" s="14" t="str">
        <f>IF(LEN($AA81)=0,"N",IF(LEN($AA81)&gt;1,"Error -- Availability entered in an incorrect format",IF($AA81='Control Panel'!$F$36,$AA81,IF($AA81='Control Panel'!$F$37,$AA81,IF($AA81='Control Panel'!$F$38,$AA81,IF($AA81='Control Panel'!$F$39,$AA81,IF($AA81='Control Panel'!$F$40,$AA81,IF($AA81='Control Panel'!$F$41,$AA81,"Error -- Availability entered in an incorrect format"))))))))</f>
        <v>N</v>
      </c>
    </row>
    <row r="82" spans="1:28" s="14" customFormat="1" x14ac:dyDescent="0.35">
      <c r="A82" s="7">
        <v>70</v>
      </c>
      <c r="B82" s="6"/>
      <c r="C82" s="11"/>
      <c r="D82" s="220"/>
      <c r="E82" s="11"/>
      <c r="F82" s="205" t="str">
        <f t="shared" si="2"/>
        <v>N/A</v>
      </c>
      <c r="G82" s="6"/>
      <c r="AA82" s="14" t="str">
        <f t="shared" si="3"/>
        <v/>
      </c>
      <c r="AB82" s="14" t="str">
        <f>IF(LEN($AA82)=0,"N",IF(LEN($AA82)&gt;1,"Error -- Availability entered in an incorrect format",IF($AA82='Control Panel'!$F$36,$AA82,IF($AA82='Control Panel'!$F$37,$AA82,IF($AA82='Control Panel'!$F$38,$AA82,IF($AA82='Control Panel'!$F$39,$AA82,IF($AA82='Control Panel'!$F$40,$AA82,IF($AA82='Control Panel'!$F$41,$AA82,"Error -- Availability entered in an incorrect format"))))))))</f>
        <v>N</v>
      </c>
    </row>
    <row r="83" spans="1:28" s="14" customFormat="1" x14ac:dyDescent="0.35">
      <c r="A83" s="7">
        <v>71</v>
      </c>
      <c r="B83" s="6"/>
      <c r="C83" s="11"/>
      <c r="D83" s="220"/>
      <c r="E83" s="11"/>
      <c r="F83" s="205" t="str">
        <f t="shared" si="2"/>
        <v>N/A</v>
      </c>
      <c r="G83" s="6"/>
      <c r="AA83" s="14" t="str">
        <f t="shared" si="3"/>
        <v/>
      </c>
      <c r="AB83" s="14" t="str">
        <f>IF(LEN($AA83)=0,"N",IF(LEN($AA83)&gt;1,"Error -- Availability entered in an incorrect format",IF($AA83='Control Panel'!$F$36,$AA83,IF($AA83='Control Panel'!$F$37,$AA83,IF($AA83='Control Panel'!$F$38,$AA83,IF($AA83='Control Panel'!$F$39,$AA83,IF($AA83='Control Panel'!$F$40,$AA83,IF($AA83='Control Panel'!$F$41,$AA83,"Error -- Availability entered in an incorrect format"))))))))</f>
        <v>N</v>
      </c>
    </row>
    <row r="84" spans="1:28" s="14" customFormat="1" x14ac:dyDescent="0.35">
      <c r="A84" s="7">
        <v>72</v>
      </c>
      <c r="B84" s="6"/>
      <c r="C84" s="11"/>
      <c r="D84" s="220"/>
      <c r="E84" s="11"/>
      <c r="F84" s="205" t="str">
        <f t="shared" si="2"/>
        <v>N/A</v>
      </c>
      <c r="G84" s="6"/>
      <c r="AA84" s="14" t="str">
        <f t="shared" si="3"/>
        <v/>
      </c>
      <c r="AB84" s="14" t="str">
        <f>IF(LEN($AA84)=0,"N",IF(LEN($AA84)&gt;1,"Error -- Availability entered in an incorrect format",IF($AA84='Control Panel'!$F$36,$AA84,IF($AA84='Control Panel'!$F$37,$AA84,IF($AA84='Control Panel'!$F$38,$AA84,IF($AA84='Control Panel'!$F$39,$AA84,IF($AA84='Control Panel'!$F$40,$AA84,IF($AA84='Control Panel'!$F$41,$AA84,"Error -- Availability entered in an incorrect format"))))))))</f>
        <v>N</v>
      </c>
    </row>
    <row r="85" spans="1:28" s="14" customFormat="1" x14ac:dyDescent="0.35">
      <c r="A85" s="7">
        <v>73</v>
      </c>
      <c r="B85" s="6"/>
      <c r="C85" s="11"/>
      <c r="D85" s="220"/>
      <c r="E85" s="11"/>
      <c r="F85" s="205" t="str">
        <f t="shared" si="2"/>
        <v>N/A</v>
      </c>
      <c r="G85" s="6"/>
      <c r="AA85" s="14" t="str">
        <f t="shared" si="3"/>
        <v/>
      </c>
      <c r="AB85" s="14" t="str">
        <f>IF(LEN($AA85)=0,"N",IF(LEN($AA85)&gt;1,"Error -- Availability entered in an incorrect format",IF($AA85='Control Panel'!$F$36,$AA85,IF($AA85='Control Panel'!$F$37,$AA85,IF($AA85='Control Panel'!$F$38,$AA85,IF($AA85='Control Panel'!$F$39,$AA85,IF($AA85='Control Panel'!$F$40,$AA85,IF($AA85='Control Panel'!$F$41,$AA85,"Error -- Availability entered in an incorrect format"))))))))</f>
        <v>N</v>
      </c>
    </row>
    <row r="86" spans="1:28" s="14" customFormat="1" x14ac:dyDescent="0.35">
      <c r="A86" s="7">
        <v>74</v>
      </c>
      <c r="B86" s="6"/>
      <c r="C86" s="11"/>
      <c r="D86" s="220"/>
      <c r="E86" s="11"/>
      <c r="F86" s="205" t="str">
        <f t="shared" si="2"/>
        <v>N/A</v>
      </c>
      <c r="G86" s="6"/>
      <c r="AA86" s="14" t="str">
        <f t="shared" si="3"/>
        <v/>
      </c>
      <c r="AB86" s="14" t="str">
        <f>IF(LEN($AA86)=0,"N",IF(LEN($AA86)&gt;1,"Error -- Availability entered in an incorrect format",IF($AA86='Control Panel'!$F$36,$AA86,IF($AA86='Control Panel'!$F$37,$AA86,IF($AA86='Control Panel'!$F$38,$AA86,IF($AA86='Control Panel'!$F$39,$AA86,IF($AA86='Control Panel'!$F$40,$AA86,IF($AA86='Control Panel'!$F$41,$AA86,"Error -- Availability entered in an incorrect format"))))))))</f>
        <v>N</v>
      </c>
    </row>
    <row r="87" spans="1:28" s="14" customFormat="1" x14ac:dyDescent="0.35">
      <c r="A87" s="7">
        <v>75</v>
      </c>
      <c r="B87" s="6"/>
      <c r="C87" s="11"/>
      <c r="D87" s="220"/>
      <c r="E87" s="11"/>
      <c r="F87" s="205" t="str">
        <f t="shared" si="2"/>
        <v>N/A</v>
      </c>
      <c r="G87" s="6"/>
      <c r="AA87" s="14" t="str">
        <f t="shared" si="3"/>
        <v/>
      </c>
      <c r="AB87" s="14" t="str">
        <f>IF(LEN($AA87)=0,"N",IF(LEN($AA87)&gt;1,"Error -- Availability entered in an incorrect format",IF($AA87='Control Panel'!$F$36,$AA87,IF($AA87='Control Panel'!$F$37,$AA87,IF($AA87='Control Panel'!$F$38,$AA87,IF($AA87='Control Panel'!$F$39,$AA87,IF($AA87='Control Panel'!$F$40,$AA87,IF($AA87='Control Panel'!$F$41,$AA87,"Error -- Availability entered in an incorrect format"))))))))</f>
        <v>N</v>
      </c>
    </row>
    <row r="88" spans="1:28" s="14" customFormat="1" x14ac:dyDescent="0.35">
      <c r="A88" s="7">
        <v>76</v>
      </c>
      <c r="B88" s="6"/>
      <c r="C88" s="11"/>
      <c r="D88" s="220"/>
      <c r="E88" s="11"/>
      <c r="F88" s="205" t="str">
        <f t="shared" si="2"/>
        <v>N/A</v>
      </c>
      <c r="G88" s="6"/>
      <c r="AA88" s="14" t="str">
        <f t="shared" si="3"/>
        <v/>
      </c>
      <c r="AB88" s="14" t="str">
        <f>IF(LEN($AA88)=0,"N",IF(LEN($AA88)&gt;1,"Error -- Availability entered in an incorrect format",IF($AA88='Control Panel'!$F$36,$AA88,IF($AA88='Control Panel'!$F$37,$AA88,IF($AA88='Control Panel'!$F$38,$AA88,IF($AA88='Control Panel'!$F$39,$AA88,IF($AA88='Control Panel'!$F$40,$AA88,IF($AA88='Control Panel'!$F$41,$AA88,"Error -- Availability entered in an incorrect format"))))))))</f>
        <v>N</v>
      </c>
    </row>
    <row r="89" spans="1:28" s="14" customFormat="1" x14ac:dyDescent="0.35">
      <c r="A89" s="7">
        <v>77</v>
      </c>
      <c r="B89" s="6"/>
      <c r="C89" s="11"/>
      <c r="D89" s="220"/>
      <c r="E89" s="11"/>
      <c r="F89" s="205" t="str">
        <f t="shared" si="2"/>
        <v>N/A</v>
      </c>
      <c r="G89" s="6"/>
      <c r="AA89" s="14" t="str">
        <f t="shared" si="3"/>
        <v/>
      </c>
      <c r="AB89" s="14" t="str">
        <f>IF(LEN($AA89)=0,"N",IF(LEN($AA89)&gt;1,"Error -- Availability entered in an incorrect format",IF($AA89='Control Panel'!$F$36,$AA89,IF($AA89='Control Panel'!$F$37,$AA89,IF($AA89='Control Panel'!$F$38,$AA89,IF($AA89='Control Panel'!$F$39,$AA89,IF($AA89='Control Panel'!$F$40,$AA89,IF($AA89='Control Panel'!$F$41,$AA89,"Error -- Availability entered in an incorrect format"))))))))</f>
        <v>N</v>
      </c>
    </row>
    <row r="90" spans="1:28" s="14" customFormat="1" x14ac:dyDescent="0.35">
      <c r="A90" s="7">
        <v>78</v>
      </c>
      <c r="B90" s="6"/>
      <c r="C90" s="11"/>
      <c r="D90" s="220"/>
      <c r="E90" s="11"/>
      <c r="F90" s="205" t="str">
        <f t="shared" si="2"/>
        <v>N/A</v>
      </c>
      <c r="G90" s="6"/>
      <c r="AA90" s="14" t="str">
        <f t="shared" si="3"/>
        <v/>
      </c>
      <c r="AB90" s="14" t="str">
        <f>IF(LEN($AA90)=0,"N",IF(LEN($AA90)&gt;1,"Error -- Availability entered in an incorrect format",IF($AA90='Control Panel'!$F$36,$AA90,IF($AA90='Control Panel'!$F$37,$AA90,IF($AA90='Control Panel'!$F$38,$AA90,IF($AA90='Control Panel'!$F$39,$AA90,IF($AA90='Control Panel'!$F$40,$AA90,IF($AA90='Control Panel'!$F$41,$AA90,"Error -- Availability entered in an incorrect format"))))))))</f>
        <v>N</v>
      </c>
    </row>
    <row r="91" spans="1:28" s="14" customFormat="1" x14ac:dyDescent="0.35">
      <c r="A91" s="7">
        <v>79</v>
      </c>
      <c r="B91" s="6"/>
      <c r="C91" s="11"/>
      <c r="D91" s="220"/>
      <c r="E91" s="11"/>
      <c r="F91" s="205" t="str">
        <f t="shared" si="2"/>
        <v>N/A</v>
      </c>
      <c r="G91" s="6"/>
      <c r="AA91" s="14" t="str">
        <f t="shared" si="3"/>
        <v/>
      </c>
      <c r="AB91" s="14" t="str">
        <f>IF(LEN($AA91)=0,"N",IF(LEN($AA91)&gt;1,"Error -- Availability entered in an incorrect format",IF($AA91='Control Panel'!$F$36,$AA91,IF($AA91='Control Panel'!$F$37,$AA91,IF($AA91='Control Panel'!$F$38,$AA91,IF($AA91='Control Panel'!$F$39,$AA91,IF($AA91='Control Panel'!$F$40,$AA91,IF($AA91='Control Panel'!$F$41,$AA91,"Error -- Availability entered in an incorrect format"))))))))</f>
        <v>N</v>
      </c>
    </row>
    <row r="92" spans="1:28" s="14" customFormat="1" x14ac:dyDescent="0.35">
      <c r="A92" s="7">
        <v>80</v>
      </c>
      <c r="B92" s="6"/>
      <c r="C92" s="11"/>
      <c r="D92" s="220"/>
      <c r="E92" s="11"/>
      <c r="F92" s="205" t="str">
        <f t="shared" si="2"/>
        <v>N/A</v>
      </c>
      <c r="G92" s="6"/>
      <c r="AA92" s="14" t="str">
        <f t="shared" si="3"/>
        <v/>
      </c>
      <c r="AB92" s="14" t="str">
        <f>IF(LEN($AA92)=0,"N",IF(LEN($AA92)&gt;1,"Error -- Availability entered in an incorrect format",IF($AA92='Control Panel'!$F$36,$AA92,IF($AA92='Control Panel'!$F$37,$AA92,IF($AA92='Control Panel'!$F$38,$AA92,IF($AA92='Control Panel'!$F$39,$AA92,IF($AA92='Control Panel'!$F$40,$AA92,IF($AA92='Control Panel'!$F$41,$AA92,"Error -- Availability entered in an incorrect format"))))))))</f>
        <v>N</v>
      </c>
    </row>
    <row r="93" spans="1:28" s="14" customFormat="1" x14ac:dyDescent="0.35">
      <c r="A93" s="7">
        <v>81</v>
      </c>
      <c r="B93" s="6"/>
      <c r="C93" s="11"/>
      <c r="D93" s="220"/>
      <c r="E93" s="11"/>
      <c r="F93" s="205" t="str">
        <f t="shared" si="2"/>
        <v>N/A</v>
      </c>
      <c r="G93" s="6"/>
      <c r="AA93" s="14" t="str">
        <f t="shared" si="3"/>
        <v/>
      </c>
      <c r="AB93" s="14" t="str">
        <f>IF(LEN($AA93)=0,"N",IF(LEN($AA93)&gt;1,"Error -- Availability entered in an incorrect format",IF($AA93='Control Panel'!$F$36,$AA93,IF($AA93='Control Panel'!$F$37,$AA93,IF($AA93='Control Panel'!$F$38,$AA93,IF($AA93='Control Panel'!$F$39,$AA93,IF($AA93='Control Panel'!$F$40,$AA93,IF($AA93='Control Panel'!$F$41,$AA93,"Error -- Availability entered in an incorrect format"))))))))</f>
        <v>N</v>
      </c>
    </row>
    <row r="94" spans="1:28" s="14" customFormat="1" x14ac:dyDescent="0.35">
      <c r="A94" s="7">
        <v>82</v>
      </c>
      <c r="B94" s="6"/>
      <c r="C94" s="11"/>
      <c r="D94" s="220"/>
      <c r="E94" s="11"/>
      <c r="F94" s="205" t="str">
        <f t="shared" si="2"/>
        <v>N/A</v>
      </c>
      <c r="G94" s="6"/>
      <c r="AA94" s="14" t="str">
        <f t="shared" si="3"/>
        <v/>
      </c>
      <c r="AB94" s="14" t="str">
        <f>IF(LEN($AA94)=0,"N",IF(LEN($AA94)&gt;1,"Error -- Availability entered in an incorrect format",IF($AA94='Control Panel'!$F$36,$AA94,IF($AA94='Control Panel'!$F$37,$AA94,IF($AA94='Control Panel'!$F$38,$AA94,IF($AA94='Control Panel'!$F$39,$AA94,IF($AA94='Control Panel'!$F$40,$AA94,IF($AA94='Control Panel'!$F$41,$AA94,"Error -- Availability entered in an incorrect format"))))))))</f>
        <v>N</v>
      </c>
    </row>
    <row r="95" spans="1:28" s="14" customFormat="1" x14ac:dyDescent="0.35">
      <c r="A95" s="7">
        <v>83</v>
      </c>
      <c r="B95" s="6"/>
      <c r="C95" s="11"/>
      <c r="D95" s="220"/>
      <c r="E95" s="11"/>
      <c r="F95" s="205" t="str">
        <f t="shared" si="2"/>
        <v>N/A</v>
      </c>
      <c r="G95" s="6"/>
      <c r="AA95" s="14" t="str">
        <f t="shared" si="3"/>
        <v/>
      </c>
      <c r="AB95" s="14" t="str">
        <f>IF(LEN($AA95)=0,"N",IF(LEN($AA95)&gt;1,"Error -- Availability entered in an incorrect format",IF($AA95='Control Panel'!$F$36,$AA95,IF($AA95='Control Panel'!$F$37,$AA95,IF($AA95='Control Panel'!$F$38,$AA95,IF($AA95='Control Panel'!$F$39,$AA95,IF($AA95='Control Panel'!$F$40,$AA95,IF($AA95='Control Panel'!$F$41,$AA95,"Error -- Availability entered in an incorrect format"))))))))</f>
        <v>N</v>
      </c>
    </row>
    <row r="96" spans="1:28" s="14" customFormat="1" x14ac:dyDescent="0.35">
      <c r="A96" s="7">
        <v>84</v>
      </c>
      <c r="B96" s="6"/>
      <c r="C96" s="11"/>
      <c r="D96" s="220"/>
      <c r="E96" s="11"/>
      <c r="F96" s="205" t="str">
        <f t="shared" si="2"/>
        <v>N/A</v>
      </c>
      <c r="G96" s="6"/>
      <c r="AA96" s="14" t="str">
        <f t="shared" si="3"/>
        <v/>
      </c>
      <c r="AB96" s="14" t="str">
        <f>IF(LEN($AA96)=0,"N",IF(LEN($AA96)&gt;1,"Error -- Availability entered in an incorrect format",IF($AA96='Control Panel'!$F$36,$AA96,IF($AA96='Control Panel'!$F$37,$AA96,IF($AA96='Control Panel'!$F$38,$AA96,IF($AA96='Control Panel'!$F$39,$AA96,IF($AA96='Control Panel'!$F$40,$AA96,IF($AA96='Control Panel'!$F$41,$AA96,"Error -- Availability entered in an incorrect format"))))))))</f>
        <v>N</v>
      </c>
    </row>
    <row r="97" spans="1:28" s="14" customFormat="1" x14ac:dyDescent="0.35">
      <c r="A97" s="7">
        <v>85</v>
      </c>
      <c r="B97" s="6"/>
      <c r="C97" s="11"/>
      <c r="D97" s="220"/>
      <c r="E97" s="11"/>
      <c r="F97" s="205" t="str">
        <f t="shared" si="2"/>
        <v>N/A</v>
      </c>
      <c r="G97" s="6"/>
      <c r="AA97" s="14" t="str">
        <f t="shared" si="3"/>
        <v/>
      </c>
      <c r="AB97" s="14" t="str">
        <f>IF(LEN($AA97)=0,"N",IF(LEN($AA97)&gt;1,"Error -- Availability entered in an incorrect format",IF($AA97='Control Panel'!$F$36,$AA97,IF($AA97='Control Panel'!$F$37,$AA97,IF($AA97='Control Panel'!$F$38,$AA97,IF($AA97='Control Panel'!$F$39,$AA97,IF($AA97='Control Panel'!$F$40,$AA97,IF($AA97='Control Panel'!$F$41,$AA97,"Error -- Availability entered in an incorrect format"))))))))</f>
        <v>N</v>
      </c>
    </row>
    <row r="98" spans="1:28" s="14" customFormat="1" x14ac:dyDescent="0.35">
      <c r="A98" s="7">
        <v>86</v>
      </c>
      <c r="B98" s="6"/>
      <c r="C98" s="11"/>
      <c r="D98" s="220"/>
      <c r="E98" s="11"/>
      <c r="F98" s="205" t="str">
        <f t="shared" si="2"/>
        <v>N/A</v>
      </c>
      <c r="G98" s="6"/>
      <c r="AA98" s="14" t="str">
        <f t="shared" si="3"/>
        <v/>
      </c>
      <c r="AB98" s="14" t="str">
        <f>IF(LEN($AA98)=0,"N",IF(LEN($AA98)&gt;1,"Error -- Availability entered in an incorrect format",IF($AA98='Control Panel'!$F$36,$AA98,IF($AA98='Control Panel'!$F$37,$AA98,IF($AA98='Control Panel'!$F$38,$AA98,IF($AA98='Control Panel'!$F$39,$AA98,IF($AA98='Control Panel'!$F$40,$AA98,IF($AA98='Control Panel'!$F$41,$AA98,"Error -- Availability entered in an incorrect format"))))))))</f>
        <v>N</v>
      </c>
    </row>
    <row r="99" spans="1:28" s="14" customFormat="1" x14ac:dyDescent="0.35">
      <c r="A99" s="7">
        <v>87</v>
      </c>
      <c r="B99" s="6"/>
      <c r="C99" s="11"/>
      <c r="D99" s="220"/>
      <c r="E99" s="11"/>
      <c r="F99" s="205" t="str">
        <f t="shared" si="2"/>
        <v>N/A</v>
      </c>
      <c r="G99" s="6"/>
      <c r="AA99" s="14" t="str">
        <f t="shared" si="3"/>
        <v/>
      </c>
      <c r="AB99" s="14" t="str">
        <f>IF(LEN($AA99)=0,"N",IF(LEN($AA99)&gt;1,"Error -- Availability entered in an incorrect format",IF($AA99='Control Panel'!$F$36,$AA99,IF($AA99='Control Panel'!$F$37,$AA99,IF($AA99='Control Panel'!$F$38,$AA99,IF($AA99='Control Panel'!$F$39,$AA99,IF($AA99='Control Panel'!$F$40,$AA99,IF($AA99='Control Panel'!$F$41,$AA99,"Error -- Availability entered in an incorrect format"))))))))</f>
        <v>N</v>
      </c>
    </row>
    <row r="100" spans="1:28" s="14" customFormat="1" x14ac:dyDescent="0.35">
      <c r="A100" s="7">
        <v>88</v>
      </c>
      <c r="B100" s="6"/>
      <c r="C100" s="11"/>
      <c r="D100" s="220"/>
      <c r="E100" s="11"/>
      <c r="F100" s="205" t="str">
        <f t="shared" si="2"/>
        <v>N/A</v>
      </c>
      <c r="G100" s="6"/>
      <c r="AA100" s="14" t="str">
        <f t="shared" si="3"/>
        <v/>
      </c>
      <c r="AB100" s="14" t="str">
        <f>IF(LEN($AA100)=0,"N",IF(LEN($AA100)&gt;1,"Error -- Availability entered in an incorrect format",IF($AA100='Control Panel'!$F$36,$AA100,IF($AA100='Control Panel'!$F$37,$AA100,IF($AA100='Control Panel'!$F$38,$AA100,IF($AA100='Control Panel'!$F$39,$AA100,IF($AA100='Control Panel'!$F$40,$AA100,IF($AA100='Control Panel'!$F$41,$AA100,"Error -- Availability entered in an incorrect format"))))))))</f>
        <v>N</v>
      </c>
    </row>
    <row r="101" spans="1:28" s="14" customFormat="1" x14ac:dyDescent="0.35">
      <c r="A101" s="7">
        <v>89</v>
      </c>
      <c r="B101" s="6"/>
      <c r="C101" s="11"/>
      <c r="D101" s="220"/>
      <c r="E101" s="11"/>
      <c r="F101" s="205" t="str">
        <f t="shared" si="2"/>
        <v>N/A</v>
      </c>
      <c r="G101" s="6"/>
      <c r="AA101" s="14" t="str">
        <f t="shared" si="3"/>
        <v/>
      </c>
      <c r="AB101" s="14" t="str">
        <f>IF(LEN($AA101)=0,"N",IF(LEN($AA101)&gt;1,"Error -- Availability entered in an incorrect format",IF($AA101='Control Panel'!$F$36,$AA101,IF($AA101='Control Panel'!$F$37,$AA101,IF($AA101='Control Panel'!$F$38,$AA101,IF($AA101='Control Panel'!$F$39,$AA101,IF($AA101='Control Panel'!$F$40,$AA101,IF($AA101='Control Panel'!$F$41,$AA101,"Error -- Availability entered in an incorrect format"))))))))</f>
        <v>N</v>
      </c>
    </row>
    <row r="102" spans="1:28" s="14" customFormat="1" x14ac:dyDescent="0.35">
      <c r="A102" s="7">
        <v>90</v>
      </c>
      <c r="B102" s="6"/>
      <c r="C102" s="11"/>
      <c r="D102" s="220"/>
      <c r="E102" s="11"/>
      <c r="F102" s="205" t="str">
        <f t="shared" si="2"/>
        <v>N/A</v>
      </c>
      <c r="G102" s="6"/>
      <c r="AA102" s="14" t="str">
        <f t="shared" si="3"/>
        <v/>
      </c>
      <c r="AB102" s="14" t="str">
        <f>IF(LEN($AA102)=0,"N",IF(LEN($AA102)&gt;1,"Error -- Availability entered in an incorrect format",IF($AA102='Control Panel'!$F$36,$AA102,IF($AA102='Control Panel'!$F$37,$AA102,IF($AA102='Control Panel'!$F$38,$AA102,IF($AA102='Control Panel'!$F$39,$AA102,IF($AA102='Control Panel'!$F$40,$AA102,IF($AA102='Control Panel'!$F$41,$AA102,"Error -- Availability entered in an incorrect format"))))))))</f>
        <v>N</v>
      </c>
    </row>
    <row r="103" spans="1:28" s="14" customFormat="1" x14ac:dyDescent="0.35">
      <c r="A103" s="7">
        <v>91</v>
      </c>
      <c r="B103" s="6"/>
      <c r="C103" s="11"/>
      <c r="D103" s="220"/>
      <c r="E103" s="11"/>
      <c r="F103" s="205" t="str">
        <f t="shared" si="2"/>
        <v>N/A</v>
      </c>
      <c r="G103" s="6"/>
      <c r="AA103" s="14" t="str">
        <f t="shared" si="3"/>
        <v/>
      </c>
      <c r="AB103" s="14" t="str">
        <f>IF(LEN($AA103)=0,"N",IF(LEN($AA103)&gt;1,"Error -- Availability entered in an incorrect format",IF($AA103='Control Panel'!$F$36,$AA103,IF($AA103='Control Panel'!$F$37,$AA103,IF($AA103='Control Panel'!$F$38,$AA103,IF($AA103='Control Panel'!$F$39,$AA103,IF($AA103='Control Panel'!$F$40,$AA103,IF($AA103='Control Panel'!$F$41,$AA103,"Error -- Availability entered in an incorrect format"))))))))</f>
        <v>N</v>
      </c>
    </row>
    <row r="104" spans="1:28" s="14" customFormat="1" x14ac:dyDescent="0.35">
      <c r="A104" s="7">
        <v>92</v>
      </c>
      <c r="B104" s="6"/>
      <c r="C104" s="11"/>
      <c r="D104" s="220"/>
      <c r="E104" s="11"/>
      <c r="F104" s="205" t="str">
        <f t="shared" si="2"/>
        <v>N/A</v>
      </c>
      <c r="G104" s="6"/>
      <c r="AA104" s="14" t="str">
        <f t="shared" si="3"/>
        <v/>
      </c>
      <c r="AB104" s="14" t="str">
        <f>IF(LEN($AA104)=0,"N",IF(LEN($AA104)&gt;1,"Error -- Availability entered in an incorrect format",IF($AA104='Control Panel'!$F$36,$AA104,IF($AA104='Control Panel'!$F$37,$AA104,IF($AA104='Control Panel'!$F$38,$AA104,IF($AA104='Control Panel'!$F$39,$AA104,IF($AA104='Control Panel'!$F$40,$AA104,IF($AA104='Control Panel'!$F$41,$AA104,"Error -- Availability entered in an incorrect format"))))))))</f>
        <v>N</v>
      </c>
    </row>
    <row r="105" spans="1:28" s="14" customFormat="1" x14ac:dyDescent="0.35">
      <c r="A105" s="7">
        <v>93</v>
      </c>
      <c r="B105" s="6"/>
      <c r="C105" s="11"/>
      <c r="D105" s="220"/>
      <c r="E105" s="11"/>
      <c r="F105" s="205" t="str">
        <f t="shared" si="2"/>
        <v>N/A</v>
      </c>
      <c r="G105" s="6"/>
      <c r="AA105" s="14" t="str">
        <f t="shared" si="3"/>
        <v/>
      </c>
      <c r="AB105" s="14" t="str">
        <f>IF(LEN($AA105)=0,"N",IF(LEN($AA105)&gt;1,"Error -- Availability entered in an incorrect format",IF($AA105='Control Panel'!$F$36,$AA105,IF($AA105='Control Panel'!$F$37,$AA105,IF($AA105='Control Panel'!$F$38,$AA105,IF($AA105='Control Panel'!$F$39,$AA105,IF($AA105='Control Panel'!$F$40,$AA105,IF($AA105='Control Panel'!$F$41,$AA105,"Error -- Availability entered in an incorrect format"))))))))</f>
        <v>N</v>
      </c>
    </row>
    <row r="106" spans="1:28" s="14" customFormat="1" x14ac:dyDescent="0.35">
      <c r="A106" s="7">
        <v>94</v>
      </c>
      <c r="B106" s="6"/>
      <c r="C106" s="11"/>
      <c r="D106" s="220"/>
      <c r="E106" s="11"/>
      <c r="F106" s="205" t="str">
        <f t="shared" si="2"/>
        <v>N/A</v>
      </c>
      <c r="G106" s="6"/>
      <c r="AA106" s="14" t="str">
        <f t="shared" si="3"/>
        <v/>
      </c>
      <c r="AB106" s="14" t="str">
        <f>IF(LEN($AA106)=0,"N",IF(LEN($AA106)&gt;1,"Error -- Availability entered in an incorrect format",IF($AA106='Control Panel'!$F$36,$AA106,IF($AA106='Control Panel'!$F$37,$AA106,IF($AA106='Control Panel'!$F$38,$AA106,IF($AA106='Control Panel'!$F$39,$AA106,IF($AA106='Control Panel'!$F$40,$AA106,IF($AA106='Control Panel'!$F$41,$AA106,"Error -- Availability entered in an incorrect format"))))))))</f>
        <v>N</v>
      </c>
    </row>
    <row r="107" spans="1:28" s="14" customFormat="1" x14ac:dyDescent="0.35">
      <c r="A107" s="7">
        <v>95</v>
      </c>
      <c r="B107" s="6"/>
      <c r="C107" s="11"/>
      <c r="D107" s="220"/>
      <c r="E107" s="11"/>
      <c r="F107" s="205" t="str">
        <f t="shared" si="2"/>
        <v>N/A</v>
      </c>
      <c r="G107" s="6"/>
      <c r="AA107" s="14" t="str">
        <f t="shared" si="3"/>
        <v/>
      </c>
      <c r="AB107" s="14" t="str">
        <f>IF(LEN($AA107)=0,"N",IF(LEN($AA107)&gt;1,"Error -- Availability entered in an incorrect format",IF($AA107='Control Panel'!$F$36,$AA107,IF($AA107='Control Panel'!$F$37,$AA107,IF($AA107='Control Panel'!$F$38,$AA107,IF($AA107='Control Panel'!$F$39,$AA107,IF($AA107='Control Panel'!$F$40,$AA107,IF($AA107='Control Panel'!$F$41,$AA107,"Error -- Availability entered in an incorrect format"))))))))</f>
        <v>N</v>
      </c>
    </row>
    <row r="108" spans="1:28" s="14" customFormat="1" x14ac:dyDescent="0.35">
      <c r="A108" s="7">
        <v>96</v>
      </c>
      <c r="B108" s="6"/>
      <c r="C108" s="11"/>
      <c r="D108" s="220"/>
      <c r="E108" s="11"/>
      <c r="F108" s="205" t="str">
        <f t="shared" si="2"/>
        <v>N/A</v>
      </c>
      <c r="G108" s="6"/>
      <c r="AA108" s="14" t="str">
        <f t="shared" si="3"/>
        <v/>
      </c>
      <c r="AB108" s="14" t="str">
        <f>IF(LEN($AA108)=0,"N",IF(LEN($AA108)&gt;1,"Error -- Availability entered in an incorrect format",IF($AA108='Control Panel'!$F$36,$AA108,IF($AA108='Control Panel'!$F$37,$AA108,IF($AA108='Control Panel'!$F$38,$AA108,IF($AA108='Control Panel'!$F$39,$AA108,IF($AA108='Control Panel'!$F$40,$AA108,IF($AA108='Control Panel'!$F$41,$AA108,"Error -- Availability entered in an incorrect format"))))))))</f>
        <v>N</v>
      </c>
    </row>
    <row r="109" spans="1:28" s="14" customFormat="1" x14ac:dyDescent="0.35">
      <c r="A109" s="7">
        <v>97</v>
      </c>
      <c r="B109" s="6"/>
      <c r="C109" s="11"/>
      <c r="D109" s="220"/>
      <c r="E109" s="11"/>
      <c r="F109" s="205" t="str">
        <f t="shared" si="2"/>
        <v>N/A</v>
      </c>
      <c r="G109" s="6"/>
      <c r="AA109" s="14" t="str">
        <f t="shared" si="3"/>
        <v/>
      </c>
      <c r="AB109" s="14" t="str">
        <f>IF(LEN($AA109)=0,"N",IF(LEN($AA109)&gt;1,"Error -- Availability entered in an incorrect format",IF($AA109='Control Panel'!$F$36,$AA109,IF($AA109='Control Panel'!$F$37,$AA109,IF($AA109='Control Panel'!$F$38,$AA109,IF($AA109='Control Panel'!$F$39,$AA109,IF($AA109='Control Panel'!$F$40,$AA109,IF($AA109='Control Panel'!$F$41,$AA109,"Error -- Availability entered in an incorrect format"))))))))</f>
        <v>N</v>
      </c>
    </row>
    <row r="110" spans="1:28" s="14" customFormat="1" x14ac:dyDescent="0.35">
      <c r="A110" s="7">
        <v>98</v>
      </c>
      <c r="B110" s="6"/>
      <c r="C110" s="11"/>
      <c r="D110" s="220"/>
      <c r="E110" s="11"/>
      <c r="F110" s="205" t="str">
        <f t="shared" si="2"/>
        <v>N/A</v>
      </c>
      <c r="G110" s="6"/>
      <c r="AA110" s="14" t="str">
        <f t="shared" si="3"/>
        <v/>
      </c>
      <c r="AB110" s="14" t="str">
        <f>IF(LEN($AA110)=0,"N",IF(LEN($AA110)&gt;1,"Error -- Availability entered in an incorrect format",IF($AA110='Control Panel'!$F$36,$AA110,IF($AA110='Control Panel'!$F$37,$AA110,IF($AA110='Control Panel'!$F$38,$AA110,IF($AA110='Control Panel'!$F$39,$AA110,IF($AA110='Control Panel'!$F$40,$AA110,IF($AA110='Control Panel'!$F$41,$AA110,"Error -- Availability entered in an incorrect format"))))))))</f>
        <v>N</v>
      </c>
    </row>
    <row r="111" spans="1:28" s="14" customFormat="1" x14ac:dyDescent="0.35">
      <c r="A111" s="7">
        <v>99</v>
      </c>
      <c r="B111" s="6"/>
      <c r="C111" s="11"/>
      <c r="D111" s="220"/>
      <c r="E111" s="11"/>
      <c r="F111" s="205" t="str">
        <f t="shared" si="2"/>
        <v>N/A</v>
      </c>
      <c r="G111" s="6"/>
      <c r="AA111" s="14" t="str">
        <f t="shared" si="3"/>
        <v/>
      </c>
      <c r="AB111" s="14" t="str">
        <f>IF(LEN($AA111)=0,"N",IF(LEN($AA111)&gt;1,"Error -- Availability entered in an incorrect format",IF($AA111='Control Panel'!$F$36,$AA111,IF($AA111='Control Panel'!$F$37,$AA111,IF($AA111='Control Panel'!$F$38,$AA111,IF($AA111='Control Panel'!$F$39,$AA111,IF($AA111='Control Panel'!$F$40,$AA111,IF($AA111='Control Panel'!$F$41,$AA111,"Error -- Availability entered in an incorrect format"))))))))</f>
        <v>N</v>
      </c>
    </row>
    <row r="112" spans="1:28" s="14" customFormat="1" x14ac:dyDescent="0.35">
      <c r="A112" s="7">
        <v>100</v>
      </c>
      <c r="B112" s="6"/>
      <c r="C112" s="11"/>
      <c r="D112" s="220"/>
      <c r="E112" s="11"/>
      <c r="F112" s="205" t="str">
        <f t="shared" si="2"/>
        <v>N/A</v>
      </c>
      <c r="G112" s="6"/>
      <c r="AA112" s="14" t="str">
        <f t="shared" si="3"/>
        <v/>
      </c>
      <c r="AB112" s="14" t="str">
        <f>IF(LEN($AA112)=0,"N",IF(LEN($AA112)&gt;1,"Error -- Availability entered in an incorrect format",IF($AA112='Control Panel'!$F$36,$AA112,IF($AA112='Control Panel'!$F$37,$AA112,IF($AA112='Control Panel'!$F$38,$AA112,IF($AA112='Control Panel'!$F$39,$AA112,IF($AA112='Control Panel'!$F$40,$AA112,IF($AA112='Control Panel'!$F$41,$AA112,"Error -- Availability entered in an incorrect format"))))))))</f>
        <v>N</v>
      </c>
    </row>
    <row r="113" spans="1:28" s="14" customFormat="1" x14ac:dyDescent="0.35">
      <c r="A113" s="7">
        <v>101</v>
      </c>
      <c r="B113" s="6"/>
      <c r="C113" s="11"/>
      <c r="D113" s="220"/>
      <c r="E113" s="11"/>
      <c r="F113" s="205" t="str">
        <f t="shared" si="2"/>
        <v>N/A</v>
      </c>
      <c r="G113" s="6"/>
      <c r="AA113" s="14" t="str">
        <f t="shared" si="3"/>
        <v/>
      </c>
      <c r="AB113" s="14" t="str">
        <f>IF(LEN($AA113)=0,"N",IF(LEN($AA113)&gt;1,"Error -- Availability entered in an incorrect format",IF($AA113='Control Panel'!$F$36,$AA113,IF($AA113='Control Panel'!$F$37,$AA113,IF($AA113='Control Panel'!$F$38,$AA113,IF($AA113='Control Panel'!$F$39,$AA113,IF($AA113='Control Panel'!$F$40,$AA113,IF($AA113='Control Panel'!$F$41,$AA113,"Error -- Availability entered in an incorrect format"))))))))</f>
        <v>N</v>
      </c>
    </row>
    <row r="114" spans="1:28" s="14" customFormat="1" x14ac:dyDescent="0.35">
      <c r="A114" s="7">
        <v>102</v>
      </c>
      <c r="B114" s="6"/>
      <c r="C114" s="11"/>
      <c r="D114" s="220"/>
      <c r="E114" s="11"/>
      <c r="F114" s="205" t="str">
        <f t="shared" si="2"/>
        <v>N/A</v>
      </c>
      <c r="G114" s="6"/>
      <c r="AA114" s="14" t="str">
        <f t="shared" si="3"/>
        <v/>
      </c>
      <c r="AB114" s="14" t="str">
        <f>IF(LEN($AA114)=0,"N",IF(LEN($AA114)&gt;1,"Error -- Availability entered in an incorrect format",IF($AA114='Control Panel'!$F$36,$AA114,IF($AA114='Control Panel'!$F$37,$AA114,IF($AA114='Control Panel'!$F$38,$AA114,IF($AA114='Control Panel'!$F$39,$AA114,IF($AA114='Control Panel'!$F$40,$AA114,IF($AA114='Control Panel'!$F$41,$AA114,"Error -- Availability entered in an incorrect format"))))))))</f>
        <v>N</v>
      </c>
    </row>
    <row r="115" spans="1:28" s="14" customFormat="1" x14ac:dyDescent="0.35">
      <c r="A115" s="7">
        <v>103</v>
      </c>
      <c r="B115" s="6"/>
      <c r="C115" s="11"/>
      <c r="D115" s="220"/>
      <c r="E115" s="11"/>
      <c r="F115" s="205" t="str">
        <f t="shared" si="2"/>
        <v>N/A</v>
      </c>
      <c r="G115" s="6"/>
      <c r="AA115" s="14" t="str">
        <f t="shared" si="3"/>
        <v/>
      </c>
      <c r="AB115" s="14" t="str">
        <f>IF(LEN($AA115)=0,"N",IF(LEN($AA115)&gt;1,"Error -- Availability entered in an incorrect format",IF($AA115='Control Panel'!$F$36,$AA115,IF($AA115='Control Panel'!$F$37,$AA115,IF($AA115='Control Panel'!$F$38,$AA115,IF($AA115='Control Panel'!$F$39,$AA115,IF($AA115='Control Panel'!$F$40,$AA115,IF($AA115='Control Panel'!$F$41,$AA115,"Error -- Availability entered in an incorrect format"))))))))</f>
        <v>N</v>
      </c>
    </row>
    <row r="116" spans="1:28" s="14" customFormat="1" x14ac:dyDescent="0.35">
      <c r="A116" s="7">
        <v>104</v>
      </c>
      <c r="B116" s="6"/>
      <c r="C116" s="11"/>
      <c r="D116" s="220"/>
      <c r="E116" s="11"/>
      <c r="F116" s="205" t="str">
        <f t="shared" si="2"/>
        <v>N/A</v>
      </c>
      <c r="G116" s="6"/>
      <c r="AA116" s="14" t="str">
        <f t="shared" si="3"/>
        <v/>
      </c>
      <c r="AB116" s="14" t="str">
        <f>IF(LEN($AA116)=0,"N",IF(LEN($AA116)&gt;1,"Error -- Availability entered in an incorrect format",IF($AA116='Control Panel'!$F$36,$AA116,IF($AA116='Control Panel'!$F$37,$AA116,IF($AA116='Control Panel'!$F$38,$AA116,IF($AA116='Control Panel'!$F$39,$AA116,IF($AA116='Control Panel'!$F$40,$AA116,IF($AA116='Control Panel'!$F$41,$AA116,"Error -- Availability entered in an incorrect format"))))))))</f>
        <v>N</v>
      </c>
    </row>
    <row r="117" spans="1:28" s="14" customFormat="1" x14ac:dyDescent="0.35">
      <c r="A117" s="7">
        <v>105</v>
      </c>
      <c r="B117" s="6"/>
      <c r="C117" s="11"/>
      <c r="D117" s="220"/>
      <c r="E117" s="11"/>
      <c r="F117" s="205" t="str">
        <f t="shared" si="2"/>
        <v>N/A</v>
      </c>
      <c r="G117" s="6"/>
      <c r="AA117" s="14" t="str">
        <f t="shared" si="3"/>
        <v/>
      </c>
      <c r="AB117" s="14" t="str">
        <f>IF(LEN($AA117)=0,"N",IF(LEN($AA117)&gt;1,"Error -- Availability entered in an incorrect format",IF($AA117='Control Panel'!$F$36,$AA117,IF($AA117='Control Panel'!$F$37,$AA117,IF($AA117='Control Panel'!$F$38,$AA117,IF($AA117='Control Panel'!$F$39,$AA117,IF($AA117='Control Panel'!$F$40,$AA117,IF($AA117='Control Panel'!$F$41,$AA117,"Error -- Availability entered in an incorrect format"))))))))</f>
        <v>N</v>
      </c>
    </row>
    <row r="118" spans="1:28" s="14" customFormat="1" x14ac:dyDescent="0.35">
      <c r="A118" s="7">
        <v>106</v>
      </c>
      <c r="B118" s="6"/>
      <c r="C118" s="11"/>
      <c r="D118" s="220"/>
      <c r="E118" s="11"/>
      <c r="F118" s="205" t="str">
        <f t="shared" si="2"/>
        <v>N/A</v>
      </c>
      <c r="G118" s="6"/>
      <c r="AA118" s="14" t="str">
        <f t="shared" si="3"/>
        <v/>
      </c>
      <c r="AB118" s="14" t="str">
        <f>IF(LEN($AA118)=0,"N",IF(LEN($AA118)&gt;1,"Error -- Availability entered in an incorrect format",IF($AA118='Control Panel'!$F$36,$AA118,IF($AA118='Control Panel'!$F$37,$AA118,IF($AA118='Control Panel'!$F$38,$AA118,IF($AA118='Control Panel'!$F$39,$AA118,IF($AA118='Control Panel'!$F$40,$AA118,IF($AA118='Control Panel'!$F$41,$AA118,"Error -- Availability entered in an incorrect format"))))))))</f>
        <v>N</v>
      </c>
    </row>
    <row r="119" spans="1:28" s="14" customFormat="1" x14ac:dyDescent="0.35">
      <c r="A119" s="7">
        <v>107</v>
      </c>
      <c r="B119" s="6"/>
      <c r="C119" s="11"/>
      <c r="D119" s="220"/>
      <c r="E119" s="11"/>
      <c r="F119" s="205" t="str">
        <f t="shared" si="2"/>
        <v>N/A</v>
      </c>
      <c r="G119" s="6"/>
      <c r="AA119" s="14" t="str">
        <f t="shared" si="3"/>
        <v/>
      </c>
      <c r="AB119" s="14" t="str">
        <f>IF(LEN($AA119)=0,"N",IF(LEN($AA119)&gt;1,"Error -- Availability entered in an incorrect format",IF($AA119='Control Panel'!$F$36,$AA119,IF($AA119='Control Panel'!$F$37,$AA119,IF($AA119='Control Panel'!$F$38,$AA119,IF($AA119='Control Panel'!$F$39,$AA119,IF($AA119='Control Panel'!$F$40,$AA119,IF($AA119='Control Panel'!$F$41,$AA119,"Error -- Availability entered in an incorrect format"))))))))</f>
        <v>N</v>
      </c>
    </row>
    <row r="120" spans="1:28" s="14" customFormat="1" x14ac:dyDescent="0.35">
      <c r="A120" s="7">
        <v>108</v>
      </c>
      <c r="B120" s="6"/>
      <c r="C120" s="11"/>
      <c r="D120" s="220"/>
      <c r="E120" s="11"/>
      <c r="F120" s="205" t="str">
        <f t="shared" si="2"/>
        <v>N/A</v>
      </c>
      <c r="G120" s="6"/>
      <c r="AA120" s="14" t="str">
        <f t="shared" si="3"/>
        <v/>
      </c>
      <c r="AB120" s="14" t="str">
        <f>IF(LEN($AA120)=0,"N",IF(LEN($AA120)&gt;1,"Error -- Availability entered in an incorrect format",IF($AA120='Control Panel'!$F$36,$AA120,IF($AA120='Control Panel'!$F$37,$AA120,IF($AA120='Control Panel'!$F$38,$AA120,IF($AA120='Control Panel'!$F$39,$AA120,IF($AA120='Control Panel'!$F$40,$AA120,IF($AA120='Control Panel'!$F$41,$AA120,"Error -- Availability entered in an incorrect format"))))))))</f>
        <v>N</v>
      </c>
    </row>
    <row r="121" spans="1:28" s="14" customFormat="1" x14ac:dyDescent="0.35">
      <c r="A121" s="7">
        <v>109</v>
      </c>
      <c r="B121" s="6"/>
      <c r="C121" s="11"/>
      <c r="D121" s="220"/>
      <c r="E121" s="11"/>
      <c r="F121" s="205" t="str">
        <f t="shared" si="2"/>
        <v>N/A</v>
      </c>
      <c r="G121" s="6"/>
      <c r="AA121" s="14" t="str">
        <f t="shared" si="3"/>
        <v/>
      </c>
      <c r="AB121" s="14" t="str">
        <f>IF(LEN($AA121)=0,"N",IF(LEN($AA121)&gt;1,"Error -- Availability entered in an incorrect format",IF($AA121='Control Panel'!$F$36,$AA121,IF($AA121='Control Panel'!$F$37,$AA121,IF($AA121='Control Panel'!$F$38,$AA121,IF($AA121='Control Panel'!$F$39,$AA121,IF($AA121='Control Panel'!$F$40,$AA121,IF($AA121='Control Panel'!$F$41,$AA121,"Error -- Availability entered in an incorrect format"))))))))</f>
        <v>N</v>
      </c>
    </row>
    <row r="122" spans="1:28" s="14" customFormat="1" x14ac:dyDescent="0.35">
      <c r="A122" s="7">
        <v>110</v>
      </c>
      <c r="B122" s="6"/>
      <c r="C122" s="11"/>
      <c r="D122" s="220"/>
      <c r="E122" s="11"/>
      <c r="F122" s="205" t="str">
        <f t="shared" si="2"/>
        <v>N/A</v>
      </c>
      <c r="G122" s="6"/>
      <c r="AA122" s="14" t="str">
        <f t="shared" si="3"/>
        <v/>
      </c>
      <c r="AB122" s="14" t="str">
        <f>IF(LEN($AA122)=0,"N",IF(LEN($AA122)&gt;1,"Error -- Availability entered in an incorrect format",IF($AA122='Control Panel'!$F$36,$AA122,IF($AA122='Control Panel'!$F$37,$AA122,IF($AA122='Control Panel'!$F$38,$AA122,IF($AA122='Control Panel'!$F$39,$AA122,IF($AA122='Control Panel'!$F$40,$AA122,IF($AA122='Control Panel'!$F$41,$AA122,"Error -- Availability entered in an incorrect format"))))))))</f>
        <v>N</v>
      </c>
    </row>
    <row r="123" spans="1:28" s="14" customFormat="1" x14ac:dyDescent="0.35">
      <c r="A123" s="7">
        <v>111</v>
      </c>
      <c r="B123" s="6"/>
      <c r="C123" s="11"/>
      <c r="D123" s="220"/>
      <c r="E123" s="11"/>
      <c r="F123" s="205" t="str">
        <f t="shared" si="2"/>
        <v>N/A</v>
      </c>
      <c r="G123" s="6"/>
      <c r="AA123" s="14" t="str">
        <f t="shared" si="3"/>
        <v/>
      </c>
      <c r="AB123" s="14" t="str">
        <f>IF(LEN($AA123)=0,"N",IF(LEN($AA123)&gt;1,"Error -- Availability entered in an incorrect format",IF($AA123='Control Panel'!$F$36,$AA123,IF($AA123='Control Panel'!$F$37,$AA123,IF($AA123='Control Panel'!$F$38,$AA123,IF($AA123='Control Panel'!$F$39,$AA123,IF($AA123='Control Panel'!$F$40,$AA123,IF($AA123='Control Panel'!$F$41,$AA123,"Error -- Availability entered in an incorrect format"))))))))</f>
        <v>N</v>
      </c>
    </row>
    <row r="124" spans="1:28" s="14" customFormat="1" x14ac:dyDescent="0.35">
      <c r="A124" s="7">
        <v>112</v>
      </c>
      <c r="B124" s="6"/>
      <c r="C124" s="11"/>
      <c r="D124" s="220"/>
      <c r="E124" s="11"/>
      <c r="F124" s="205" t="str">
        <f t="shared" si="2"/>
        <v>N/A</v>
      </c>
      <c r="G124" s="6"/>
      <c r="AA124" s="14" t="str">
        <f t="shared" si="3"/>
        <v/>
      </c>
      <c r="AB124" s="14" t="str">
        <f>IF(LEN($AA124)=0,"N",IF(LEN($AA124)&gt;1,"Error -- Availability entered in an incorrect format",IF($AA124='Control Panel'!$F$36,$AA124,IF($AA124='Control Panel'!$F$37,$AA124,IF($AA124='Control Panel'!$F$38,$AA124,IF($AA124='Control Panel'!$F$39,$AA124,IF($AA124='Control Panel'!$F$40,$AA124,IF($AA124='Control Panel'!$F$41,$AA124,"Error -- Availability entered in an incorrect format"))))))))</f>
        <v>N</v>
      </c>
    </row>
    <row r="125" spans="1:28" s="14" customFormat="1" x14ac:dyDescent="0.35">
      <c r="A125" s="7">
        <v>113</v>
      </c>
      <c r="B125" s="6"/>
      <c r="C125" s="11"/>
      <c r="D125" s="220"/>
      <c r="E125" s="11"/>
      <c r="F125" s="205" t="str">
        <f t="shared" si="2"/>
        <v>N/A</v>
      </c>
      <c r="G125" s="6"/>
      <c r="AA125" s="14" t="str">
        <f t="shared" si="3"/>
        <v/>
      </c>
      <c r="AB125" s="14" t="str">
        <f>IF(LEN($AA125)=0,"N",IF(LEN($AA125)&gt;1,"Error -- Availability entered in an incorrect format",IF($AA125='Control Panel'!$F$36,$AA125,IF($AA125='Control Panel'!$F$37,$AA125,IF($AA125='Control Panel'!$F$38,$AA125,IF($AA125='Control Panel'!$F$39,$AA125,IF($AA125='Control Panel'!$F$40,$AA125,IF($AA125='Control Panel'!$F$41,$AA125,"Error -- Availability entered in an incorrect format"))))))))</f>
        <v>N</v>
      </c>
    </row>
    <row r="126" spans="1:28" s="14" customFormat="1" x14ac:dyDescent="0.35">
      <c r="A126" s="7">
        <v>114</v>
      </c>
      <c r="B126" s="6"/>
      <c r="C126" s="11"/>
      <c r="D126" s="220"/>
      <c r="E126" s="11"/>
      <c r="F126" s="205" t="str">
        <f t="shared" si="2"/>
        <v>N/A</v>
      </c>
      <c r="G126" s="6"/>
      <c r="AA126" s="14" t="str">
        <f t="shared" si="3"/>
        <v/>
      </c>
      <c r="AB126" s="14" t="str">
        <f>IF(LEN($AA126)=0,"N",IF(LEN($AA126)&gt;1,"Error -- Availability entered in an incorrect format",IF($AA126='Control Panel'!$F$36,$AA126,IF($AA126='Control Panel'!$F$37,$AA126,IF($AA126='Control Panel'!$F$38,$AA126,IF($AA126='Control Panel'!$F$39,$AA126,IF($AA126='Control Panel'!$F$40,$AA126,IF($AA126='Control Panel'!$F$41,$AA126,"Error -- Availability entered in an incorrect format"))))))))</f>
        <v>N</v>
      </c>
    </row>
    <row r="127" spans="1:28" s="14" customFormat="1" x14ac:dyDescent="0.35">
      <c r="A127" s="7">
        <v>115</v>
      </c>
      <c r="B127" s="6"/>
      <c r="C127" s="11"/>
      <c r="D127" s="220"/>
      <c r="E127" s="11"/>
      <c r="F127" s="205" t="str">
        <f t="shared" si="2"/>
        <v>N/A</v>
      </c>
      <c r="G127" s="6"/>
      <c r="AA127" s="14" t="str">
        <f t="shared" si="3"/>
        <v/>
      </c>
      <c r="AB127" s="14" t="str">
        <f>IF(LEN($AA127)=0,"N",IF(LEN($AA127)&gt;1,"Error -- Availability entered in an incorrect format",IF($AA127='Control Panel'!$F$36,$AA127,IF($AA127='Control Panel'!$F$37,$AA127,IF($AA127='Control Panel'!$F$38,$AA127,IF($AA127='Control Panel'!$F$39,$AA127,IF($AA127='Control Panel'!$F$40,$AA127,IF($AA127='Control Panel'!$F$41,$AA127,"Error -- Availability entered in an incorrect format"))))))))</f>
        <v>N</v>
      </c>
    </row>
    <row r="128" spans="1:28" s="14" customFormat="1" x14ac:dyDescent="0.35">
      <c r="A128" s="7">
        <v>116</v>
      </c>
      <c r="B128" s="6"/>
      <c r="C128" s="11"/>
      <c r="D128" s="220"/>
      <c r="E128" s="11"/>
      <c r="F128" s="205" t="str">
        <f t="shared" si="2"/>
        <v>N/A</v>
      </c>
      <c r="G128" s="6"/>
      <c r="AA128" s="14" t="str">
        <f t="shared" si="3"/>
        <v/>
      </c>
      <c r="AB128" s="14" t="str">
        <f>IF(LEN($AA128)=0,"N",IF(LEN($AA128)&gt;1,"Error -- Availability entered in an incorrect format",IF($AA128='Control Panel'!$F$36,$AA128,IF($AA128='Control Panel'!$F$37,$AA128,IF($AA128='Control Panel'!$F$38,$AA128,IF($AA128='Control Panel'!$F$39,$AA128,IF($AA128='Control Panel'!$F$40,$AA128,IF($AA128='Control Panel'!$F$41,$AA128,"Error -- Availability entered in an incorrect format"))))))))</f>
        <v>N</v>
      </c>
    </row>
    <row r="129" spans="1:28" s="14" customFormat="1" x14ac:dyDescent="0.35">
      <c r="A129" s="7">
        <v>117</v>
      </c>
      <c r="B129" s="6"/>
      <c r="C129" s="11"/>
      <c r="D129" s="220"/>
      <c r="E129" s="11"/>
      <c r="F129" s="205" t="str">
        <f t="shared" si="2"/>
        <v>N/A</v>
      </c>
      <c r="G129" s="6"/>
      <c r="AA129" s="14" t="str">
        <f t="shared" si="3"/>
        <v/>
      </c>
      <c r="AB129" s="14" t="str">
        <f>IF(LEN($AA129)=0,"N",IF(LEN($AA129)&gt;1,"Error -- Availability entered in an incorrect format",IF($AA129='Control Panel'!$F$36,$AA129,IF($AA129='Control Panel'!$F$37,$AA129,IF($AA129='Control Panel'!$F$38,$AA129,IF($AA129='Control Panel'!$F$39,$AA129,IF($AA129='Control Panel'!$F$40,$AA129,IF($AA129='Control Panel'!$F$41,$AA129,"Error -- Availability entered in an incorrect format"))))))))</f>
        <v>N</v>
      </c>
    </row>
    <row r="130" spans="1:28" s="14" customFormat="1" x14ac:dyDescent="0.35">
      <c r="A130" s="7">
        <v>118</v>
      </c>
      <c r="B130" s="6"/>
      <c r="C130" s="11"/>
      <c r="D130" s="220"/>
      <c r="E130" s="11"/>
      <c r="F130" s="205" t="str">
        <f t="shared" si="2"/>
        <v>N/A</v>
      </c>
      <c r="G130" s="6"/>
      <c r="AA130" s="14" t="str">
        <f t="shared" si="3"/>
        <v/>
      </c>
      <c r="AB130" s="14" t="str">
        <f>IF(LEN($AA130)=0,"N",IF(LEN($AA130)&gt;1,"Error -- Availability entered in an incorrect format",IF($AA130='Control Panel'!$F$36,$AA130,IF($AA130='Control Panel'!$F$37,$AA130,IF($AA130='Control Panel'!$F$38,$AA130,IF($AA130='Control Panel'!$F$39,$AA130,IF($AA130='Control Panel'!$F$40,$AA130,IF($AA130='Control Panel'!$F$41,$AA130,"Error -- Availability entered in an incorrect format"))))))))</f>
        <v>N</v>
      </c>
    </row>
    <row r="131" spans="1:28" s="14" customFormat="1" x14ac:dyDescent="0.35">
      <c r="A131" s="7">
        <v>119</v>
      </c>
      <c r="B131" s="6"/>
      <c r="C131" s="11"/>
      <c r="D131" s="220"/>
      <c r="E131" s="11"/>
      <c r="F131" s="205" t="str">
        <f t="shared" si="2"/>
        <v>N/A</v>
      </c>
      <c r="G131" s="6"/>
      <c r="AA131" s="14" t="str">
        <f t="shared" si="3"/>
        <v/>
      </c>
      <c r="AB131" s="14" t="str">
        <f>IF(LEN($AA131)=0,"N",IF(LEN($AA131)&gt;1,"Error -- Availability entered in an incorrect format",IF($AA131='Control Panel'!$F$36,$AA131,IF($AA131='Control Panel'!$F$37,$AA131,IF($AA131='Control Panel'!$F$38,$AA131,IF($AA131='Control Panel'!$F$39,$AA131,IF($AA131='Control Panel'!$F$40,$AA131,IF($AA131='Control Panel'!$F$41,$AA131,"Error -- Availability entered in an incorrect format"))))))))</f>
        <v>N</v>
      </c>
    </row>
    <row r="132" spans="1:28" s="14" customFormat="1" x14ac:dyDescent="0.35">
      <c r="A132" s="7">
        <v>120</v>
      </c>
      <c r="B132" s="6"/>
      <c r="C132" s="11"/>
      <c r="D132" s="220"/>
      <c r="E132" s="11"/>
      <c r="F132" s="205" t="str">
        <f t="shared" si="2"/>
        <v>N/A</v>
      </c>
      <c r="G132" s="6"/>
      <c r="AA132" s="14" t="str">
        <f t="shared" si="3"/>
        <v/>
      </c>
      <c r="AB132" s="14" t="str">
        <f>IF(LEN($AA132)=0,"N",IF(LEN($AA132)&gt;1,"Error -- Availability entered in an incorrect format",IF($AA132='Control Panel'!$F$36,$AA132,IF($AA132='Control Panel'!$F$37,$AA132,IF($AA132='Control Panel'!$F$38,$AA132,IF($AA132='Control Panel'!$F$39,$AA132,IF($AA132='Control Panel'!$F$40,$AA132,IF($AA132='Control Panel'!$F$41,$AA132,"Error -- Availability entered in an incorrect format"))))))))</f>
        <v>N</v>
      </c>
    </row>
    <row r="133" spans="1:28" s="14" customFormat="1" x14ac:dyDescent="0.35">
      <c r="A133" s="7">
        <v>121</v>
      </c>
      <c r="B133" s="6"/>
      <c r="C133" s="11"/>
      <c r="D133" s="220"/>
      <c r="E133" s="11"/>
      <c r="F133" s="205" t="str">
        <f t="shared" si="2"/>
        <v>N/A</v>
      </c>
      <c r="G133" s="6"/>
      <c r="AA133" s="14" t="str">
        <f t="shared" si="3"/>
        <v/>
      </c>
      <c r="AB133" s="14" t="str">
        <f>IF(LEN($AA133)=0,"N",IF(LEN($AA133)&gt;1,"Error -- Availability entered in an incorrect format",IF($AA133='Control Panel'!$F$36,$AA133,IF($AA133='Control Panel'!$F$37,$AA133,IF($AA133='Control Panel'!$F$38,$AA133,IF($AA133='Control Panel'!$F$39,$AA133,IF($AA133='Control Panel'!$F$40,$AA133,IF($AA133='Control Panel'!$F$41,$AA133,"Error -- Availability entered in an incorrect format"))))))))</f>
        <v>N</v>
      </c>
    </row>
    <row r="134" spans="1:28" s="14" customFormat="1" x14ac:dyDescent="0.35">
      <c r="A134" s="7">
        <v>122</v>
      </c>
      <c r="B134" s="6"/>
      <c r="C134" s="11"/>
      <c r="D134" s="220"/>
      <c r="E134" s="11"/>
      <c r="F134" s="205" t="str">
        <f t="shared" si="2"/>
        <v>N/A</v>
      </c>
      <c r="G134" s="6"/>
      <c r="AA134" s="14" t="str">
        <f t="shared" si="3"/>
        <v/>
      </c>
      <c r="AB134" s="14" t="str">
        <f>IF(LEN($AA134)=0,"N",IF(LEN($AA134)&gt;1,"Error -- Availability entered in an incorrect format",IF($AA134='Control Panel'!$F$36,$AA134,IF($AA134='Control Panel'!$F$37,$AA134,IF($AA134='Control Panel'!$F$38,$AA134,IF($AA134='Control Panel'!$F$39,$AA134,IF($AA134='Control Panel'!$F$40,$AA134,IF($AA134='Control Panel'!$F$41,$AA134,"Error -- Availability entered in an incorrect format"))))))))</f>
        <v>N</v>
      </c>
    </row>
    <row r="135" spans="1:28" s="14" customFormat="1" x14ac:dyDescent="0.35">
      <c r="A135" s="7">
        <v>123</v>
      </c>
      <c r="B135" s="6"/>
      <c r="C135" s="11"/>
      <c r="D135" s="220"/>
      <c r="E135" s="11"/>
      <c r="F135" s="205" t="str">
        <f t="shared" si="2"/>
        <v>N/A</v>
      </c>
      <c r="G135" s="6"/>
      <c r="AA135" s="14" t="str">
        <f t="shared" si="3"/>
        <v/>
      </c>
      <c r="AB135" s="14" t="str">
        <f>IF(LEN($AA135)=0,"N",IF(LEN($AA135)&gt;1,"Error -- Availability entered in an incorrect format",IF($AA135='Control Panel'!$F$36,$AA135,IF($AA135='Control Panel'!$F$37,$AA135,IF($AA135='Control Panel'!$F$38,$AA135,IF($AA135='Control Panel'!$F$39,$AA135,IF($AA135='Control Panel'!$F$40,$AA135,IF($AA135='Control Panel'!$F$41,$AA135,"Error -- Availability entered in an incorrect format"))))))))</f>
        <v>N</v>
      </c>
    </row>
    <row r="136" spans="1:28" s="14" customFormat="1" x14ac:dyDescent="0.35">
      <c r="A136" s="7">
        <v>124</v>
      </c>
      <c r="B136" s="6"/>
      <c r="C136" s="11"/>
      <c r="D136" s="220"/>
      <c r="E136" s="11"/>
      <c r="F136" s="205" t="str">
        <f t="shared" si="2"/>
        <v>N/A</v>
      </c>
      <c r="G136" s="6"/>
      <c r="AA136" s="14" t="str">
        <f t="shared" si="3"/>
        <v/>
      </c>
      <c r="AB136" s="14" t="str">
        <f>IF(LEN($AA136)=0,"N",IF(LEN($AA136)&gt;1,"Error -- Availability entered in an incorrect format",IF($AA136='Control Panel'!$F$36,$AA136,IF($AA136='Control Panel'!$F$37,$AA136,IF($AA136='Control Panel'!$F$38,$AA136,IF($AA136='Control Panel'!$F$39,$AA136,IF($AA136='Control Panel'!$F$40,$AA136,IF($AA136='Control Panel'!$F$41,$AA136,"Error -- Availability entered in an incorrect format"))))))))</f>
        <v>N</v>
      </c>
    </row>
    <row r="137" spans="1:28" s="14" customFormat="1" x14ac:dyDescent="0.35">
      <c r="A137" s="7">
        <v>125</v>
      </c>
      <c r="B137" s="6"/>
      <c r="C137" s="11"/>
      <c r="D137" s="220"/>
      <c r="E137" s="11"/>
      <c r="F137" s="205" t="str">
        <f t="shared" si="2"/>
        <v>N/A</v>
      </c>
      <c r="G137" s="6"/>
      <c r="AA137" s="14" t="str">
        <f t="shared" si="3"/>
        <v/>
      </c>
      <c r="AB137" s="14" t="str">
        <f>IF(LEN($AA137)=0,"N",IF(LEN($AA137)&gt;1,"Error -- Availability entered in an incorrect format",IF($AA137='Control Panel'!$F$36,$AA137,IF($AA137='Control Panel'!$F$37,$AA137,IF($AA137='Control Panel'!$F$38,$AA137,IF($AA137='Control Panel'!$F$39,$AA137,IF($AA137='Control Panel'!$F$40,$AA137,IF($AA137='Control Panel'!$F$41,$AA137,"Error -- Availability entered in an incorrect format"))))))))</f>
        <v>N</v>
      </c>
    </row>
    <row r="138" spans="1:28" s="14" customFormat="1" x14ac:dyDescent="0.35">
      <c r="A138" s="7">
        <v>126</v>
      </c>
      <c r="B138" s="6"/>
      <c r="C138" s="11"/>
      <c r="D138" s="220"/>
      <c r="E138" s="11"/>
      <c r="F138" s="205" t="str">
        <f t="shared" si="2"/>
        <v>N/A</v>
      </c>
      <c r="G138" s="6"/>
      <c r="AA138" s="14" t="str">
        <f t="shared" si="3"/>
        <v/>
      </c>
      <c r="AB138" s="14" t="str">
        <f>IF(LEN($AA138)=0,"N",IF(LEN($AA138)&gt;1,"Error -- Availability entered in an incorrect format",IF($AA138='Control Panel'!$F$36,$AA138,IF($AA138='Control Panel'!$F$37,$AA138,IF($AA138='Control Panel'!$F$38,$AA138,IF($AA138='Control Panel'!$F$39,$AA138,IF($AA138='Control Panel'!$F$40,$AA138,IF($AA138='Control Panel'!$F$41,$AA138,"Error -- Availability entered in an incorrect format"))))))))</f>
        <v>N</v>
      </c>
    </row>
    <row r="139" spans="1:28" s="14" customFormat="1" x14ac:dyDescent="0.35">
      <c r="A139" s="7">
        <v>127</v>
      </c>
      <c r="B139" s="6"/>
      <c r="C139" s="11"/>
      <c r="D139" s="220"/>
      <c r="E139" s="11"/>
      <c r="F139" s="205" t="str">
        <f t="shared" si="2"/>
        <v>N/A</v>
      </c>
      <c r="G139" s="6"/>
      <c r="AA139" s="14" t="str">
        <f t="shared" si="3"/>
        <v/>
      </c>
      <c r="AB139" s="14" t="str">
        <f>IF(LEN($AA139)=0,"N",IF(LEN($AA139)&gt;1,"Error -- Availability entered in an incorrect format",IF($AA139='Control Panel'!$F$36,$AA139,IF($AA139='Control Panel'!$F$37,$AA139,IF($AA139='Control Panel'!$F$38,$AA139,IF($AA139='Control Panel'!$F$39,$AA139,IF($AA139='Control Panel'!$F$40,$AA139,IF($AA139='Control Panel'!$F$41,$AA139,"Error -- Availability entered in an incorrect format"))))))))</f>
        <v>N</v>
      </c>
    </row>
    <row r="140" spans="1:28" s="14" customFormat="1" x14ac:dyDescent="0.35">
      <c r="A140" s="7">
        <v>128</v>
      </c>
      <c r="B140" s="6"/>
      <c r="C140" s="11"/>
      <c r="D140" s="220"/>
      <c r="E140" s="11"/>
      <c r="F140" s="205" t="str">
        <f t="shared" si="2"/>
        <v>N/A</v>
      </c>
      <c r="G140" s="6"/>
      <c r="AA140" s="14" t="str">
        <f t="shared" si="3"/>
        <v/>
      </c>
      <c r="AB140" s="14" t="str">
        <f>IF(LEN($AA140)=0,"N",IF(LEN($AA140)&gt;1,"Error -- Availability entered in an incorrect format",IF($AA140='Control Panel'!$F$36,$AA140,IF($AA140='Control Panel'!$F$37,$AA140,IF($AA140='Control Panel'!$F$38,$AA140,IF($AA140='Control Panel'!$F$39,$AA140,IF($AA140='Control Panel'!$F$40,$AA140,IF($AA140='Control Panel'!$F$41,$AA140,"Error -- Availability entered in an incorrect format"))))))))</f>
        <v>N</v>
      </c>
    </row>
    <row r="141" spans="1:28" s="14" customFormat="1" x14ac:dyDescent="0.35">
      <c r="A141" s="7">
        <v>129</v>
      </c>
      <c r="B141" s="6"/>
      <c r="C141" s="11"/>
      <c r="D141" s="220"/>
      <c r="E141" s="11"/>
      <c r="F141" s="205" t="str">
        <f t="shared" si="2"/>
        <v>N/A</v>
      </c>
      <c r="G141" s="6"/>
      <c r="AA141" s="14" t="str">
        <f t="shared" si="3"/>
        <v/>
      </c>
      <c r="AB141" s="14" t="str">
        <f>IF(LEN($AA141)=0,"N",IF(LEN($AA141)&gt;1,"Error -- Availability entered in an incorrect format",IF($AA141='Control Panel'!$F$36,$AA141,IF($AA141='Control Panel'!$F$37,$AA141,IF($AA141='Control Panel'!$F$38,$AA141,IF($AA141='Control Panel'!$F$39,$AA141,IF($AA141='Control Panel'!$F$40,$AA141,IF($AA141='Control Panel'!$F$41,$AA141,"Error -- Availability entered in an incorrect format"))))))))</f>
        <v>N</v>
      </c>
    </row>
    <row r="142" spans="1:28" s="14" customFormat="1" x14ac:dyDescent="0.35">
      <c r="A142" s="7">
        <v>130</v>
      </c>
      <c r="B142" s="6"/>
      <c r="C142" s="11"/>
      <c r="D142" s="220"/>
      <c r="E142" s="11"/>
      <c r="F142" s="205" t="str">
        <f t="shared" ref="F142:F205" si="4">IF($D$10=$A$9,"N/A",$D$10)</f>
        <v>N/A</v>
      </c>
      <c r="G142" s="6"/>
      <c r="AA142" s="14" t="str">
        <f t="shared" ref="AA142:AA205" si="5">TRIM($D142)</f>
        <v/>
      </c>
      <c r="AB142" s="14" t="str">
        <f>IF(LEN($AA142)=0,"N",IF(LEN($AA142)&gt;1,"Error -- Availability entered in an incorrect format",IF($AA142='Control Panel'!$F$36,$AA142,IF($AA142='Control Panel'!$F$37,$AA142,IF($AA142='Control Panel'!$F$38,$AA142,IF($AA142='Control Panel'!$F$39,$AA142,IF($AA142='Control Panel'!$F$40,$AA142,IF($AA142='Control Panel'!$F$41,$AA142,"Error -- Availability entered in an incorrect format"))))))))</f>
        <v>N</v>
      </c>
    </row>
    <row r="143" spans="1:28" s="14" customFormat="1" x14ac:dyDescent="0.35">
      <c r="A143" s="7">
        <v>131</v>
      </c>
      <c r="B143" s="6"/>
      <c r="C143" s="11"/>
      <c r="D143" s="220"/>
      <c r="E143" s="11"/>
      <c r="F143" s="205" t="str">
        <f t="shared" si="4"/>
        <v>N/A</v>
      </c>
      <c r="G143" s="6"/>
      <c r="AA143" s="14" t="str">
        <f t="shared" si="5"/>
        <v/>
      </c>
      <c r="AB143" s="14" t="str">
        <f>IF(LEN($AA143)=0,"N",IF(LEN($AA143)&gt;1,"Error -- Availability entered in an incorrect format",IF($AA143='Control Panel'!$F$36,$AA143,IF($AA143='Control Panel'!$F$37,$AA143,IF($AA143='Control Panel'!$F$38,$AA143,IF($AA143='Control Panel'!$F$39,$AA143,IF($AA143='Control Panel'!$F$40,$AA143,IF($AA143='Control Panel'!$F$41,$AA143,"Error -- Availability entered in an incorrect format"))))))))</f>
        <v>N</v>
      </c>
    </row>
    <row r="144" spans="1:28" s="14" customFormat="1" x14ac:dyDescent="0.35">
      <c r="A144" s="7">
        <v>132</v>
      </c>
      <c r="B144" s="6"/>
      <c r="C144" s="11"/>
      <c r="D144" s="220"/>
      <c r="E144" s="11"/>
      <c r="F144" s="205" t="str">
        <f t="shared" si="4"/>
        <v>N/A</v>
      </c>
      <c r="G144" s="6"/>
      <c r="AA144" s="14" t="str">
        <f t="shared" si="5"/>
        <v/>
      </c>
      <c r="AB144" s="14" t="str">
        <f>IF(LEN($AA144)=0,"N",IF(LEN($AA144)&gt;1,"Error -- Availability entered in an incorrect format",IF($AA144='Control Panel'!$F$36,$AA144,IF($AA144='Control Panel'!$F$37,$AA144,IF($AA144='Control Panel'!$F$38,$AA144,IF($AA144='Control Panel'!$F$39,$AA144,IF($AA144='Control Panel'!$F$40,$AA144,IF($AA144='Control Panel'!$F$41,$AA144,"Error -- Availability entered in an incorrect format"))))))))</f>
        <v>N</v>
      </c>
    </row>
    <row r="145" spans="1:28" s="14" customFormat="1" x14ac:dyDescent="0.35">
      <c r="A145" s="7">
        <v>133</v>
      </c>
      <c r="B145" s="6"/>
      <c r="C145" s="11"/>
      <c r="D145" s="220"/>
      <c r="E145" s="11"/>
      <c r="F145" s="205" t="str">
        <f t="shared" si="4"/>
        <v>N/A</v>
      </c>
      <c r="G145" s="6"/>
      <c r="AA145" s="14" t="str">
        <f t="shared" si="5"/>
        <v/>
      </c>
      <c r="AB145" s="14" t="str">
        <f>IF(LEN($AA145)=0,"N",IF(LEN($AA145)&gt;1,"Error -- Availability entered in an incorrect format",IF($AA145='Control Panel'!$F$36,$AA145,IF($AA145='Control Panel'!$F$37,$AA145,IF($AA145='Control Panel'!$F$38,$AA145,IF($AA145='Control Panel'!$F$39,$AA145,IF($AA145='Control Panel'!$F$40,$AA145,IF($AA145='Control Panel'!$F$41,$AA145,"Error -- Availability entered in an incorrect format"))))))))</f>
        <v>N</v>
      </c>
    </row>
    <row r="146" spans="1:28" s="14" customFormat="1" x14ac:dyDescent="0.35">
      <c r="A146" s="7">
        <v>134</v>
      </c>
      <c r="B146" s="6"/>
      <c r="C146" s="11"/>
      <c r="D146" s="220"/>
      <c r="E146" s="11"/>
      <c r="F146" s="205" t="str">
        <f t="shared" si="4"/>
        <v>N/A</v>
      </c>
      <c r="G146" s="6"/>
      <c r="AA146" s="14" t="str">
        <f t="shared" si="5"/>
        <v/>
      </c>
      <c r="AB146" s="14" t="str">
        <f>IF(LEN($AA146)=0,"N",IF(LEN($AA146)&gt;1,"Error -- Availability entered in an incorrect format",IF($AA146='Control Panel'!$F$36,$AA146,IF($AA146='Control Panel'!$F$37,$AA146,IF($AA146='Control Panel'!$F$38,$AA146,IF($AA146='Control Panel'!$F$39,$AA146,IF($AA146='Control Panel'!$F$40,$AA146,IF($AA146='Control Panel'!$F$41,$AA146,"Error -- Availability entered in an incorrect format"))))))))</f>
        <v>N</v>
      </c>
    </row>
    <row r="147" spans="1:28" s="14" customFormat="1" x14ac:dyDescent="0.35">
      <c r="A147" s="7">
        <v>135</v>
      </c>
      <c r="B147" s="6"/>
      <c r="C147" s="11"/>
      <c r="D147" s="220"/>
      <c r="E147" s="11"/>
      <c r="F147" s="205" t="str">
        <f t="shared" si="4"/>
        <v>N/A</v>
      </c>
      <c r="G147" s="6"/>
      <c r="AA147" s="14" t="str">
        <f t="shared" si="5"/>
        <v/>
      </c>
      <c r="AB147" s="14" t="str">
        <f>IF(LEN($AA147)=0,"N",IF(LEN($AA147)&gt;1,"Error -- Availability entered in an incorrect format",IF($AA147='Control Panel'!$F$36,$AA147,IF($AA147='Control Panel'!$F$37,$AA147,IF($AA147='Control Panel'!$F$38,$AA147,IF($AA147='Control Panel'!$F$39,$AA147,IF($AA147='Control Panel'!$F$40,$AA147,IF($AA147='Control Panel'!$F$41,$AA147,"Error -- Availability entered in an incorrect format"))))))))</f>
        <v>N</v>
      </c>
    </row>
    <row r="148" spans="1:28" s="14" customFormat="1" x14ac:dyDescent="0.35">
      <c r="A148" s="7">
        <v>136</v>
      </c>
      <c r="B148" s="6"/>
      <c r="C148" s="11"/>
      <c r="D148" s="220"/>
      <c r="E148" s="11"/>
      <c r="F148" s="205" t="str">
        <f t="shared" si="4"/>
        <v>N/A</v>
      </c>
      <c r="G148" s="6"/>
      <c r="AA148" s="14" t="str">
        <f t="shared" si="5"/>
        <v/>
      </c>
      <c r="AB148" s="14" t="str">
        <f>IF(LEN($AA148)=0,"N",IF(LEN($AA148)&gt;1,"Error -- Availability entered in an incorrect format",IF($AA148='Control Panel'!$F$36,$AA148,IF($AA148='Control Panel'!$F$37,$AA148,IF($AA148='Control Panel'!$F$38,$AA148,IF($AA148='Control Panel'!$F$39,$AA148,IF($AA148='Control Panel'!$F$40,$AA148,IF($AA148='Control Panel'!$F$41,$AA148,"Error -- Availability entered in an incorrect format"))))))))</f>
        <v>N</v>
      </c>
    </row>
    <row r="149" spans="1:28" s="14" customFormat="1" x14ac:dyDescent="0.35">
      <c r="A149" s="7">
        <v>137</v>
      </c>
      <c r="B149" s="6"/>
      <c r="C149" s="11"/>
      <c r="D149" s="220"/>
      <c r="E149" s="11"/>
      <c r="F149" s="205" t="str">
        <f t="shared" si="4"/>
        <v>N/A</v>
      </c>
      <c r="G149" s="6"/>
      <c r="AA149" s="14" t="str">
        <f t="shared" si="5"/>
        <v/>
      </c>
      <c r="AB149" s="14" t="str">
        <f>IF(LEN($AA149)=0,"N",IF(LEN($AA149)&gt;1,"Error -- Availability entered in an incorrect format",IF($AA149='Control Panel'!$F$36,$AA149,IF($AA149='Control Panel'!$F$37,$AA149,IF($AA149='Control Panel'!$F$38,$AA149,IF($AA149='Control Panel'!$F$39,$AA149,IF($AA149='Control Panel'!$F$40,$AA149,IF($AA149='Control Panel'!$F$41,$AA149,"Error -- Availability entered in an incorrect format"))))))))</f>
        <v>N</v>
      </c>
    </row>
    <row r="150" spans="1:28" s="14" customFormat="1" x14ac:dyDescent="0.35">
      <c r="A150" s="7">
        <v>138</v>
      </c>
      <c r="B150" s="6"/>
      <c r="C150" s="11"/>
      <c r="D150" s="220"/>
      <c r="E150" s="11"/>
      <c r="F150" s="205" t="str">
        <f t="shared" si="4"/>
        <v>N/A</v>
      </c>
      <c r="G150" s="6"/>
      <c r="AA150" s="14" t="str">
        <f t="shared" si="5"/>
        <v/>
      </c>
      <c r="AB150" s="14" t="str">
        <f>IF(LEN($AA150)=0,"N",IF(LEN($AA150)&gt;1,"Error -- Availability entered in an incorrect format",IF($AA150='Control Panel'!$F$36,$AA150,IF($AA150='Control Panel'!$F$37,$AA150,IF($AA150='Control Panel'!$F$38,$AA150,IF($AA150='Control Panel'!$F$39,$AA150,IF($AA150='Control Panel'!$F$40,$AA150,IF($AA150='Control Panel'!$F$41,$AA150,"Error -- Availability entered in an incorrect format"))))))))</f>
        <v>N</v>
      </c>
    </row>
    <row r="151" spans="1:28" s="14" customFormat="1" x14ac:dyDescent="0.35">
      <c r="A151" s="7">
        <v>139</v>
      </c>
      <c r="B151" s="6"/>
      <c r="C151" s="11"/>
      <c r="D151" s="220"/>
      <c r="E151" s="11"/>
      <c r="F151" s="205" t="str">
        <f t="shared" si="4"/>
        <v>N/A</v>
      </c>
      <c r="G151" s="6"/>
      <c r="AA151" s="14" t="str">
        <f t="shared" si="5"/>
        <v/>
      </c>
      <c r="AB151" s="14" t="str">
        <f>IF(LEN($AA151)=0,"N",IF(LEN($AA151)&gt;1,"Error -- Availability entered in an incorrect format",IF($AA151='Control Panel'!$F$36,$AA151,IF($AA151='Control Panel'!$F$37,$AA151,IF($AA151='Control Panel'!$F$38,$AA151,IF($AA151='Control Panel'!$F$39,$AA151,IF($AA151='Control Panel'!$F$40,$AA151,IF($AA151='Control Panel'!$F$41,$AA151,"Error -- Availability entered in an incorrect format"))))))))</f>
        <v>N</v>
      </c>
    </row>
    <row r="152" spans="1:28" s="14" customFormat="1" x14ac:dyDescent="0.35">
      <c r="A152" s="7">
        <v>140</v>
      </c>
      <c r="B152" s="6"/>
      <c r="C152" s="11"/>
      <c r="D152" s="220"/>
      <c r="E152" s="11"/>
      <c r="F152" s="205" t="str">
        <f t="shared" si="4"/>
        <v>N/A</v>
      </c>
      <c r="G152" s="6"/>
      <c r="AA152" s="14" t="str">
        <f t="shared" si="5"/>
        <v/>
      </c>
      <c r="AB152" s="14" t="str">
        <f>IF(LEN($AA152)=0,"N",IF(LEN($AA152)&gt;1,"Error -- Availability entered in an incorrect format",IF($AA152='Control Panel'!$F$36,$AA152,IF($AA152='Control Panel'!$F$37,$AA152,IF($AA152='Control Panel'!$F$38,$AA152,IF($AA152='Control Panel'!$F$39,$AA152,IF($AA152='Control Panel'!$F$40,$AA152,IF($AA152='Control Panel'!$F$41,$AA152,"Error -- Availability entered in an incorrect format"))))))))</f>
        <v>N</v>
      </c>
    </row>
    <row r="153" spans="1:28" s="14" customFormat="1" x14ac:dyDescent="0.35">
      <c r="A153" s="7">
        <v>141</v>
      </c>
      <c r="B153" s="6"/>
      <c r="C153" s="11"/>
      <c r="D153" s="220"/>
      <c r="E153" s="11"/>
      <c r="F153" s="205" t="str">
        <f t="shared" si="4"/>
        <v>N/A</v>
      </c>
      <c r="G153" s="6"/>
      <c r="AA153" s="14" t="str">
        <f t="shared" si="5"/>
        <v/>
      </c>
      <c r="AB153" s="14" t="str">
        <f>IF(LEN($AA153)=0,"N",IF(LEN($AA153)&gt;1,"Error -- Availability entered in an incorrect format",IF($AA153='Control Panel'!$F$36,$AA153,IF($AA153='Control Panel'!$F$37,$AA153,IF($AA153='Control Panel'!$F$38,$AA153,IF($AA153='Control Panel'!$F$39,$AA153,IF($AA153='Control Panel'!$F$40,$AA153,IF($AA153='Control Panel'!$F$41,$AA153,"Error -- Availability entered in an incorrect format"))))))))</f>
        <v>N</v>
      </c>
    </row>
    <row r="154" spans="1:28" s="14" customFormat="1" x14ac:dyDescent="0.35">
      <c r="A154" s="7">
        <v>142</v>
      </c>
      <c r="B154" s="6"/>
      <c r="C154" s="11"/>
      <c r="D154" s="220"/>
      <c r="E154" s="11"/>
      <c r="F154" s="205" t="str">
        <f t="shared" si="4"/>
        <v>N/A</v>
      </c>
      <c r="G154" s="6"/>
      <c r="AA154" s="14" t="str">
        <f t="shared" si="5"/>
        <v/>
      </c>
      <c r="AB154" s="14" t="str">
        <f>IF(LEN($AA154)=0,"N",IF(LEN($AA154)&gt;1,"Error -- Availability entered in an incorrect format",IF($AA154='Control Panel'!$F$36,$AA154,IF($AA154='Control Panel'!$F$37,$AA154,IF($AA154='Control Panel'!$F$38,$AA154,IF($AA154='Control Panel'!$F$39,$AA154,IF($AA154='Control Panel'!$F$40,$AA154,IF($AA154='Control Panel'!$F$41,$AA154,"Error -- Availability entered in an incorrect format"))))))))</f>
        <v>N</v>
      </c>
    </row>
    <row r="155" spans="1:28" s="14" customFormat="1" x14ac:dyDescent="0.35">
      <c r="A155" s="7">
        <v>143</v>
      </c>
      <c r="B155" s="6"/>
      <c r="C155" s="11"/>
      <c r="D155" s="220"/>
      <c r="E155" s="11"/>
      <c r="F155" s="205" t="str">
        <f t="shared" si="4"/>
        <v>N/A</v>
      </c>
      <c r="G155" s="6"/>
      <c r="AA155" s="14" t="str">
        <f t="shared" si="5"/>
        <v/>
      </c>
      <c r="AB155" s="14" t="str">
        <f>IF(LEN($AA155)=0,"N",IF(LEN($AA155)&gt;1,"Error -- Availability entered in an incorrect format",IF($AA155='Control Panel'!$F$36,$AA155,IF($AA155='Control Panel'!$F$37,$AA155,IF($AA155='Control Panel'!$F$38,$AA155,IF($AA155='Control Panel'!$F$39,$AA155,IF($AA155='Control Panel'!$F$40,$AA155,IF($AA155='Control Panel'!$F$41,$AA155,"Error -- Availability entered in an incorrect format"))))))))</f>
        <v>N</v>
      </c>
    </row>
    <row r="156" spans="1:28" s="14" customFormat="1" x14ac:dyDescent="0.35">
      <c r="A156" s="7">
        <v>144</v>
      </c>
      <c r="B156" s="6"/>
      <c r="C156" s="11"/>
      <c r="D156" s="220"/>
      <c r="E156" s="11"/>
      <c r="F156" s="205" t="str">
        <f t="shared" si="4"/>
        <v>N/A</v>
      </c>
      <c r="G156" s="6"/>
      <c r="AA156" s="14" t="str">
        <f t="shared" si="5"/>
        <v/>
      </c>
      <c r="AB156" s="14" t="str">
        <f>IF(LEN($AA156)=0,"N",IF(LEN($AA156)&gt;1,"Error -- Availability entered in an incorrect format",IF($AA156='Control Panel'!$F$36,$AA156,IF($AA156='Control Panel'!$F$37,$AA156,IF($AA156='Control Panel'!$F$38,$AA156,IF($AA156='Control Panel'!$F$39,$AA156,IF($AA156='Control Panel'!$F$40,$AA156,IF($AA156='Control Panel'!$F$41,$AA156,"Error -- Availability entered in an incorrect format"))))))))</f>
        <v>N</v>
      </c>
    </row>
    <row r="157" spans="1:28" s="14" customFormat="1" x14ac:dyDescent="0.35">
      <c r="A157" s="7">
        <v>145</v>
      </c>
      <c r="B157" s="6"/>
      <c r="C157" s="11"/>
      <c r="D157" s="220"/>
      <c r="E157" s="11"/>
      <c r="F157" s="205" t="str">
        <f t="shared" si="4"/>
        <v>N/A</v>
      </c>
      <c r="G157" s="6"/>
      <c r="AA157" s="14" t="str">
        <f t="shared" si="5"/>
        <v/>
      </c>
      <c r="AB157" s="14" t="str">
        <f>IF(LEN($AA157)=0,"N",IF(LEN($AA157)&gt;1,"Error -- Availability entered in an incorrect format",IF($AA157='Control Panel'!$F$36,$AA157,IF($AA157='Control Panel'!$F$37,$AA157,IF($AA157='Control Panel'!$F$38,$AA157,IF($AA157='Control Panel'!$F$39,$AA157,IF($AA157='Control Panel'!$F$40,$AA157,IF($AA157='Control Panel'!$F$41,$AA157,"Error -- Availability entered in an incorrect format"))))))))</f>
        <v>N</v>
      </c>
    </row>
    <row r="158" spans="1:28" s="14" customFormat="1" x14ac:dyDescent="0.35">
      <c r="A158" s="7">
        <v>146</v>
      </c>
      <c r="B158" s="6"/>
      <c r="C158" s="11"/>
      <c r="D158" s="220"/>
      <c r="E158" s="11"/>
      <c r="F158" s="205" t="str">
        <f t="shared" si="4"/>
        <v>N/A</v>
      </c>
      <c r="G158" s="6"/>
      <c r="AA158" s="14" t="str">
        <f t="shared" si="5"/>
        <v/>
      </c>
      <c r="AB158" s="14" t="str">
        <f>IF(LEN($AA158)=0,"N",IF(LEN($AA158)&gt;1,"Error -- Availability entered in an incorrect format",IF($AA158='Control Panel'!$F$36,$AA158,IF($AA158='Control Panel'!$F$37,$AA158,IF($AA158='Control Panel'!$F$38,$AA158,IF($AA158='Control Panel'!$F$39,$AA158,IF($AA158='Control Panel'!$F$40,$AA158,IF($AA158='Control Panel'!$F$41,$AA158,"Error -- Availability entered in an incorrect format"))))))))</f>
        <v>N</v>
      </c>
    </row>
    <row r="159" spans="1:28" s="14" customFormat="1" x14ac:dyDescent="0.35">
      <c r="A159" s="7">
        <v>147</v>
      </c>
      <c r="B159" s="6"/>
      <c r="C159" s="11"/>
      <c r="D159" s="220"/>
      <c r="E159" s="11"/>
      <c r="F159" s="205" t="str">
        <f t="shared" si="4"/>
        <v>N/A</v>
      </c>
      <c r="G159" s="6"/>
      <c r="AA159" s="14" t="str">
        <f t="shared" si="5"/>
        <v/>
      </c>
      <c r="AB159" s="14" t="str">
        <f>IF(LEN($AA159)=0,"N",IF(LEN($AA159)&gt;1,"Error -- Availability entered in an incorrect format",IF($AA159='Control Panel'!$F$36,$AA159,IF($AA159='Control Panel'!$F$37,$AA159,IF($AA159='Control Panel'!$F$38,$AA159,IF($AA159='Control Panel'!$F$39,$AA159,IF($AA159='Control Panel'!$F$40,$AA159,IF($AA159='Control Panel'!$F$41,$AA159,"Error -- Availability entered in an incorrect format"))))))))</f>
        <v>N</v>
      </c>
    </row>
    <row r="160" spans="1:28" s="14" customFormat="1" x14ac:dyDescent="0.35">
      <c r="A160" s="7">
        <v>148</v>
      </c>
      <c r="B160" s="6"/>
      <c r="C160" s="11"/>
      <c r="D160" s="220"/>
      <c r="E160" s="11"/>
      <c r="F160" s="205" t="str">
        <f t="shared" si="4"/>
        <v>N/A</v>
      </c>
      <c r="G160" s="6"/>
      <c r="AA160" s="14" t="str">
        <f t="shared" si="5"/>
        <v/>
      </c>
      <c r="AB160" s="14" t="str">
        <f>IF(LEN($AA160)=0,"N",IF(LEN($AA160)&gt;1,"Error -- Availability entered in an incorrect format",IF($AA160='Control Panel'!$F$36,$AA160,IF($AA160='Control Panel'!$F$37,$AA160,IF($AA160='Control Panel'!$F$38,$AA160,IF($AA160='Control Panel'!$F$39,$AA160,IF($AA160='Control Panel'!$F$40,$AA160,IF($AA160='Control Panel'!$F$41,$AA160,"Error -- Availability entered in an incorrect format"))))))))</f>
        <v>N</v>
      </c>
    </row>
    <row r="161" spans="1:28" s="14" customFormat="1" x14ac:dyDescent="0.35">
      <c r="A161" s="7">
        <v>149</v>
      </c>
      <c r="B161" s="6"/>
      <c r="C161" s="11"/>
      <c r="D161" s="220"/>
      <c r="E161" s="11"/>
      <c r="F161" s="205" t="str">
        <f t="shared" si="4"/>
        <v>N/A</v>
      </c>
      <c r="G161" s="6"/>
      <c r="AA161" s="14" t="str">
        <f t="shared" si="5"/>
        <v/>
      </c>
      <c r="AB161" s="14" t="str">
        <f>IF(LEN($AA161)=0,"N",IF(LEN($AA161)&gt;1,"Error -- Availability entered in an incorrect format",IF($AA161='Control Panel'!$F$36,$AA161,IF($AA161='Control Panel'!$F$37,$AA161,IF($AA161='Control Panel'!$F$38,$AA161,IF($AA161='Control Panel'!$F$39,$AA161,IF($AA161='Control Panel'!$F$40,$AA161,IF($AA161='Control Panel'!$F$41,$AA161,"Error -- Availability entered in an incorrect format"))))))))</f>
        <v>N</v>
      </c>
    </row>
    <row r="162" spans="1:28" s="14" customFormat="1" x14ac:dyDescent="0.35">
      <c r="A162" s="7">
        <v>150</v>
      </c>
      <c r="B162" s="6"/>
      <c r="C162" s="11"/>
      <c r="D162" s="220"/>
      <c r="E162" s="11"/>
      <c r="F162" s="205" t="str">
        <f t="shared" si="4"/>
        <v>N/A</v>
      </c>
      <c r="G162" s="6"/>
      <c r="AA162" s="14" t="str">
        <f t="shared" si="5"/>
        <v/>
      </c>
      <c r="AB162" s="14" t="str">
        <f>IF(LEN($AA162)=0,"N",IF(LEN($AA162)&gt;1,"Error -- Availability entered in an incorrect format",IF($AA162='Control Panel'!$F$36,$AA162,IF($AA162='Control Panel'!$F$37,$AA162,IF($AA162='Control Panel'!$F$38,$AA162,IF($AA162='Control Panel'!$F$39,$AA162,IF($AA162='Control Panel'!$F$40,$AA162,IF($AA162='Control Panel'!$F$41,$AA162,"Error -- Availability entered in an incorrect format"))))))))</f>
        <v>N</v>
      </c>
    </row>
    <row r="163" spans="1:28" s="14" customFormat="1" x14ac:dyDescent="0.35">
      <c r="A163" s="7">
        <v>151</v>
      </c>
      <c r="B163" s="6"/>
      <c r="C163" s="11"/>
      <c r="D163" s="220"/>
      <c r="E163" s="11"/>
      <c r="F163" s="205" t="str">
        <f t="shared" si="4"/>
        <v>N/A</v>
      </c>
      <c r="G163" s="6"/>
      <c r="AA163" s="14" t="str">
        <f t="shared" si="5"/>
        <v/>
      </c>
      <c r="AB163" s="14" t="str">
        <f>IF(LEN($AA163)=0,"N",IF(LEN($AA163)&gt;1,"Error -- Availability entered in an incorrect format",IF($AA163='Control Panel'!$F$36,$AA163,IF($AA163='Control Panel'!$F$37,$AA163,IF($AA163='Control Panel'!$F$38,$AA163,IF($AA163='Control Panel'!$F$39,$AA163,IF($AA163='Control Panel'!$F$40,$AA163,IF($AA163='Control Panel'!$F$41,$AA163,"Error -- Availability entered in an incorrect format"))))))))</f>
        <v>N</v>
      </c>
    </row>
    <row r="164" spans="1:28" s="14" customFormat="1" x14ac:dyDescent="0.35">
      <c r="A164" s="7">
        <v>152</v>
      </c>
      <c r="B164" s="6"/>
      <c r="C164" s="11"/>
      <c r="D164" s="220"/>
      <c r="E164" s="11"/>
      <c r="F164" s="205" t="str">
        <f t="shared" si="4"/>
        <v>N/A</v>
      </c>
      <c r="G164" s="6"/>
      <c r="AA164" s="14" t="str">
        <f t="shared" si="5"/>
        <v/>
      </c>
      <c r="AB164" s="14" t="str">
        <f>IF(LEN($AA164)=0,"N",IF(LEN($AA164)&gt;1,"Error -- Availability entered in an incorrect format",IF($AA164='Control Panel'!$F$36,$AA164,IF($AA164='Control Panel'!$F$37,$AA164,IF($AA164='Control Panel'!$F$38,$AA164,IF($AA164='Control Panel'!$F$39,$AA164,IF($AA164='Control Panel'!$F$40,$AA164,IF($AA164='Control Panel'!$F$41,$AA164,"Error -- Availability entered in an incorrect format"))))))))</f>
        <v>N</v>
      </c>
    </row>
    <row r="165" spans="1:28" s="14" customFormat="1" x14ac:dyDescent="0.35">
      <c r="A165" s="7">
        <v>153</v>
      </c>
      <c r="B165" s="6"/>
      <c r="C165" s="11"/>
      <c r="D165" s="220"/>
      <c r="E165" s="11"/>
      <c r="F165" s="205" t="str">
        <f t="shared" si="4"/>
        <v>N/A</v>
      </c>
      <c r="G165" s="6"/>
      <c r="AA165" s="14" t="str">
        <f t="shared" si="5"/>
        <v/>
      </c>
      <c r="AB165" s="14" t="str">
        <f>IF(LEN($AA165)=0,"N",IF(LEN($AA165)&gt;1,"Error -- Availability entered in an incorrect format",IF($AA165='Control Panel'!$F$36,$AA165,IF($AA165='Control Panel'!$F$37,$AA165,IF($AA165='Control Panel'!$F$38,$AA165,IF($AA165='Control Panel'!$F$39,$AA165,IF($AA165='Control Panel'!$F$40,$AA165,IF($AA165='Control Panel'!$F$41,$AA165,"Error -- Availability entered in an incorrect format"))))))))</f>
        <v>N</v>
      </c>
    </row>
    <row r="166" spans="1:28" s="14" customFormat="1" x14ac:dyDescent="0.35">
      <c r="A166" s="7">
        <v>154</v>
      </c>
      <c r="B166" s="6"/>
      <c r="C166" s="11"/>
      <c r="D166" s="220"/>
      <c r="E166" s="11"/>
      <c r="F166" s="205" t="str">
        <f t="shared" si="4"/>
        <v>N/A</v>
      </c>
      <c r="G166" s="6"/>
      <c r="AA166" s="14" t="str">
        <f t="shared" si="5"/>
        <v/>
      </c>
      <c r="AB166" s="14" t="str">
        <f>IF(LEN($AA166)=0,"N",IF(LEN($AA166)&gt;1,"Error -- Availability entered in an incorrect format",IF($AA166='Control Panel'!$F$36,$AA166,IF($AA166='Control Panel'!$F$37,$AA166,IF($AA166='Control Panel'!$F$38,$AA166,IF($AA166='Control Panel'!$F$39,$AA166,IF($AA166='Control Panel'!$F$40,$AA166,IF($AA166='Control Panel'!$F$41,$AA166,"Error -- Availability entered in an incorrect format"))))))))</f>
        <v>N</v>
      </c>
    </row>
    <row r="167" spans="1:28" s="14" customFormat="1" x14ac:dyDescent="0.35">
      <c r="A167" s="7">
        <v>155</v>
      </c>
      <c r="B167" s="6"/>
      <c r="C167" s="11"/>
      <c r="D167" s="220"/>
      <c r="E167" s="11"/>
      <c r="F167" s="205" t="str">
        <f t="shared" si="4"/>
        <v>N/A</v>
      </c>
      <c r="G167" s="6"/>
      <c r="AA167" s="14" t="str">
        <f t="shared" si="5"/>
        <v/>
      </c>
      <c r="AB167" s="14" t="str">
        <f>IF(LEN($AA167)=0,"N",IF(LEN($AA167)&gt;1,"Error -- Availability entered in an incorrect format",IF($AA167='Control Panel'!$F$36,$AA167,IF($AA167='Control Panel'!$F$37,$AA167,IF($AA167='Control Panel'!$F$38,$AA167,IF($AA167='Control Panel'!$F$39,$AA167,IF($AA167='Control Panel'!$F$40,$AA167,IF($AA167='Control Panel'!$F$41,$AA167,"Error -- Availability entered in an incorrect format"))))))))</f>
        <v>N</v>
      </c>
    </row>
    <row r="168" spans="1:28" s="14" customFormat="1" x14ac:dyDescent="0.35">
      <c r="A168" s="7">
        <v>156</v>
      </c>
      <c r="B168" s="6"/>
      <c r="C168" s="11"/>
      <c r="D168" s="220"/>
      <c r="E168" s="11"/>
      <c r="F168" s="205" t="str">
        <f t="shared" si="4"/>
        <v>N/A</v>
      </c>
      <c r="G168" s="6"/>
      <c r="AA168" s="14" t="str">
        <f t="shared" si="5"/>
        <v/>
      </c>
      <c r="AB168" s="14" t="str">
        <f>IF(LEN($AA168)=0,"N",IF(LEN($AA168)&gt;1,"Error -- Availability entered in an incorrect format",IF($AA168='Control Panel'!$F$36,$AA168,IF($AA168='Control Panel'!$F$37,$AA168,IF($AA168='Control Panel'!$F$38,$AA168,IF($AA168='Control Panel'!$F$39,$AA168,IF($AA168='Control Panel'!$F$40,$AA168,IF($AA168='Control Panel'!$F$41,$AA168,"Error -- Availability entered in an incorrect format"))))))))</f>
        <v>N</v>
      </c>
    </row>
    <row r="169" spans="1:28" s="14" customFormat="1" x14ac:dyDescent="0.35">
      <c r="A169" s="7">
        <v>157</v>
      </c>
      <c r="B169" s="6"/>
      <c r="C169" s="11"/>
      <c r="D169" s="220"/>
      <c r="E169" s="11"/>
      <c r="F169" s="205" t="str">
        <f t="shared" si="4"/>
        <v>N/A</v>
      </c>
      <c r="G169" s="6"/>
      <c r="AA169" s="14" t="str">
        <f t="shared" si="5"/>
        <v/>
      </c>
      <c r="AB169" s="14" t="str">
        <f>IF(LEN($AA169)=0,"N",IF(LEN($AA169)&gt;1,"Error -- Availability entered in an incorrect format",IF($AA169='Control Panel'!$F$36,$AA169,IF($AA169='Control Panel'!$F$37,$AA169,IF($AA169='Control Panel'!$F$38,$AA169,IF($AA169='Control Panel'!$F$39,$AA169,IF($AA169='Control Panel'!$F$40,$AA169,IF($AA169='Control Panel'!$F$41,$AA169,"Error -- Availability entered in an incorrect format"))))))))</f>
        <v>N</v>
      </c>
    </row>
    <row r="170" spans="1:28" s="14" customFormat="1" x14ac:dyDescent="0.35">
      <c r="A170" s="7">
        <v>158</v>
      </c>
      <c r="B170" s="6"/>
      <c r="C170" s="11"/>
      <c r="D170" s="220"/>
      <c r="E170" s="11"/>
      <c r="F170" s="205" t="str">
        <f t="shared" si="4"/>
        <v>N/A</v>
      </c>
      <c r="G170" s="6"/>
      <c r="AA170" s="14" t="str">
        <f t="shared" si="5"/>
        <v/>
      </c>
      <c r="AB170" s="14" t="str">
        <f>IF(LEN($AA170)=0,"N",IF(LEN($AA170)&gt;1,"Error -- Availability entered in an incorrect format",IF($AA170='Control Panel'!$F$36,$AA170,IF($AA170='Control Panel'!$F$37,$AA170,IF($AA170='Control Panel'!$F$38,$AA170,IF($AA170='Control Panel'!$F$39,$AA170,IF($AA170='Control Panel'!$F$40,$AA170,IF($AA170='Control Panel'!$F$41,$AA170,"Error -- Availability entered in an incorrect format"))))))))</f>
        <v>N</v>
      </c>
    </row>
    <row r="171" spans="1:28" s="14" customFormat="1" x14ac:dyDescent="0.35">
      <c r="A171" s="7">
        <v>159</v>
      </c>
      <c r="B171" s="6"/>
      <c r="C171" s="11"/>
      <c r="D171" s="220"/>
      <c r="E171" s="11"/>
      <c r="F171" s="205" t="str">
        <f t="shared" si="4"/>
        <v>N/A</v>
      </c>
      <c r="G171" s="6"/>
      <c r="AA171" s="14" t="str">
        <f t="shared" si="5"/>
        <v/>
      </c>
      <c r="AB171" s="14" t="str">
        <f>IF(LEN($AA171)=0,"N",IF(LEN($AA171)&gt;1,"Error -- Availability entered in an incorrect format",IF($AA171='Control Panel'!$F$36,$AA171,IF($AA171='Control Panel'!$F$37,$AA171,IF($AA171='Control Panel'!$F$38,$AA171,IF($AA171='Control Panel'!$F$39,$AA171,IF($AA171='Control Panel'!$F$40,$AA171,IF($AA171='Control Panel'!$F$41,$AA171,"Error -- Availability entered in an incorrect format"))))))))</f>
        <v>N</v>
      </c>
    </row>
    <row r="172" spans="1:28" s="14" customFormat="1" x14ac:dyDescent="0.35">
      <c r="A172" s="7">
        <v>160</v>
      </c>
      <c r="B172" s="6"/>
      <c r="C172" s="11"/>
      <c r="D172" s="220"/>
      <c r="E172" s="11"/>
      <c r="F172" s="205" t="str">
        <f t="shared" si="4"/>
        <v>N/A</v>
      </c>
      <c r="G172" s="6"/>
      <c r="AA172" s="14" t="str">
        <f t="shared" si="5"/>
        <v/>
      </c>
      <c r="AB172" s="14" t="str">
        <f>IF(LEN($AA172)=0,"N",IF(LEN($AA172)&gt;1,"Error -- Availability entered in an incorrect format",IF($AA172='Control Panel'!$F$36,$AA172,IF($AA172='Control Panel'!$F$37,$AA172,IF($AA172='Control Panel'!$F$38,$AA172,IF($AA172='Control Panel'!$F$39,$AA172,IF($AA172='Control Panel'!$F$40,$AA172,IF($AA172='Control Panel'!$F$41,$AA172,"Error -- Availability entered in an incorrect format"))))))))</f>
        <v>N</v>
      </c>
    </row>
    <row r="173" spans="1:28" s="14" customFormat="1" x14ac:dyDescent="0.35">
      <c r="A173" s="7">
        <v>161</v>
      </c>
      <c r="B173" s="6"/>
      <c r="C173" s="11"/>
      <c r="D173" s="220"/>
      <c r="E173" s="11"/>
      <c r="F173" s="205" t="str">
        <f t="shared" si="4"/>
        <v>N/A</v>
      </c>
      <c r="G173" s="6"/>
      <c r="AA173" s="14" t="str">
        <f t="shared" si="5"/>
        <v/>
      </c>
      <c r="AB173" s="14" t="str">
        <f>IF(LEN($AA173)=0,"N",IF(LEN($AA173)&gt;1,"Error -- Availability entered in an incorrect format",IF($AA173='Control Panel'!$F$36,$AA173,IF($AA173='Control Panel'!$F$37,$AA173,IF($AA173='Control Panel'!$F$38,$AA173,IF($AA173='Control Panel'!$F$39,$AA173,IF($AA173='Control Panel'!$F$40,$AA173,IF($AA173='Control Panel'!$F$41,$AA173,"Error -- Availability entered in an incorrect format"))))))))</f>
        <v>N</v>
      </c>
    </row>
    <row r="174" spans="1:28" s="14" customFormat="1" x14ac:dyDescent="0.35">
      <c r="A174" s="7">
        <v>162</v>
      </c>
      <c r="B174" s="6"/>
      <c r="C174" s="11"/>
      <c r="D174" s="220"/>
      <c r="E174" s="11"/>
      <c r="F174" s="205" t="str">
        <f t="shared" si="4"/>
        <v>N/A</v>
      </c>
      <c r="G174" s="6"/>
      <c r="AA174" s="14" t="str">
        <f t="shared" si="5"/>
        <v/>
      </c>
      <c r="AB174" s="14" t="str">
        <f>IF(LEN($AA174)=0,"N",IF(LEN($AA174)&gt;1,"Error -- Availability entered in an incorrect format",IF($AA174='Control Panel'!$F$36,$AA174,IF($AA174='Control Panel'!$F$37,$AA174,IF($AA174='Control Panel'!$F$38,$AA174,IF($AA174='Control Panel'!$F$39,$AA174,IF($AA174='Control Panel'!$F$40,$AA174,IF($AA174='Control Panel'!$F$41,$AA174,"Error -- Availability entered in an incorrect format"))))))))</f>
        <v>N</v>
      </c>
    </row>
    <row r="175" spans="1:28" s="14" customFormat="1" x14ac:dyDescent="0.35">
      <c r="A175" s="7">
        <v>163</v>
      </c>
      <c r="B175" s="6"/>
      <c r="C175" s="11"/>
      <c r="D175" s="220"/>
      <c r="E175" s="11"/>
      <c r="F175" s="205" t="str">
        <f t="shared" si="4"/>
        <v>N/A</v>
      </c>
      <c r="G175" s="6"/>
      <c r="AA175" s="14" t="str">
        <f t="shared" si="5"/>
        <v/>
      </c>
      <c r="AB175" s="14" t="str">
        <f>IF(LEN($AA175)=0,"N",IF(LEN($AA175)&gt;1,"Error -- Availability entered in an incorrect format",IF($AA175='Control Panel'!$F$36,$AA175,IF($AA175='Control Panel'!$F$37,$AA175,IF($AA175='Control Panel'!$F$38,$AA175,IF($AA175='Control Panel'!$F$39,$AA175,IF($AA175='Control Panel'!$F$40,$AA175,IF($AA175='Control Panel'!$F$41,$AA175,"Error -- Availability entered in an incorrect format"))))))))</f>
        <v>N</v>
      </c>
    </row>
    <row r="176" spans="1:28" s="14" customFormat="1" x14ac:dyDescent="0.35">
      <c r="A176" s="7">
        <v>164</v>
      </c>
      <c r="B176" s="6"/>
      <c r="C176" s="11"/>
      <c r="D176" s="220"/>
      <c r="E176" s="11"/>
      <c r="F176" s="205" t="str">
        <f t="shared" si="4"/>
        <v>N/A</v>
      </c>
      <c r="G176" s="6"/>
      <c r="AA176" s="14" t="str">
        <f t="shared" si="5"/>
        <v/>
      </c>
      <c r="AB176" s="14" t="str">
        <f>IF(LEN($AA176)=0,"N",IF(LEN($AA176)&gt;1,"Error -- Availability entered in an incorrect format",IF($AA176='Control Panel'!$F$36,$AA176,IF($AA176='Control Panel'!$F$37,$AA176,IF($AA176='Control Panel'!$F$38,$AA176,IF($AA176='Control Panel'!$F$39,$AA176,IF($AA176='Control Panel'!$F$40,$AA176,IF($AA176='Control Panel'!$F$41,$AA176,"Error -- Availability entered in an incorrect format"))))))))</f>
        <v>N</v>
      </c>
    </row>
    <row r="177" spans="1:28" s="14" customFormat="1" x14ac:dyDescent="0.35">
      <c r="A177" s="7">
        <v>165</v>
      </c>
      <c r="B177" s="6"/>
      <c r="C177" s="11"/>
      <c r="D177" s="220"/>
      <c r="E177" s="11"/>
      <c r="F177" s="205" t="str">
        <f t="shared" si="4"/>
        <v>N/A</v>
      </c>
      <c r="G177" s="6"/>
      <c r="AA177" s="14" t="str">
        <f t="shared" si="5"/>
        <v/>
      </c>
      <c r="AB177" s="14" t="str">
        <f>IF(LEN($AA177)=0,"N",IF(LEN($AA177)&gt;1,"Error -- Availability entered in an incorrect format",IF($AA177='Control Panel'!$F$36,$AA177,IF($AA177='Control Panel'!$F$37,$AA177,IF($AA177='Control Panel'!$F$38,$AA177,IF($AA177='Control Panel'!$F$39,$AA177,IF($AA177='Control Panel'!$F$40,$AA177,IF($AA177='Control Panel'!$F$41,$AA177,"Error -- Availability entered in an incorrect format"))))))))</f>
        <v>N</v>
      </c>
    </row>
    <row r="178" spans="1:28" s="14" customFormat="1" x14ac:dyDescent="0.35">
      <c r="A178" s="7">
        <v>166</v>
      </c>
      <c r="B178" s="6"/>
      <c r="C178" s="11"/>
      <c r="D178" s="220"/>
      <c r="E178" s="11"/>
      <c r="F178" s="205" t="str">
        <f t="shared" si="4"/>
        <v>N/A</v>
      </c>
      <c r="G178" s="6"/>
      <c r="AA178" s="14" t="str">
        <f t="shared" si="5"/>
        <v/>
      </c>
      <c r="AB178" s="14" t="str">
        <f>IF(LEN($AA178)=0,"N",IF(LEN($AA178)&gt;1,"Error -- Availability entered in an incorrect format",IF($AA178='Control Panel'!$F$36,$AA178,IF($AA178='Control Panel'!$F$37,$AA178,IF($AA178='Control Panel'!$F$38,$AA178,IF($AA178='Control Panel'!$F$39,$AA178,IF($AA178='Control Panel'!$F$40,$AA178,IF($AA178='Control Panel'!$F$41,$AA178,"Error -- Availability entered in an incorrect format"))))))))</f>
        <v>N</v>
      </c>
    </row>
    <row r="179" spans="1:28" s="14" customFormat="1" x14ac:dyDescent="0.35">
      <c r="A179" s="7">
        <v>167</v>
      </c>
      <c r="B179" s="6"/>
      <c r="C179" s="11"/>
      <c r="D179" s="220"/>
      <c r="E179" s="11"/>
      <c r="F179" s="205" t="str">
        <f t="shared" si="4"/>
        <v>N/A</v>
      </c>
      <c r="G179" s="6"/>
      <c r="AA179" s="14" t="str">
        <f t="shared" si="5"/>
        <v/>
      </c>
      <c r="AB179" s="14" t="str">
        <f>IF(LEN($AA179)=0,"N",IF(LEN($AA179)&gt;1,"Error -- Availability entered in an incorrect format",IF($AA179='Control Panel'!$F$36,$AA179,IF($AA179='Control Panel'!$F$37,$AA179,IF($AA179='Control Panel'!$F$38,$AA179,IF($AA179='Control Panel'!$F$39,$AA179,IF($AA179='Control Panel'!$F$40,$AA179,IF($AA179='Control Panel'!$F$41,$AA179,"Error -- Availability entered in an incorrect format"))))))))</f>
        <v>N</v>
      </c>
    </row>
    <row r="180" spans="1:28" s="14" customFormat="1" x14ac:dyDescent="0.35">
      <c r="A180" s="7">
        <v>168</v>
      </c>
      <c r="B180" s="6"/>
      <c r="C180" s="11"/>
      <c r="D180" s="220"/>
      <c r="E180" s="11"/>
      <c r="F180" s="205" t="str">
        <f t="shared" si="4"/>
        <v>N/A</v>
      </c>
      <c r="G180" s="6"/>
      <c r="AA180" s="14" t="str">
        <f t="shared" si="5"/>
        <v/>
      </c>
      <c r="AB180" s="14" t="str">
        <f>IF(LEN($AA180)=0,"N",IF(LEN($AA180)&gt;1,"Error -- Availability entered in an incorrect format",IF($AA180='Control Panel'!$F$36,$AA180,IF($AA180='Control Panel'!$F$37,$AA180,IF($AA180='Control Panel'!$F$38,$AA180,IF($AA180='Control Panel'!$F$39,$AA180,IF($AA180='Control Panel'!$F$40,$AA180,IF($AA180='Control Panel'!$F$41,$AA180,"Error -- Availability entered in an incorrect format"))))))))</f>
        <v>N</v>
      </c>
    </row>
    <row r="181" spans="1:28" s="14" customFormat="1" x14ac:dyDescent="0.35">
      <c r="A181" s="7">
        <v>169</v>
      </c>
      <c r="B181" s="6"/>
      <c r="C181" s="11"/>
      <c r="D181" s="220"/>
      <c r="E181" s="11"/>
      <c r="F181" s="205" t="str">
        <f t="shared" si="4"/>
        <v>N/A</v>
      </c>
      <c r="G181" s="6"/>
      <c r="AA181" s="14" t="str">
        <f t="shared" si="5"/>
        <v/>
      </c>
      <c r="AB181" s="14" t="str">
        <f>IF(LEN($AA181)=0,"N",IF(LEN($AA181)&gt;1,"Error -- Availability entered in an incorrect format",IF($AA181='Control Panel'!$F$36,$AA181,IF($AA181='Control Panel'!$F$37,$AA181,IF($AA181='Control Panel'!$F$38,$AA181,IF($AA181='Control Panel'!$F$39,$AA181,IF($AA181='Control Panel'!$F$40,$AA181,IF($AA181='Control Panel'!$F$41,$AA181,"Error -- Availability entered in an incorrect format"))))))))</f>
        <v>N</v>
      </c>
    </row>
    <row r="182" spans="1:28" s="14" customFormat="1" x14ac:dyDescent="0.35">
      <c r="A182" s="7">
        <v>170</v>
      </c>
      <c r="B182" s="6"/>
      <c r="C182" s="11"/>
      <c r="D182" s="220"/>
      <c r="E182" s="11"/>
      <c r="F182" s="205" t="str">
        <f t="shared" si="4"/>
        <v>N/A</v>
      </c>
      <c r="G182" s="6"/>
      <c r="AA182" s="14" t="str">
        <f t="shared" si="5"/>
        <v/>
      </c>
      <c r="AB182" s="14" t="str">
        <f>IF(LEN($AA182)=0,"N",IF(LEN($AA182)&gt;1,"Error -- Availability entered in an incorrect format",IF($AA182='Control Panel'!$F$36,$AA182,IF($AA182='Control Panel'!$F$37,$AA182,IF($AA182='Control Panel'!$F$38,$AA182,IF($AA182='Control Panel'!$F$39,$AA182,IF($AA182='Control Panel'!$F$40,$AA182,IF($AA182='Control Panel'!$F$41,$AA182,"Error -- Availability entered in an incorrect format"))))))))</f>
        <v>N</v>
      </c>
    </row>
    <row r="183" spans="1:28" s="14" customFormat="1" x14ac:dyDescent="0.35">
      <c r="A183" s="7">
        <v>171</v>
      </c>
      <c r="B183" s="6"/>
      <c r="C183" s="11"/>
      <c r="D183" s="220"/>
      <c r="E183" s="11"/>
      <c r="F183" s="205" t="str">
        <f t="shared" si="4"/>
        <v>N/A</v>
      </c>
      <c r="G183" s="6"/>
      <c r="AA183" s="14" t="str">
        <f t="shared" si="5"/>
        <v/>
      </c>
      <c r="AB183" s="14" t="str">
        <f>IF(LEN($AA183)=0,"N",IF(LEN($AA183)&gt;1,"Error -- Availability entered in an incorrect format",IF($AA183='Control Panel'!$F$36,$AA183,IF($AA183='Control Panel'!$F$37,$AA183,IF($AA183='Control Panel'!$F$38,$AA183,IF($AA183='Control Panel'!$F$39,$AA183,IF($AA183='Control Panel'!$F$40,$AA183,IF($AA183='Control Panel'!$F$41,$AA183,"Error -- Availability entered in an incorrect format"))))))))</f>
        <v>N</v>
      </c>
    </row>
    <row r="184" spans="1:28" s="14" customFormat="1" x14ac:dyDescent="0.35">
      <c r="A184" s="7">
        <v>172</v>
      </c>
      <c r="B184" s="6"/>
      <c r="C184" s="11"/>
      <c r="D184" s="220"/>
      <c r="E184" s="11"/>
      <c r="F184" s="205" t="str">
        <f t="shared" si="4"/>
        <v>N/A</v>
      </c>
      <c r="G184" s="6"/>
      <c r="AA184" s="14" t="str">
        <f t="shared" si="5"/>
        <v/>
      </c>
      <c r="AB184" s="14" t="str">
        <f>IF(LEN($AA184)=0,"N",IF(LEN($AA184)&gt;1,"Error -- Availability entered in an incorrect format",IF($AA184='Control Panel'!$F$36,$AA184,IF($AA184='Control Panel'!$F$37,$AA184,IF($AA184='Control Panel'!$F$38,$AA184,IF($AA184='Control Panel'!$F$39,$AA184,IF($AA184='Control Panel'!$F$40,$AA184,IF($AA184='Control Panel'!$F$41,$AA184,"Error -- Availability entered in an incorrect format"))))))))</f>
        <v>N</v>
      </c>
    </row>
    <row r="185" spans="1:28" s="14" customFormat="1" x14ac:dyDescent="0.35">
      <c r="A185" s="7">
        <v>173</v>
      </c>
      <c r="B185" s="6"/>
      <c r="C185" s="11"/>
      <c r="D185" s="220"/>
      <c r="E185" s="11"/>
      <c r="F185" s="205" t="str">
        <f t="shared" si="4"/>
        <v>N/A</v>
      </c>
      <c r="G185" s="6"/>
      <c r="AA185" s="14" t="str">
        <f t="shared" si="5"/>
        <v/>
      </c>
      <c r="AB185" s="14" t="str">
        <f>IF(LEN($AA185)=0,"N",IF(LEN($AA185)&gt;1,"Error -- Availability entered in an incorrect format",IF($AA185='Control Panel'!$F$36,$AA185,IF($AA185='Control Panel'!$F$37,$AA185,IF($AA185='Control Panel'!$F$38,$AA185,IF($AA185='Control Panel'!$F$39,$AA185,IF($AA185='Control Panel'!$F$40,$AA185,IF($AA185='Control Panel'!$F$41,$AA185,"Error -- Availability entered in an incorrect format"))))))))</f>
        <v>N</v>
      </c>
    </row>
    <row r="186" spans="1:28" s="14" customFormat="1" x14ac:dyDescent="0.35">
      <c r="A186" s="7">
        <v>174</v>
      </c>
      <c r="B186" s="6"/>
      <c r="C186" s="11"/>
      <c r="D186" s="220"/>
      <c r="E186" s="11"/>
      <c r="F186" s="205" t="str">
        <f t="shared" si="4"/>
        <v>N/A</v>
      </c>
      <c r="G186" s="6"/>
      <c r="AA186" s="14" t="str">
        <f t="shared" si="5"/>
        <v/>
      </c>
      <c r="AB186" s="14" t="str">
        <f>IF(LEN($AA186)=0,"N",IF(LEN($AA186)&gt;1,"Error -- Availability entered in an incorrect format",IF($AA186='Control Panel'!$F$36,$AA186,IF($AA186='Control Panel'!$F$37,$AA186,IF($AA186='Control Panel'!$F$38,$AA186,IF($AA186='Control Panel'!$F$39,$AA186,IF($AA186='Control Panel'!$F$40,$AA186,IF($AA186='Control Panel'!$F$41,$AA186,"Error -- Availability entered in an incorrect format"))))))))</f>
        <v>N</v>
      </c>
    </row>
    <row r="187" spans="1:28" s="14" customFormat="1" x14ac:dyDescent="0.35">
      <c r="A187" s="7">
        <v>175</v>
      </c>
      <c r="B187" s="6"/>
      <c r="C187" s="11"/>
      <c r="D187" s="220"/>
      <c r="E187" s="11"/>
      <c r="F187" s="205" t="str">
        <f t="shared" si="4"/>
        <v>N/A</v>
      </c>
      <c r="G187" s="6"/>
      <c r="AA187" s="14" t="str">
        <f t="shared" si="5"/>
        <v/>
      </c>
      <c r="AB187" s="14" t="str">
        <f>IF(LEN($AA187)=0,"N",IF(LEN($AA187)&gt;1,"Error -- Availability entered in an incorrect format",IF($AA187='Control Panel'!$F$36,$AA187,IF($AA187='Control Panel'!$F$37,$AA187,IF($AA187='Control Panel'!$F$38,$AA187,IF($AA187='Control Panel'!$F$39,$AA187,IF($AA187='Control Panel'!$F$40,$AA187,IF($AA187='Control Panel'!$F$41,$AA187,"Error -- Availability entered in an incorrect format"))))))))</f>
        <v>N</v>
      </c>
    </row>
    <row r="188" spans="1:28" s="14" customFormat="1" x14ac:dyDescent="0.35">
      <c r="A188" s="7">
        <v>176</v>
      </c>
      <c r="B188" s="6"/>
      <c r="C188" s="11"/>
      <c r="D188" s="220"/>
      <c r="E188" s="11"/>
      <c r="F188" s="205" t="str">
        <f t="shared" si="4"/>
        <v>N/A</v>
      </c>
      <c r="G188" s="6"/>
      <c r="AA188" s="14" t="str">
        <f t="shared" si="5"/>
        <v/>
      </c>
      <c r="AB188" s="14" t="str">
        <f>IF(LEN($AA188)=0,"N",IF(LEN($AA188)&gt;1,"Error -- Availability entered in an incorrect format",IF($AA188='Control Panel'!$F$36,$AA188,IF($AA188='Control Panel'!$F$37,$AA188,IF($AA188='Control Panel'!$F$38,$AA188,IF($AA188='Control Panel'!$F$39,$AA188,IF($AA188='Control Panel'!$F$40,$AA188,IF($AA188='Control Panel'!$F$41,$AA188,"Error -- Availability entered in an incorrect format"))))))))</f>
        <v>N</v>
      </c>
    </row>
    <row r="189" spans="1:28" s="14" customFormat="1" x14ac:dyDescent="0.35">
      <c r="A189" s="7">
        <v>177</v>
      </c>
      <c r="B189" s="6"/>
      <c r="C189" s="11"/>
      <c r="D189" s="220"/>
      <c r="E189" s="11"/>
      <c r="F189" s="205" t="str">
        <f t="shared" si="4"/>
        <v>N/A</v>
      </c>
      <c r="G189" s="6"/>
      <c r="AA189" s="14" t="str">
        <f t="shared" si="5"/>
        <v/>
      </c>
      <c r="AB189" s="14" t="str">
        <f>IF(LEN($AA189)=0,"N",IF(LEN($AA189)&gt;1,"Error -- Availability entered in an incorrect format",IF($AA189='Control Panel'!$F$36,$AA189,IF($AA189='Control Panel'!$F$37,$AA189,IF($AA189='Control Panel'!$F$38,$AA189,IF($AA189='Control Panel'!$F$39,$AA189,IF($AA189='Control Panel'!$F$40,$AA189,IF($AA189='Control Panel'!$F$41,$AA189,"Error -- Availability entered in an incorrect format"))))))))</f>
        <v>N</v>
      </c>
    </row>
    <row r="190" spans="1:28" s="14" customFormat="1" x14ac:dyDescent="0.35">
      <c r="A190" s="7">
        <v>178</v>
      </c>
      <c r="B190" s="6"/>
      <c r="C190" s="11"/>
      <c r="D190" s="220"/>
      <c r="E190" s="11"/>
      <c r="F190" s="205" t="str">
        <f t="shared" si="4"/>
        <v>N/A</v>
      </c>
      <c r="G190" s="6"/>
      <c r="AA190" s="14" t="str">
        <f t="shared" si="5"/>
        <v/>
      </c>
      <c r="AB190" s="14" t="str">
        <f>IF(LEN($AA190)=0,"N",IF(LEN($AA190)&gt;1,"Error -- Availability entered in an incorrect format",IF($AA190='Control Panel'!$F$36,$AA190,IF($AA190='Control Panel'!$F$37,$AA190,IF($AA190='Control Panel'!$F$38,$AA190,IF($AA190='Control Panel'!$F$39,$AA190,IF($AA190='Control Panel'!$F$40,$AA190,IF($AA190='Control Panel'!$F$41,$AA190,"Error -- Availability entered in an incorrect format"))))))))</f>
        <v>N</v>
      </c>
    </row>
    <row r="191" spans="1:28" s="14" customFormat="1" x14ac:dyDescent="0.35">
      <c r="A191" s="7">
        <v>179</v>
      </c>
      <c r="B191" s="6"/>
      <c r="C191" s="11"/>
      <c r="D191" s="220"/>
      <c r="E191" s="11"/>
      <c r="F191" s="205" t="str">
        <f t="shared" si="4"/>
        <v>N/A</v>
      </c>
      <c r="G191" s="6"/>
      <c r="AA191" s="14" t="str">
        <f t="shared" si="5"/>
        <v/>
      </c>
      <c r="AB191" s="14" t="str">
        <f>IF(LEN($AA191)=0,"N",IF(LEN($AA191)&gt;1,"Error -- Availability entered in an incorrect format",IF($AA191='Control Panel'!$F$36,$AA191,IF($AA191='Control Panel'!$F$37,$AA191,IF($AA191='Control Panel'!$F$38,$AA191,IF($AA191='Control Panel'!$F$39,$AA191,IF($AA191='Control Panel'!$F$40,$AA191,IF($AA191='Control Panel'!$F$41,$AA191,"Error -- Availability entered in an incorrect format"))))))))</f>
        <v>N</v>
      </c>
    </row>
    <row r="192" spans="1:28" s="14" customFormat="1" x14ac:dyDescent="0.35">
      <c r="A192" s="7">
        <v>180</v>
      </c>
      <c r="B192" s="6"/>
      <c r="C192" s="11"/>
      <c r="D192" s="220"/>
      <c r="E192" s="11"/>
      <c r="F192" s="205" t="str">
        <f t="shared" si="4"/>
        <v>N/A</v>
      </c>
      <c r="G192" s="6"/>
      <c r="AA192" s="14" t="str">
        <f t="shared" si="5"/>
        <v/>
      </c>
      <c r="AB192" s="14" t="str">
        <f>IF(LEN($AA192)=0,"N",IF(LEN($AA192)&gt;1,"Error -- Availability entered in an incorrect format",IF($AA192='Control Panel'!$F$36,$AA192,IF($AA192='Control Panel'!$F$37,$AA192,IF($AA192='Control Panel'!$F$38,$AA192,IF($AA192='Control Panel'!$F$39,$AA192,IF($AA192='Control Panel'!$F$40,$AA192,IF($AA192='Control Panel'!$F$41,$AA192,"Error -- Availability entered in an incorrect format"))))))))</f>
        <v>N</v>
      </c>
    </row>
    <row r="193" spans="1:28" s="14" customFormat="1" x14ac:dyDescent="0.35">
      <c r="A193" s="7">
        <v>181</v>
      </c>
      <c r="B193" s="6"/>
      <c r="C193" s="11"/>
      <c r="D193" s="220"/>
      <c r="E193" s="11"/>
      <c r="F193" s="205" t="str">
        <f t="shared" si="4"/>
        <v>N/A</v>
      </c>
      <c r="G193" s="6"/>
      <c r="AA193" s="14" t="str">
        <f t="shared" si="5"/>
        <v/>
      </c>
      <c r="AB193" s="14" t="str">
        <f>IF(LEN($AA193)=0,"N",IF(LEN($AA193)&gt;1,"Error -- Availability entered in an incorrect format",IF($AA193='Control Panel'!$F$36,$AA193,IF($AA193='Control Panel'!$F$37,$AA193,IF($AA193='Control Panel'!$F$38,$AA193,IF($AA193='Control Panel'!$F$39,$AA193,IF($AA193='Control Panel'!$F$40,$AA193,IF($AA193='Control Panel'!$F$41,$AA193,"Error -- Availability entered in an incorrect format"))))))))</f>
        <v>N</v>
      </c>
    </row>
    <row r="194" spans="1:28" s="14" customFormat="1" x14ac:dyDescent="0.35">
      <c r="A194" s="7">
        <v>182</v>
      </c>
      <c r="B194" s="6"/>
      <c r="C194" s="11"/>
      <c r="D194" s="220"/>
      <c r="E194" s="11"/>
      <c r="F194" s="205" t="str">
        <f t="shared" si="4"/>
        <v>N/A</v>
      </c>
      <c r="G194" s="6"/>
      <c r="AA194" s="14" t="str">
        <f t="shared" si="5"/>
        <v/>
      </c>
      <c r="AB194" s="14" t="str">
        <f>IF(LEN($AA194)=0,"N",IF(LEN($AA194)&gt;1,"Error -- Availability entered in an incorrect format",IF($AA194='Control Panel'!$F$36,$AA194,IF($AA194='Control Panel'!$F$37,$AA194,IF($AA194='Control Panel'!$F$38,$AA194,IF($AA194='Control Panel'!$F$39,$AA194,IF($AA194='Control Panel'!$F$40,$AA194,IF($AA194='Control Panel'!$F$41,$AA194,"Error -- Availability entered in an incorrect format"))))))))</f>
        <v>N</v>
      </c>
    </row>
    <row r="195" spans="1:28" s="14" customFormat="1" x14ac:dyDescent="0.35">
      <c r="A195" s="7">
        <v>183</v>
      </c>
      <c r="B195" s="6"/>
      <c r="C195" s="11"/>
      <c r="D195" s="220"/>
      <c r="E195" s="11"/>
      <c r="F195" s="205" t="str">
        <f t="shared" si="4"/>
        <v>N/A</v>
      </c>
      <c r="G195" s="6"/>
      <c r="AA195" s="14" t="str">
        <f t="shared" si="5"/>
        <v/>
      </c>
      <c r="AB195" s="14" t="str">
        <f>IF(LEN($AA195)=0,"N",IF(LEN($AA195)&gt;1,"Error -- Availability entered in an incorrect format",IF($AA195='Control Panel'!$F$36,$AA195,IF($AA195='Control Panel'!$F$37,$AA195,IF($AA195='Control Panel'!$F$38,$AA195,IF($AA195='Control Panel'!$F$39,$AA195,IF($AA195='Control Panel'!$F$40,$AA195,IF($AA195='Control Panel'!$F$41,$AA195,"Error -- Availability entered in an incorrect format"))))))))</f>
        <v>N</v>
      </c>
    </row>
    <row r="196" spans="1:28" s="14" customFormat="1" x14ac:dyDescent="0.35">
      <c r="A196" s="7">
        <v>184</v>
      </c>
      <c r="B196" s="6"/>
      <c r="C196" s="11"/>
      <c r="D196" s="220"/>
      <c r="E196" s="11"/>
      <c r="F196" s="205" t="str">
        <f t="shared" si="4"/>
        <v>N/A</v>
      </c>
      <c r="G196" s="6"/>
      <c r="AA196" s="14" t="str">
        <f t="shared" si="5"/>
        <v/>
      </c>
      <c r="AB196" s="14" t="str">
        <f>IF(LEN($AA196)=0,"N",IF(LEN($AA196)&gt;1,"Error -- Availability entered in an incorrect format",IF($AA196='Control Panel'!$F$36,$AA196,IF($AA196='Control Panel'!$F$37,$AA196,IF($AA196='Control Panel'!$F$38,$AA196,IF($AA196='Control Panel'!$F$39,$AA196,IF($AA196='Control Panel'!$F$40,$AA196,IF($AA196='Control Panel'!$F$41,$AA196,"Error -- Availability entered in an incorrect format"))))))))</f>
        <v>N</v>
      </c>
    </row>
    <row r="197" spans="1:28" s="14" customFormat="1" x14ac:dyDescent="0.35">
      <c r="A197" s="7">
        <v>185</v>
      </c>
      <c r="B197" s="6"/>
      <c r="C197" s="11"/>
      <c r="D197" s="220"/>
      <c r="E197" s="11"/>
      <c r="F197" s="205" t="str">
        <f t="shared" si="4"/>
        <v>N/A</v>
      </c>
      <c r="G197" s="6"/>
      <c r="AA197" s="14" t="str">
        <f t="shared" si="5"/>
        <v/>
      </c>
      <c r="AB197" s="14" t="str">
        <f>IF(LEN($AA197)=0,"N",IF(LEN($AA197)&gt;1,"Error -- Availability entered in an incorrect format",IF($AA197='Control Panel'!$F$36,$AA197,IF($AA197='Control Panel'!$F$37,$AA197,IF($AA197='Control Panel'!$F$38,$AA197,IF($AA197='Control Panel'!$F$39,$AA197,IF($AA197='Control Panel'!$F$40,$AA197,IF($AA197='Control Panel'!$F$41,$AA197,"Error -- Availability entered in an incorrect format"))))))))</f>
        <v>N</v>
      </c>
    </row>
    <row r="198" spans="1:28" s="14" customFormat="1" x14ac:dyDescent="0.35">
      <c r="A198" s="7">
        <v>186</v>
      </c>
      <c r="B198" s="6"/>
      <c r="C198" s="11"/>
      <c r="D198" s="220"/>
      <c r="E198" s="11"/>
      <c r="F198" s="205" t="str">
        <f t="shared" si="4"/>
        <v>N/A</v>
      </c>
      <c r="G198" s="6"/>
      <c r="AA198" s="14" t="str">
        <f t="shared" si="5"/>
        <v/>
      </c>
      <c r="AB198" s="14" t="str">
        <f>IF(LEN($AA198)=0,"N",IF(LEN($AA198)&gt;1,"Error -- Availability entered in an incorrect format",IF($AA198='Control Panel'!$F$36,$AA198,IF($AA198='Control Panel'!$F$37,$AA198,IF($AA198='Control Panel'!$F$38,$AA198,IF($AA198='Control Panel'!$F$39,$AA198,IF($AA198='Control Panel'!$F$40,$AA198,IF($AA198='Control Panel'!$F$41,$AA198,"Error -- Availability entered in an incorrect format"))))))))</f>
        <v>N</v>
      </c>
    </row>
    <row r="199" spans="1:28" s="14" customFormat="1" x14ac:dyDescent="0.35">
      <c r="A199" s="7">
        <v>187</v>
      </c>
      <c r="B199" s="6"/>
      <c r="C199" s="11"/>
      <c r="D199" s="220"/>
      <c r="E199" s="11"/>
      <c r="F199" s="205" t="str">
        <f t="shared" si="4"/>
        <v>N/A</v>
      </c>
      <c r="G199" s="6"/>
      <c r="AA199" s="14" t="str">
        <f t="shared" si="5"/>
        <v/>
      </c>
      <c r="AB199" s="14" t="str">
        <f>IF(LEN($AA199)=0,"N",IF(LEN($AA199)&gt;1,"Error -- Availability entered in an incorrect format",IF($AA199='Control Panel'!$F$36,$AA199,IF($AA199='Control Panel'!$F$37,$AA199,IF($AA199='Control Panel'!$F$38,$AA199,IF($AA199='Control Panel'!$F$39,$AA199,IF($AA199='Control Panel'!$F$40,$AA199,IF($AA199='Control Panel'!$F$41,$AA199,"Error -- Availability entered in an incorrect format"))))))))</f>
        <v>N</v>
      </c>
    </row>
    <row r="200" spans="1:28" s="14" customFormat="1" x14ac:dyDescent="0.35">
      <c r="A200" s="7">
        <v>188</v>
      </c>
      <c r="B200" s="6"/>
      <c r="C200" s="11"/>
      <c r="D200" s="220"/>
      <c r="E200" s="11"/>
      <c r="F200" s="205" t="str">
        <f t="shared" si="4"/>
        <v>N/A</v>
      </c>
      <c r="G200" s="6"/>
      <c r="AA200" s="14" t="str">
        <f t="shared" si="5"/>
        <v/>
      </c>
      <c r="AB200" s="14" t="str">
        <f>IF(LEN($AA200)=0,"N",IF(LEN($AA200)&gt;1,"Error -- Availability entered in an incorrect format",IF($AA200='Control Panel'!$F$36,$AA200,IF($AA200='Control Panel'!$F$37,$AA200,IF($AA200='Control Panel'!$F$38,$AA200,IF($AA200='Control Panel'!$F$39,$AA200,IF($AA200='Control Panel'!$F$40,$AA200,IF($AA200='Control Panel'!$F$41,$AA200,"Error -- Availability entered in an incorrect format"))))))))</f>
        <v>N</v>
      </c>
    </row>
    <row r="201" spans="1:28" s="14" customFormat="1" x14ac:dyDescent="0.35">
      <c r="A201" s="7">
        <v>189</v>
      </c>
      <c r="B201" s="6"/>
      <c r="C201" s="11"/>
      <c r="D201" s="220"/>
      <c r="E201" s="11"/>
      <c r="F201" s="205" t="str">
        <f t="shared" si="4"/>
        <v>N/A</v>
      </c>
      <c r="G201" s="6"/>
      <c r="AA201" s="14" t="str">
        <f t="shared" si="5"/>
        <v/>
      </c>
      <c r="AB201" s="14" t="str">
        <f>IF(LEN($AA201)=0,"N",IF(LEN($AA201)&gt;1,"Error -- Availability entered in an incorrect format",IF($AA201='Control Panel'!$F$36,$AA201,IF($AA201='Control Panel'!$F$37,$AA201,IF($AA201='Control Panel'!$F$38,$AA201,IF($AA201='Control Panel'!$F$39,$AA201,IF($AA201='Control Panel'!$F$40,$AA201,IF($AA201='Control Panel'!$F$41,$AA201,"Error -- Availability entered in an incorrect format"))))))))</f>
        <v>N</v>
      </c>
    </row>
    <row r="202" spans="1:28" s="14" customFormat="1" x14ac:dyDescent="0.35">
      <c r="A202" s="7">
        <v>190</v>
      </c>
      <c r="B202" s="6"/>
      <c r="C202" s="11"/>
      <c r="D202" s="220"/>
      <c r="E202" s="11"/>
      <c r="F202" s="205" t="str">
        <f t="shared" si="4"/>
        <v>N/A</v>
      </c>
      <c r="G202" s="6"/>
      <c r="AA202" s="14" t="str">
        <f t="shared" si="5"/>
        <v/>
      </c>
      <c r="AB202" s="14" t="str">
        <f>IF(LEN($AA202)=0,"N",IF(LEN($AA202)&gt;1,"Error -- Availability entered in an incorrect format",IF($AA202='Control Panel'!$F$36,$AA202,IF($AA202='Control Panel'!$F$37,$AA202,IF($AA202='Control Panel'!$F$38,$AA202,IF($AA202='Control Panel'!$F$39,$AA202,IF($AA202='Control Panel'!$F$40,$AA202,IF($AA202='Control Panel'!$F$41,$AA202,"Error -- Availability entered in an incorrect format"))))))))</f>
        <v>N</v>
      </c>
    </row>
    <row r="203" spans="1:28" s="14" customFormat="1" x14ac:dyDescent="0.35">
      <c r="A203" s="7">
        <v>191</v>
      </c>
      <c r="B203" s="6"/>
      <c r="C203" s="11"/>
      <c r="D203" s="220"/>
      <c r="E203" s="11"/>
      <c r="F203" s="205" t="str">
        <f t="shared" si="4"/>
        <v>N/A</v>
      </c>
      <c r="G203" s="6"/>
      <c r="AA203" s="14" t="str">
        <f t="shared" si="5"/>
        <v/>
      </c>
      <c r="AB203" s="14" t="str">
        <f>IF(LEN($AA203)=0,"N",IF(LEN($AA203)&gt;1,"Error -- Availability entered in an incorrect format",IF($AA203='Control Panel'!$F$36,$AA203,IF($AA203='Control Panel'!$F$37,$AA203,IF($AA203='Control Panel'!$F$38,$AA203,IF($AA203='Control Panel'!$F$39,$AA203,IF($AA203='Control Panel'!$F$40,$AA203,IF($AA203='Control Panel'!$F$41,$AA203,"Error -- Availability entered in an incorrect format"))))))))</f>
        <v>N</v>
      </c>
    </row>
    <row r="204" spans="1:28" s="14" customFormat="1" x14ac:dyDescent="0.35">
      <c r="A204" s="7">
        <v>192</v>
      </c>
      <c r="B204" s="6"/>
      <c r="C204" s="11"/>
      <c r="D204" s="220"/>
      <c r="E204" s="11"/>
      <c r="F204" s="205" t="str">
        <f t="shared" si="4"/>
        <v>N/A</v>
      </c>
      <c r="G204" s="6"/>
      <c r="AA204" s="14" t="str">
        <f t="shared" si="5"/>
        <v/>
      </c>
      <c r="AB204" s="14" t="str">
        <f>IF(LEN($AA204)=0,"N",IF(LEN($AA204)&gt;1,"Error -- Availability entered in an incorrect format",IF($AA204='Control Panel'!$F$36,$AA204,IF($AA204='Control Panel'!$F$37,$AA204,IF($AA204='Control Panel'!$F$38,$AA204,IF($AA204='Control Panel'!$F$39,$AA204,IF($AA204='Control Panel'!$F$40,$AA204,IF($AA204='Control Panel'!$F$41,$AA204,"Error -- Availability entered in an incorrect format"))))))))</f>
        <v>N</v>
      </c>
    </row>
    <row r="205" spans="1:28" s="14" customFormat="1" x14ac:dyDescent="0.35">
      <c r="A205" s="7">
        <v>193</v>
      </c>
      <c r="B205" s="6"/>
      <c r="C205" s="11"/>
      <c r="D205" s="220"/>
      <c r="E205" s="11"/>
      <c r="F205" s="205" t="str">
        <f t="shared" si="4"/>
        <v>N/A</v>
      </c>
      <c r="G205" s="6"/>
      <c r="AA205" s="14" t="str">
        <f t="shared" si="5"/>
        <v/>
      </c>
      <c r="AB205" s="14" t="str">
        <f>IF(LEN($AA205)=0,"N",IF(LEN($AA205)&gt;1,"Error -- Availability entered in an incorrect format",IF($AA205='Control Panel'!$F$36,$AA205,IF($AA205='Control Panel'!$F$37,$AA205,IF($AA205='Control Panel'!$F$38,$AA205,IF($AA205='Control Panel'!$F$39,$AA205,IF($AA205='Control Panel'!$F$40,$AA205,IF($AA205='Control Panel'!$F$41,$AA205,"Error -- Availability entered in an incorrect format"))))))))</f>
        <v>N</v>
      </c>
    </row>
    <row r="206" spans="1:28" s="14" customFormat="1" x14ac:dyDescent="0.35">
      <c r="A206" s="7">
        <v>194</v>
      </c>
      <c r="B206" s="6"/>
      <c r="C206" s="11"/>
      <c r="D206" s="220"/>
      <c r="E206" s="11"/>
      <c r="F206" s="205" t="str">
        <f t="shared" ref="F206:F269" si="6">IF($D$10=$A$9,"N/A",$D$10)</f>
        <v>N/A</v>
      </c>
      <c r="G206" s="6"/>
      <c r="AA206" s="14" t="str">
        <f t="shared" ref="AA206:AA269" si="7">TRIM($D206)</f>
        <v/>
      </c>
      <c r="AB206" s="14" t="str">
        <f>IF(LEN($AA206)=0,"N",IF(LEN($AA206)&gt;1,"Error -- Availability entered in an incorrect format",IF($AA206='Control Panel'!$F$36,$AA206,IF($AA206='Control Panel'!$F$37,$AA206,IF($AA206='Control Panel'!$F$38,$AA206,IF($AA206='Control Panel'!$F$39,$AA206,IF($AA206='Control Panel'!$F$40,$AA206,IF($AA206='Control Panel'!$F$41,$AA206,"Error -- Availability entered in an incorrect format"))))))))</f>
        <v>N</v>
      </c>
    </row>
    <row r="207" spans="1:28" s="14" customFormat="1" x14ac:dyDescent="0.35">
      <c r="A207" s="7">
        <v>195</v>
      </c>
      <c r="B207" s="6"/>
      <c r="C207" s="11"/>
      <c r="D207" s="220"/>
      <c r="E207" s="11"/>
      <c r="F207" s="205" t="str">
        <f t="shared" si="6"/>
        <v>N/A</v>
      </c>
      <c r="G207" s="6"/>
      <c r="AA207" s="14" t="str">
        <f t="shared" si="7"/>
        <v/>
      </c>
      <c r="AB207" s="14" t="str">
        <f>IF(LEN($AA207)=0,"N",IF(LEN($AA207)&gt;1,"Error -- Availability entered in an incorrect format",IF($AA207='Control Panel'!$F$36,$AA207,IF($AA207='Control Panel'!$F$37,$AA207,IF($AA207='Control Panel'!$F$38,$AA207,IF($AA207='Control Panel'!$F$39,$AA207,IF($AA207='Control Panel'!$F$40,$AA207,IF($AA207='Control Panel'!$F$41,$AA207,"Error -- Availability entered in an incorrect format"))))))))</f>
        <v>N</v>
      </c>
    </row>
    <row r="208" spans="1:28" s="14" customFormat="1" x14ac:dyDescent="0.35">
      <c r="A208" s="7">
        <v>196</v>
      </c>
      <c r="B208" s="6"/>
      <c r="C208" s="11"/>
      <c r="D208" s="220"/>
      <c r="E208" s="11"/>
      <c r="F208" s="205" t="str">
        <f t="shared" si="6"/>
        <v>N/A</v>
      </c>
      <c r="G208" s="6"/>
      <c r="AA208" s="14" t="str">
        <f t="shared" si="7"/>
        <v/>
      </c>
      <c r="AB208" s="14" t="str">
        <f>IF(LEN($AA208)=0,"N",IF(LEN($AA208)&gt;1,"Error -- Availability entered in an incorrect format",IF($AA208='Control Panel'!$F$36,$AA208,IF($AA208='Control Panel'!$F$37,$AA208,IF($AA208='Control Panel'!$F$38,$AA208,IF($AA208='Control Panel'!$F$39,$AA208,IF($AA208='Control Panel'!$F$40,$AA208,IF($AA208='Control Panel'!$F$41,$AA208,"Error -- Availability entered in an incorrect format"))))))))</f>
        <v>N</v>
      </c>
    </row>
    <row r="209" spans="1:28" s="14" customFormat="1" x14ac:dyDescent="0.35">
      <c r="A209" s="7">
        <v>197</v>
      </c>
      <c r="B209" s="6"/>
      <c r="C209" s="11"/>
      <c r="D209" s="220"/>
      <c r="E209" s="11"/>
      <c r="F209" s="205" t="str">
        <f t="shared" si="6"/>
        <v>N/A</v>
      </c>
      <c r="G209" s="6"/>
      <c r="AA209" s="14" t="str">
        <f t="shared" si="7"/>
        <v/>
      </c>
      <c r="AB209" s="14" t="str">
        <f>IF(LEN($AA209)=0,"N",IF(LEN($AA209)&gt;1,"Error -- Availability entered in an incorrect format",IF($AA209='Control Panel'!$F$36,$AA209,IF($AA209='Control Panel'!$F$37,$AA209,IF($AA209='Control Panel'!$F$38,$AA209,IF($AA209='Control Panel'!$F$39,$AA209,IF($AA209='Control Panel'!$F$40,$AA209,IF($AA209='Control Panel'!$F$41,$AA209,"Error -- Availability entered in an incorrect format"))))))))</f>
        <v>N</v>
      </c>
    </row>
    <row r="210" spans="1:28" s="14" customFormat="1" x14ac:dyDescent="0.35">
      <c r="A210" s="7">
        <v>198</v>
      </c>
      <c r="B210" s="6"/>
      <c r="C210" s="11"/>
      <c r="D210" s="220"/>
      <c r="E210" s="11"/>
      <c r="F210" s="205" t="str">
        <f t="shared" si="6"/>
        <v>N/A</v>
      </c>
      <c r="G210" s="6"/>
      <c r="AA210" s="14" t="str">
        <f t="shared" si="7"/>
        <v/>
      </c>
      <c r="AB210" s="14" t="str">
        <f>IF(LEN($AA210)=0,"N",IF(LEN($AA210)&gt;1,"Error -- Availability entered in an incorrect format",IF($AA210='Control Panel'!$F$36,$AA210,IF($AA210='Control Panel'!$F$37,$AA210,IF($AA210='Control Panel'!$F$38,$AA210,IF($AA210='Control Panel'!$F$39,$AA210,IF($AA210='Control Panel'!$F$40,$AA210,IF($AA210='Control Panel'!$F$41,$AA210,"Error -- Availability entered in an incorrect format"))))))))</f>
        <v>N</v>
      </c>
    </row>
    <row r="211" spans="1:28" s="14" customFormat="1" x14ac:dyDescent="0.35">
      <c r="A211" s="7">
        <v>199</v>
      </c>
      <c r="B211" s="6"/>
      <c r="C211" s="11"/>
      <c r="D211" s="220"/>
      <c r="E211" s="11"/>
      <c r="F211" s="205" t="str">
        <f t="shared" si="6"/>
        <v>N/A</v>
      </c>
      <c r="G211" s="6"/>
      <c r="AA211" s="14" t="str">
        <f t="shared" si="7"/>
        <v/>
      </c>
      <c r="AB211" s="14" t="str">
        <f>IF(LEN($AA211)=0,"N",IF(LEN($AA211)&gt;1,"Error -- Availability entered in an incorrect format",IF($AA211='Control Panel'!$F$36,$AA211,IF($AA211='Control Panel'!$F$37,$AA211,IF($AA211='Control Panel'!$F$38,$AA211,IF($AA211='Control Panel'!$F$39,$AA211,IF($AA211='Control Panel'!$F$40,$AA211,IF($AA211='Control Panel'!$F$41,$AA211,"Error -- Availability entered in an incorrect format"))))))))</f>
        <v>N</v>
      </c>
    </row>
    <row r="212" spans="1:28" s="14" customFormat="1" x14ac:dyDescent="0.35">
      <c r="A212" s="7">
        <v>200</v>
      </c>
      <c r="B212" s="6"/>
      <c r="C212" s="11"/>
      <c r="D212" s="220"/>
      <c r="E212" s="11"/>
      <c r="F212" s="205" t="str">
        <f t="shared" si="6"/>
        <v>N/A</v>
      </c>
      <c r="G212" s="6"/>
      <c r="AA212" s="14" t="str">
        <f t="shared" si="7"/>
        <v/>
      </c>
      <c r="AB212" s="14" t="str">
        <f>IF(LEN($AA212)=0,"N",IF(LEN($AA212)&gt;1,"Error -- Availability entered in an incorrect format",IF($AA212='Control Panel'!$F$36,$AA212,IF($AA212='Control Panel'!$F$37,$AA212,IF($AA212='Control Panel'!$F$38,$AA212,IF($AA212='Control Panel'!$F$39,$AA212,IF($AA212='Control Panel'!$F$40,$AA212,IF($AA212='Control Panel'!$F$41,$AA212,"Error -- Availability entered in an incorrect format"))))))))</f>
        <v>N</v>
      </c>
    </row>
    <row r="213" spans="1:28" s="14" customFormat="1" x14ac:dyDescent="0.35">
      <c r="A213" s="7">
        <v>201</v>
      </c>
      <c r="B213" s="6"/>
      <c r="C213" s="11"/>
      <c r="D213" s="220"/>
      <c r="E213" s="11"/>
      <c r="F213" s="205" t="str">
        <f t="shared" si="6"/>
        <v>N/A</v>
      </c>
      <c r="G213" s="6"/>
      <c r="AA213" s="14" t="str">
        <f t="shared" si="7"/>
        <v/>
      </c>
      <c r="AB213" s="14" t="str">
        <f>IF(LEN($AA213)=0,"N",IF(LEN($AA213)&gt;1,"Error -- Availability entered in an incorrect format",IF($AA213='Control Panel'!$F$36,$AA213,IF($AA213='Control Panel'!$F$37,$AA213,IF($AA213='Control Panel'!$F$38,$AA213,IF($AA213='Control Panel'!$F$39,$AA213,IF($AA213='Control Panel'!$F$40,$AA213,IF($AA213='Control Panel'!$F$41,$AA213,"Error -- Availability entered in an incorrect format"))))))))</f>
        <v>N</v>
      </c>
    </row>
    <row r="214" spans="1:28" s="14" customFormat="1" x14ac:dyDescent="0.35">
      <c r="A214" s="7">
        <v>202</v>
      </c>
      <c r="B214" s="6"/>
      <c r="C214" s="11"/>
      <c r="D214" s="220"/>
      <c r="E214" s="11"/>
      <c r="F214" s="205" t="str">
        <f t="shared" si="6"/>
        <v>N/A</v>
      </c>
      <c r="G214" s="6"/>
      <c r="AA214" s="14" t="str">
        <f t="shared" si="7"/>
        <v/>
      </c>
      <c r="AB214" s="14" t="str">
        <f>IF(LEN($AA214)=0,"N",IF(LEN($AA214)&gt;1,"Error -- Availability entered in an incorrect format",IF($AA214='Control Panel'!$F$36,$AA214,IF($AA214='Control Panel'!$F$37,$AA214,IF($AA214='Control Panel'!$F$38,$AA214,IF($AA214='Control Panel'!$F$39,$AA214,IF($AA214='Control Panel'!$F$40,$AA214,IF($AA214='Control Panel'!$F$41,$AA214,"Error -- Availability entered in an incorrect format"))))))))</f>
        <v>N</v>
      </c>
    </row>
    <row r="215" spans="1:28" s="14" customFormat="1" x14ac:dyDescent="0.35">
      <c r="A215" s="7">
        <v>203</v>
      </c>
      <c r="B215" s="6"/>
      <c r="C215" s="11"/>
      <c r="D215" s="220"/>
      <c r="E215" s="11"/>
      <c r="F215" s="205" t="str">
        <f t="shared" si="6"/>
        <v>N/A</v>
      </c>
      <c r="G215" s="6"/>
      <c r="AA215" s="14" t="str">
        <f t="shared" si="7"/>
        <v/>
      </c>
      <c r="AB215" s="14" t="str">
        <f>IF(LEN($AA215)=0,"N",IF(LEN($AA215)&gt;1,"Error -- Availability entered in an incorrect format",IF($AA215='Control Panel'!$F$36,$AA215,IF($AA215='Control Panel'!$F$37,$AA215,IF($AA215='Control Panel'!$F$38,$AA215,IF($AA215='Control Panel'!$F$39,$AA215,IF($AA215='Control Panel'!$F$40,$AA215,IF($AA215='Control Panel'!$F$41,$AA215,"Error -- Availability entered in an incorrect format"))))))))</f>
        <v>N</v>
      </c>
    </row>
    <row r="216" spans="1:28" s="14" customFormat="1" x14ac:dyDescent="0.35">
      <c r="A216" s="7">
        <v>204</v>
      </c>
      <c r="B216" s="6"/>
      <c r="C216" s="11"/>
      <c r="D216" s="220"/>
      <c r="E216" s="11"/>
      <c r="F216" s="205" t="str">
        <f t="shared" si="6"/>
        <v>N/A</v>
      </c>
      <c r="G216" s="6"/>
      <c r="AA216" s="14" t="str">
        <f t="shared" si="7"/>
        <v/>
      </c>
      <c r="AB216" s="14" t="str">
        <f>IF(LEN($AA216)=0,"N",IF(LEN($AA216)&gt;1,"Error -- Availability entered in an incorrect format",IF($AA216='Control Panel'!$F$36,$AA216,IF($AA216='Control Panel'!$F$37,$AA216,IF($AA216='Control Panel'!$F$38,$AA216,IF($AA216='Control Panel'!$F$39,$AA216,IF($AA216='Control Panel'!$F$40,$AA216,IF($AA216='Control Panel'!$F$41,$AA216,"Error -- Availability entered in an incorrect format"))))))))</f>
        <v>N</v>
      </c>
    </row>
    <row r="217" spans="1:28" s="14" customFormat="1" x14ac:dyDescent="0.35">
      <c r="A217" s="7">
        <v>205</v>
      </c>
      <c r="B217" s="6"/>
      <c r="C217" s="11"/>
      <c r="D217" s="220"/>
      <c r="E217" s="11"/>
      <c r="F217" s="205" t="str">
        <f t="shared" si="6"/>
        <v>N/A</v>
      </c>
      <c r="G217" s="6"/>
      <c r="AA217" s="14" t="str">
        <f t="shared" si="7"/>
        <v/>
      </c>
      <c r="AB217" s="14" t="str">
        <f>IF(LEN($AA217)=0,"N",IF(LEN($AA217)&gt;1,"Error -- Availability entered in an incorrect format",IF($AA217='Control Panel'!$F$36,$AA217,IF($AA217='Control Panel'!$F$37,$AA217,IF($AA217='Control Panel'!$F$38,$AA217,IF($AA217='Control Panel'!$F$39,$AA217,IF($AA217='Control Panel'!$F$40,$AA217,IF($AA217='Control Panel'!$F$41,$AA217,"Error -- Availability entered in an incorrect format"))))))))</f>
        <v>N</v>
      </c>
    </row>
    <row r="218" spans="1:28" s="14" customFormat="1" x14ac:dyDescent="0.35">
      <c r="A218" s="7">
        <v>206</v>
      </c>
      <c r="B218" s="6"/>
      <c r="C218" s="11"/>
      <c r="D218" s="220"/>
      <c r="E218" s="11"/>
      <c r="F218" s="205" t="str">
        <f t="shared" si="6"/>
        <v>N/A</v>
      </c>
      <c r="G218" s="6"/>
      <c r="AA218" s="14" t="str">
        <f t="shared" si="7"/>
        <v/>
      </c>
      <c r="AB218" s="14" t="str">
        <f>IF(LEN($AA218)=0,"N",IF(LEN($AA218)&gt;1,"Error -- Availability entered in an incorrect format",IF($AA218='Control Panel'!$F$36,$AA218,IF($AA218='Control Panel'!$F$37,$AA218,IF($AA218='Control Panel'!$F$38,$AA218,IF($AA218='Control Panel'!$F$39,$AA218,IF($AA218='Control Panel'!$F$40,$AA218,IF($AA218='Control Panel'!$F$41,$AA218,"Error -- Availability entered in an incorrect format"))))))))</f>
        <v>N</v>
      </c>
    </row>
    <row r="219" spans="1:28" s="14" customFormat="1" x14ac:dyDescent="0.35">
      <c r="A219" s="7">
        <v>207</v>
      </c>
      <c r="B219" s="6"/>
      <c r="C219" s="11"/>
      <c r="D219" s="220"/>
      <c r="E219" s="11"/>
      <c r="F219" s="205" t="str">
        <f t="shared" si="6"/>
        <v>N/A</v>
      </c>
      <c r="G219" s="6"/>
      <c r="AA219" s="14" t="str">
        <f t="shared" si="7"/>
        <v/>
      </c>
      <c r="AB219" s="14" t="str">
        <f>IF(LEN($AA219)=0,"N",IF(LEN($AA219)&gt;1,"Error -- Availability entered in an incorrect format",IF($AA219='Control Panel'!$F$36,$AA219,IF($AA219='Control Panel'!$F$37,$AA219,IF($AA219='Control Panel'!$F$38,$AA219,IF($AA219='Control Panel'!$F$39,$AA219,IF($AA219='Control Panel'!$F$40,$AA219,IF($AA219='Control Panel'!$F$41,$AA219,"Error -- Availability entered in an incorrect format"))))))))</f>
        <v>N</v>
      </c>
    </row>
    <row r="220" spans="1:28" s="14" customFormat="1" x14ac:dyDescent="0.35">
      <c r="A220" s="7">
        <v>208</v>
      </c>
      <c r="B220" s="6"/>
      <c r="C220" s="11"/>
      <c r="D220" s="220"/>
      <c r="E220" s="11"/>
      <c r="F220" s="205" t="str">
        <f t="shared" si="6"/>
        <v>N/A</v>
      </c>
      <c r="G220" s="6"/>
      <c r="AA220" s="14" t="str">
        <f t="shared" si="7"/>
        <v/>
      </c>
      <c r="AB220" s="14" t="str">
        <f>IF(LEN($AA220)=0,"N",IF(LEN($AA220)&gt;1,"Error -- Availability entered in an incorrect format",IF($AA220='Control Panel'!$F$36,$AA220,IF($AA220='Control Panel'!$F$37,$AA220,IF($AA220='Control Panel'!$F$38,$AA220,IF($AA220='Control Panel'!$F$39,$AA220,IF($AA220='Control Panel'!$F$40,$AA220,IF($AA220='Control Panel'!$F$41,$AA220,"Error -- Availability entered in an incorrect format"))))))))</f>
        <v>N</v>
      </c>
    </row>
    <row r="221" spans="1:28" s="14" customFormat="1" x14ac:dyDescent="0.35">
      <c r="A221" s="7">
        <v>209</v>
      </c>
      <c r="B221" s="6"/>
      <c r="C221" s="11"/>
      <c r="D221" s="220"/>
      <c r="E221" s="11"/>
      <c r="F221" s="205" t="str">
        <f t="shared" si="6"/>
        <v>N/A</v>
      </c>
      <c r="G221" s="6"/>
      <c r="AA221" s="14" t="str">
        <f t="shared" si="7"/>
        <v/>
      </c>
      <c r="AB221" s="14" t="str">
        <f>IF(LEN($AA221)=0,"N",IF(LEN($AA221)&gt;1,"Error -- Availability entered in an incorrect format",IF($AA221='Control Panel'!$F$36,$AA221,IF($AA221='Control Panel'!$F$37,$AA221,IF($AA221='Control Panel'!$F$38,$AA221,IF($AA221='Control Panel'!$F$39,$AA221,IF($AA221='Control Panel'!$F$40,$AA221,IF($AA221='Control Panel'!$F$41,$AA221,"Error -- Availability entered in an incorrect format"))))))))</f>
        <v>N</v>
      </c>
    </row>
    <row r="222" spans="1:28" s="14" customFormat="1" x14ac:dyDescent="0.35">
      <c r="A222" s="7">
        <v>210</v>
      </c>
      <c r="B222" s="6"/>
      <c r="C222" s="11"/>
      <c r="D222" s="220"/>
      <c r="E222" s="11"/>
      <c r="F222" s="205" t="str">
        <f t="shared" si="6"/>
        <v>N/A</v>
      </c>
      <c r="G222" s="6"/>
      <c r="AA222" s="14" t="str">
        <f t="shared" si="7"/>
        <v/>
      </c>
      <c r="AB222" s="14" t="str">
        <f>IF(LEN($AA222)=0,"N",IF(LEN($AA222)&gt;1,"Error -- Availability entered in an incorrect format",IF($AA222='Control Panel'!$F$36,$AA222,IF($AA222='Control Panel'!$F$37,$AA222,IF($AA222='Control Panel'!$F$38,$AA222,IF($AA222='Control Panel'!$F$39,$AA222,IF($AA222='Control Panel'!$F$40,$AA222,IF($AA222='Control Panel'!$F$41,$AA222,"Error -- Availability entered in an incorrect format"))))))))</f>
        <v>N</v>
      </c>
    </row>
    <row r="223" spans="1:28" s="14" customFormat="1" x14ac:dyDescent="0.35">
      <c r="A223" s="7">
        <v>211</v>
      </c>
      <c r="B223" s="6"/>
      <c r="C223" s="11"/>
      <c r="D223" s="220"/>
      <c r="E223" s="11"/>
      <c r="F223" s="205" t="str">
        <f t="shared" si="6"/>
        <v>N/A</v>
      </c>
      <c r="G223" s="6"/>
      <c r="AA223" s="14" t="str">
        <f t="shared" si="7"/>
        <v/>
      </c>
      <c r="AB223" s="14" t="str">
        <f>IF(LEN($AA223)=0,"N",IF(LEN($AA223)&gt;1,"Error -- Availability entered in an incorrect format",IF($AA223='Control Panel'!$F$36,$AA223,IF($AA223='Control Panel'!$F$37,$AA223,IF($AA223='Control Panel'!$F$38,$AA223,IF($AA223='Control Panel'!$F$39,$AA223,IF($AA223='Control Panel'!$F$40,$AA223,IF($AA223='Control Panel'!$F$41,$AA223,"Error -- Availability entered in an incorrect format"))))))))</f>
        <v>N</v>
      </c>
    </row>
    <row r="224" spans="1:28" s="14" customFormat="1" x14ac:dyDescent="0.35">
      <c r="A224" s="7">
        <v>212</v>
      </c>
      <c r="B224" s="6"/>
      <c r="C224" s="11"/>
      <c r="D224" s="220"/>
      <c r="E224" s="11"/>
      <c r="F224" s="205" t="str">
        <f t="shared" si="6"/>
        <v>N/A</v>
      </c>
      <c r="G224" s="6"/>
      <c r="AA224" s="14" t="str">
        <f t="shared" si="7"/>
        <v/>
      </c>
      <c r="AB224" s="14" t="str">
        <f>IF(LEN($AA224)=0,"N",IF(LEN($AA224)&gt;1,"Error -- Availability entered in an incorrect format",IF($AA224='Control Panel'!$F$36,$AA224,IF($AA224='Control Panel'!$F$37,$AA224,IF($AA224='Control Panel'!$F$38,$AA224,IF($AA224='Control Panel'!$F$39,$AA224,IF($AA224='Control Panel'!$F$40,$AA224,IF($AA224='Control Panel'!$F$41,$AA224,"Error -- Availability entered in an incorrect format"))))))))</f>
        <v>N</v>
      </c>
    </row>
    <row r="225" spans="1:28" s="14" customFormat="1" x14ac:dyDescent="0.35">
      <c r="A225" s="7">
        <v>213</v>
      </c>
      <c r="B225" s="6"/>
      <c r="C225" s="11"/>
      <c r="D225" s="220"/>
      <c r="E225" s="11"/>
      <c r="F225" s="205" t="str">
        <f t="shared" si="6"/>
        <v>N/A</v>
      </c>
      <c r="G225" s="6"/>
      <c r="AA225" s="14" t="str">
        <f t="shared" si="7"/>
        <v/>
      </c>
      <c r="AB225" s="14" t="str">
        <f>IF(LEN($AA225)=0,"N",IF(LEN($AA225)&gt;1,"Error -- Availability entered in an incorrect format",IF($AA225='Control Panel'!$F$36,$AA225,IF($AA225='Control Panel'!$F$37,$AA225,IF($AA225='Control Panel'!$F$38,$AA225,IF($AA225='Control Panel'!$F$39,$AA225,IF($AA225='Control Panel'!$F$40,$AA225,IF($AA225='Control Panel'!$F$41,$AA225,"Error -- Availability entered in an incorrect format"))))))))</f>
        <v>N</v>
      </c>
    </row>
    <row r="226" spans="1:28" s="14" customFormat="1" x14ac:dyDescent="0.35">
      <c r="A226" s="7">
        <v>214</v>
      </c>
      <c r="B226" s="6"/>
      <c r="C226" s="11"/>
      <c r="D226" s="220"/>
      <c r="E226" s="11"/>
      <c r="F226" s="205" t="str">
        <f t="shared" si="6"/>
        <v>N/A</v>
      </c>
      <c r="G226" s="6"/>
      <c r="AA226" s="14" t="str">
        <f t="shared" si="7"/>
        <v/>
      </c>
      <c r="AB226" s="14" t="str">
        <f>IF(LEN($AA226)=0,"N",IF(LEN($AA226)&gt;1,"Error -- Availability entered in an incorrect format",IF($AA226='Control Panel'!$F$36,$AA226,IF($AA226='Control Panel'!$F$37,$AA226,IF($AA226='Control Panel'!$F$38,$AA226,IF($AA226='Control Panel'!$F$39,$AA226,IF($AA226='Control Panel'!$F$40,$AA226,IF($AA226='Control Panel'!$F$41,$AA226,"Error -- Availability entered in an incorrect format"))))))))</f>
        <v>N</v>
      </c>
    </row>
    <row r="227" spans="1:28" s="14" customFormat="1" x14ac:dyDescent="0.35">
      <c r="A227" s="7">
        <v>215</v>
      </c>
      <c r="B227" s="6"/>
      <c r="C227" s="11"/>
      <c r="D227" s="220"/>
      <c r="E227" s="11"/>
      <c r="F227" s="205" t="str">
        <f t="shared" si="6"/>
        <v>N/A</v>
      </c>
      <c r="G227" s="6"/>
      <c r="AA227" s="14" t="str">
        <f t="shared" si="7"/>
        <v/>
      </c>
      <c r="AB227" s="14" t="str">
        <f>IF(LEN($AA227)=0,"N",IF(LEN($AA227)&gt;1,"Error -- Availability entered in an incorrect format",IF($AA227='Control Panel'!$F$36,$AA227,IF($AA227='Control Panel'!$F$37,$AA227,IF($AA227='Control Panel'!$F$38,$AA227,IF($AA227='Control Panel'!$F$39,$AA227,IF($AA227='Control Panel'!$F$40,$AA227,IF($AA227='Control Panel'!$F$41,$AA227,"Error -- Availability entered in an incorrect format"))))))))</f>
        <v>N</v>
      </c>
    </row>
    <row r="228" spans="1:28" s="14" customFormat="1" x14ac:dyDescent="0.35">
      <c r="A228" s="7">
        <v>216</v>
      </c>
      <c r="B228" s="6"/>
      <c r="C228" s="11"/>
      <c r="D228" s="220"/>
      <c r="E228" s="11"/>
      <c r="F228" s="205" t="str">
        <f t="shared" si="6"/>
        <v>N/A</v>
      </c>
      <c r="G228" s="6"/>
      <c r="AA228" s="14" t="str">
        <f t="shared" si="7"/>
        <v/>
      </c>
      <c r="AB228" s="14" t="str">
        <f>IF(LEN($AA228)=0,"N",IF(LEN($AA228)&gt;1,"Error -- Availability entered in an incorrect format",IF($AA228='Control Panel'!$F$36,$AA228,IF($AA228='Control Panel'!$F$37,$AA228,IF($AA228='Control Panel'!$F$38,$AA228,IF($AA228='Control Panel'!$F$39,$AA228,IF($AA228='Control Panel'!$F$40,$AA228,IF($AA228='Control Panel'!$F$41,$AA228,"Error -- Availability entered in an incorrect format"))))))))</f>
        <v>N</v>
      </c>
    </row>
    <row r="229" spans="1:28" s="14" customFormat="1" x14ac:dyDescent="0.35">
      <c r="A229" s="7">
        <v>217</v>
      </c>
      <c r="B229" s="6"/>
      <c r="C229" s="11"/>
      <c r="D229" s="220"/>
      <c r="E229" s="11"/>
      <c r="F229" s="205" t="str">
        <f t="shared" si="6"/>
        <v>N/A</v>
      </c>
      <c r="G229" s="6"/>
      <c r="AA229" s="14" t="str">
        <f t="shared" si="7"/>
        <v/>
      </c>
      <c r="AB229" s="14" t="str">
        <f>IF(LEN($AA229)=0,"N",IF(LEN($AA229)&gt;1,"Error -- Availability entered in an incorrect format",IF($AA229='Control Panel'!$F$36,$AA229,IF($AA229='Control Panel'!$F$37,$AA229,IF($AA229='Control Panel'!$F$38,$AA229,IF($AA229='Control Panel'!$F$39,$AA229,IF($AA229='Control Panel'!$F$40,$AA229,IF($AA229='Control Panel'!$F$41,$AA229,"Error -- Availability entered in an incorrect format"))))))))</f>
        <v>N</v>
      </c>
    </row>
    <row r="230" spans="1:28" s="14" customFormat="1" x14ac:dyDescent="0.35">
      <c r="A230" s="7">
        <v>218</v>
      </c>
      <c r="B230" s="6"/>
      <c r="C230" s="11"/>
      <c r="D230" s="220"/>
      <c r="E230" s="11"/>
      <c r="F230" s="205" t="str">
        <f t="shared" si="6"/>
        <v>N/A</v>
      </c>
      <c r="G230" s="6"/>
      <c r="AA230" s="14" t="str">
        <f t="shared" si="7"/>
        <v/>
      </c>
      <c r="AB230" s="14" t="str">
        <f>IF(LEN($AA230)=0,"N",IF(LEN($AA230)&gt;1,"Error -- Availability entered in an incorrect format",IF($AA230='Control Panel'!$F$36,$AA230,IF($AA230='Control Panel'!$F$37,$AA230,IF($AA230='Control Panel'!$F$38,$AA230,IF($AA230='Control Panel'!$F$39,$AA230,IF($AA230='Control Panel'!$F$40,$AA230,IF($AA230='Control Panel'!$F$41,$AA230,"Error -- Availability entered in an incorrect format"))))))))</f>
        <v>N</v>
      </c>
    </row>
    <row r="231" spans="1:28" s="14" customFormat="1" x14ac:dyDescent="0.35">
      <c r="A231" s="7">
        <v>219</v>
      </c>
      <c r="B231" s="6"/>
      <c r="C231" s="11"/>
      <c r="D231" s="220"/>
      <c r="E231" s="11"/>
      <c r="F231" s="205" t="str">
        <f t="shared" si="6"/>
        <v>N/A</v>
      </c>
      <c r="G231" s="6"/>
      <c r="AA231" s="14" t="str">
        <f t="shared" si="7"/>
        <v/>
      </c>
      <c r="AB231" s="14" t="str">
        <f>IF(LEN($AA231)=0,"N",IF(LEN($AA231)&gt;1,"Error -- Availability entered in an incorrect format",IF($AA231='Control Panel'!$F$36,$AA231,IF($AA231='Control Panel'!$F$37,$AA231,IF($AA231='Control Panel'!$F$38,$AA231,IF($AA231='Control Panel'!$F$39,$AA231,IF($AA231='Control Panel'!$F$40,$AA231,IF($AA231='Control Panel'!$F$41,$AA231,"Error -- Availability entered in an incorrect format"))))))))</f>
        <v>N</v>
      </c>
    </row>
    <row r="232" spans="1:28" s="14" customFormat="1" x14ac:dyDescent="0.35">
      <c r="A232" s="7">
        <v>220</v>
      </c>
      <c r="B232" s="6"/>
      <c r="C232" s="11"/>
      <c r="D232" s="220"/>
      <c r="E232" s="11"/>
      <c r="F232" s="205" t="str">
        <f t="shared" si="6"/>
        <v>N/A</v>
      </c>
      <c r="G232" s="6"/>
      <c r="AA232" s="14" t="str">
        <f t="shared" si="7"/>
        <v/>
      </c>
      <c r="AB232" s="14" t="str">
        <f>IF(LEN($AA232)=0,"N",IF(LEN($AA232)&gt;1,"Error -- Availability entered in an incorrect format",IF($AA232='Control Panel'!$F$36,$AA232,IF($AA232='Control Panel'!$F$37,$AA232,IF($AA232='Control Panel'!$F$38,$AA232,IF($AA232='Control Panel'!$F$39,$AA232,IF($AA232='Control Panel'!$F$40,$AA232,IF($AA232='Control Panel'!$F$41,$AA232,"Error -- Availability entered in an incorrect format"))))))))</f>
        <v>N</v>
      </c>
    </row>
    <row r="233" spans="1:28" s="14" customFormat="1" x14ac:dyDescent="0.35">
      <c r="A233" s="7">
        <v>221</v>
      </c>
      <c r="B233" s="6"/>
      <c r="C233" s="11"/>
      <c r="D233" s="220"/>
      <c r="E233" s="11"/>
      <c r="F233" s="205" t="str">
        <f t="shared" si="6"/>
        <v>N/A</v>
      </c>
      <c r="G233" s="6"/>
      <c r="AA233" s="14" t="str">
        <f t="shared" si="7"/>
        <v/>
      </c>
      <c r="AB233" s="14" t="str">
        <f>IF(LEN($AA233)=0,"N",IF(LEN($AA233)&gt;1,"Error -- Availability entered in an incorrect format",IF($AA233='Control Panel'!$F$36,$AA233,IF($AA233='Control Panel'!$F$37,$AA233,IF($AA233='Control Panel'!$F$38,$AA233,IF($AA233='Control Panel'!$F$39,$AA233,IF($AA233='Control Panel'!$F$40,$AA233,IF($AA233='Control Panel'!$F$41,$AA233,"Error -- Availability entered in an incorrect format"))))))))</f>
        <v>N</v>
      </c>
    </row>
    <row r="234" spans="1:28" s="14" customFormat="1" x14ac:dyDescent="0.35">
      <c r="A234" s="7">
        <v>222</v>
      </c>
      <c r="B234" s="6"/>
      <c r="C234" s="11"/>
      <c r="D234" s="220"/>
      <c r="E234" s="11"/>
      <c r="F234" s="205" t="str">
        <f t="shared" si="6"/>
        <v>N/A</v>
      </c>
      <c r="G234" s="6"/>
      <c r="AA234" s="14" t="str">
        <f t="shared" si="7"/>
        <v/>
      </c>
      <c r="AB234" s="14" t="str">
        <f>IF(LEN($AA234)=0,"N",IF(LEN($AA234)&gt;1,"Error -- Availability entered in an incorrect format",IF($AA234='Control Panel'!$F$36,$AA234,IF($AA234='Control Panel'!$F$37,$AA234,IF($AA234='Control Panel'!$F$38,$AA234,IF($AA234='Control Panel'!$F$39,$AA234,IF($AA234='Control Panel'!$F$40,$AA234,IF($AA234='Control Panel'!$F$41,$AA234,"Error -- Availability entered in an incorrect format"))))))))</f>
        <v>N</v>
      </c>
    </row>
    <row r="235" spans="1:28" s="14" customFormat="1" x14ac:dyDescent="0.35">
      <c r="A235" s="7">
        <v>223</v>
      </c>
      <c r="B235" s="6"/>
      <c r="C235" s="11"/>
      <c r="D235" s="220"/>
      <c r="E235" s="11"/>
      <c r="F235" s="205" t="str">
        <f t="shared" si="6"/>
        <v>N/A</v>
      </c>
      <c r="G235" s="6"/>
      <c r="AA235" s="14" t="str">
        <f t="shared" si="7"/>
        <v/>
      </c>
      <c r="AB235" s="14" t="str">
        <f>IF(LEN($AA235)=0,"N",IF(LEN($AA235)&gt;1,"Error -- Availability entered in an incorrect format",IF($AA235='Control Panel'!$F$36,$AA235,IF($AA235='Control Panel'!$F$37,$AA235,IF($AA235='Control Panel'!$F$38,$AA235,IF($AA235='Control Panel'!$F$39,$AA235,IF($AA235='Control Panel'!$F$40,$AA235,IF($AA235='Control Panel'!$F$41,$AA235,"Error -- Availability entered in an incorrect format"))))))))</f>
        <v>N</v>
      </c>
    </row>
    <row r="236" spans="1:28" s="14" customFormat="1" x14ac:dyDescent="0.35">
      <c r="A236" s="7">
        <v>224</v>
      </c>
      <c r="B236" s="6"/>
      <c r="C236" s="11"/>
      <c r="D236" s="220"/>
      <c r="E236" s="11"/>
      <c r="F236" s="205" t="str">
        <f t="shared" si="6"/>
        <v>N/A</v>
      </c>
      <c r="G236" s="6"/>
      <c r="AA236" s="14" t="str">
        <f t="shared" si="7"/>
        <v/>
      </c>
      <c r="AB236" s="14" t="str">
        <f>IF(LEN($AA236)=0,"N",IF(LEN($AA236)&gt;1,"Error -- Availability entered in an incorrect format",IF($AA236='Control Panel'!$F$36,$AA236,IF($AA236='Control Panel'!$F$37,$AA236,IF($AA236='Control Panel'!$F$38,$AA236,IF($AA236='Control Panel'!$F$39,$AA236,IF($AA236='Control Panel'!$F$40,$AA236,IF($AA236='Control Panel'!$F$41,$AA236,"Error -- Availability entered in an incorrect format"))))))))</f>
        <v>N</v>
      </c>
    </row>
    <row r="237" spans="1:28" s="14" customFormat="1" x14ac:dyDescent="0.35">
      <c r="A237" s="7">
        <v>225</v>
      </c>
      <c r="B237" s="6"/>
      <c r="C237" s="11"/>
      <c r="D237" s="220"/>
      <c r="E237" s="11"/>
      <c r="F237" s="205" t="str">
        <f t="shared" si="6"/>
        <v>N/A</v>
      </c>
      <c r="G237" s="6"/>
      <c r="AA237" s="14" t="str">
        <f t="shared" si="7"/>
        <v/>
      </c>
      <c r="AB237" s="14" t="str">
        <f>IF(LEN($AA237)=0,"N",IF(LEN($AA237)&gt;1,"Error -- Availability entered in an incorrect format",IF($AA237='Control Panel'!$F$36,$AA237,IF($AA237='Control Panel'!$F$37,$AA237,IF($AA237='Control Panel'!$F$38,$AA237,IF($AA237='Control Panel'!$F$39,$AA237,IF($AA237='Control Panel'!$F$40,$AA237,IF($AA237='Control Panel'!$F$41,$AA237,"Error -- Availability entered in an incorrect format"))))))))</f>
        <v>N</v>
      </c>
    </row>
    <row r="238" spans="1:28" s="14" customFormat="1" x14ac:dyDescent="0.35">
      <c r="A238" s="7">
        <v>226</v>
      </c>
      <c r="B238" s="6"/>
      <c r="C238" s="11"/>
      <c r="D238" s="220"/>
      <c r="E238" s="11"/>
      <c r="F238" s="205" t="str">
        <f t="shared" si="6"/>
        <v>N/A</v>
      </c>
      <c r="G238" s="6"/>
      <c r="AA238" s="14" t="str">
        <f t="shared" si="7"/>
        <v/>
      </c>
      <c r="AB238" s="14" t="str">
        <f>IF(LEN($AA238)=0,"N",IF(LEN($AA238)&gt;1,"Error -- Availability entered in an incorrect format",IF($AA238='Control Panel'!$F$36,$AA238,IF($AA238='Control Panel'!$F$37,$AA238,IF($AA238='Control Panel'!$F$38,$AA238,IF($AA238='Control Panel'!$F$39,$AA238,IF($AA238='Control Panel'!$F$40,$AA238,IF($AA238='Control Panel'!$F$41,$AA238,"Error -- Availability entered in an incorrect format"))))))))</f>
        <v>N</v>
      </c>
    </row>
    <row r="239" spans="1:28" s="14" customFormat="1" x14ac:dyDescent="0.35">
      <c r="A239" s="7">
        <v>227</v>
      </c>
      <c r="B239" s="6"/>
      <c r="C239" s="11"/>
      <c r="D239" s="220"/>
      <c r="E239" s="11"/>
      <c r="F239" s="205" t="str">
        <f t="shared" si="6"/>
        <v>N/A</v>
      </c>
      <c r="G239" s="6"/>
      <c r="AA239" s="14" t="str">
        <f t="shared" si="7"/>
        <v/>
      </c>
      <c r="AB239" s="14" t="str">
        <f>IF(LEN($AA239)=0,"N",IF(LEN($AA239)&gt;1,"Error -- Availability entered in an incorrect format",IF($AA239='Control Panel'!$F$36,$AA239,IF($AA239='Control Panel'!$F$37,$AA239,IF($AA239='Control Panel'!$F$38,$AA239,IF($AA239='Control Panel'!$F$39,$AA239,IF($AA239='Control Panel'!$F$40,$AA239,IF($AA239='Control Panel'!$F$41,$AA239,"Error -- Availability entered in an incorrect format"))))))))</f>
        <v>N</v>
      </c>
    </row>
    <row r="240" spans="1:28" s="14" customFormat="1" x14ac:dyDescent="0.35">
      <c r="A240" s="7">
        <v>228</v>
      </c>
      <c r="B240" s="6"/>
      <c r="C240" s="11"/>
      <c r="D240" s="220"/>
      <c r="E240" s="11"/>
      <c r="F240" s="205" t="str">
        <f t="shared" si="6"/>
        <v>N/A</v>
      </c>
      <c r="G240" s="6"/>
      <c r="AA240" s="14" t="str">
        <f t="shared" si="7"/>
        <v/>
      </c>
      <c r="AB240" s="14" t="str">
        <f>IF(LEN($AA240)=0,"N",IF(LEN($AA240)&gt;1,"Error -- Availability entered in an incorrect format",IF($AA240='Control Panel'!$F$36,$AA240,IF($AA240='Control Panel'!$F$37,$AA240,IF($AA240='Control Panel'!$F$38,$AA240,IF($AA240='Control Panel'!$F$39,$AA240,IF($AA240='Control Panel'!$F$40,$AA240,IF($AA240='Control Panel'!$F$41,$AA240,"Error -- Availability entered in an incorrect format"))))))))</f>
        <v>N</v>
      </c>
    </row>
    <row r="241" spans="1:28" s="14" customFormat="1" x14ac:dyDescent="0.35">
      <c r="A241" s="7">
        <v>229</v>
      </c>
      <c r="B241" s="6"/>
      <c r="C241" s="11"/>
      <c r="D241" s="220"/>
      <c r="E241" s="11"/>
      <c r="F241" s="205" t="str">
        <f t="shared" si="6"/>
        <v>N/A</v>
      </c>
      <c r="G241" s="6"/>
      <c r="AA241" s="14" t="str">
        <f t="shared" si="7"/>
        <v/>
      </c>
      <c r="AB241" s="14" t="str">
        <f>IF(LEN($AA241)=0,"N",IF(LEN($AA241)&gt;1,"Error -- Availability entered in an incorrect format",IF($AA241='Control Panel'!$F$36,$AA241,IF($AA241='Control Panel'!$F$37,$AA241,IF($AA241='Control Panel'!$F$38,$AA241,IF($AA241='Control Panel'!$F$39,$AA241,IF($AA241='Control Panel'!$F$40,$AA241,IF($AA241='Control Panel'!$F$41,$AA241,"Error -- Availability entered in an incorrect format"))))))))</f>
        <v>N</v>
      </c>
    </row>
    <row r="242" spans="1:28" s="14" customFormat="1" x14ac:dyDescent="0.35">
      <c r="A242" s="7">
        <v>230</v>
      </c>
      <c r="B242" s="6"/>
      <c r="C242" s="11"/>
      <c r="D242" s="220"/>
      <c r="E242" s="11"/>
      <c r="F242" s="205" t="str">
        <f t="shared" si="6"/>
        <v>N/A</v>
      </c>
      <c r="G242" s="6"/>
      <c r="AA242" s="14" t="str">
        <f t="shared" si="7"/>
        <v/>
      </c>
      <c r="AB242" s="14" t="str">
        <f>IF(LEN($AA242)=0,"N",IF(LEN($AA242)&gt;1,"Error -- Availability entered in an incorrect format",IF($AA242='Control Panel'!$F$36,$AA242,IF($AA242='Control Panel'!$F$37,$AA242,IF($AA242='Control Panel'!$F$38,$AA242,IF($AA242='Control Panel'!$F$39,$AA242,IF($AA242='Control Panel'!$F$40,$AA242,IF($AA242='Control Panel'!$F$41,$AA242,"Error -- Availability entered in an incorrect format"))))))))</f>
        <v>N</v>
      </c>
    </row>
    <row r="243" spans="1:28" s="14" customFormat="1" x14ac:dyDescent="0.35">
      <c r="A243" s="7">
        <v>231</v>
      </c>
      <c r="B243" s="6"/>
      <c r="C243" s="11"/>
      <c r="D243" s="220"/>
      <c r="E243" s="11"/>
      <c r="F243" s="205" t="str">
        <f t="shared" si="6"/>
        <v>N/A</v>
      </c>
      <c r="G243" s="6"/>
      <c r="AA243" s="14" t="str">
        <f t="shared" si="7"/>
        <v/>
      </c>
      <c r="AB243" s="14" t="str">
        <f>IF(LEN($AA243)=0,"N",IF(LEN($AA243)&gt;1,"Error -- Availability entered in an incorrect format",IF($AA243='Control Panel'!$F$36,$AA243,IF($AA243='Control Panel'!$F$37,$AA243,IF($AA243='Control Panel'!$F$38,$AA243,IF($AA243='Control Panel'!$F$39,$AA243,IF($AA243='Control Panel'!$F$40,$AA243,IF($AA243='Control Panel'!$F$41,$AA243,"Error -- Availability entered in an incorrect format"))))))))</f>
        <v>N</v>
      </c>
    </row>
    <row r="244" spans="1:28" s="14" customFormat="1" x14ac:dyDescent="0.35">
      <c r="A244" s="7">
        <v>232</v>
      </c>
      <c r="B244" s="6"/>
      <c r="C244" s="11"/>
      <c r="D244" s="220"/>
      <c r="E244" s="11"/>
      <c r="F244" s="205" t="str">
        <f t="shared" si="6"/>
        <v>N/A</v>
      </c>
      <c r="G244" s="6"/>
      <c r="AA244" s="14" t="str">
        <f t="shared" si="7"/>
        <v/>
      </c>
      <c r="AB244" s="14" t="str">
        <f>IF(LEN($AA244)=0,"N",IF(LEN($AA244)&gt;1,"Error -- Availability entered in an incorrect format",IF($AA244='Control Panel'!$F$36,$AA244,IF($AA244='Control Panel'!$F$37,$AA244,IF($AA244='Control Panel'!$F$38,$AA244,IF($AA244='Control Panel'!$F$39,$AA244,IF($AA244='Control Panel'!$F$40,$AA244,IF($AA244='Control Panel'!$F$41,$AA244,"Error -- Availability entered in an incorrect format"))))))))</f>
        <v>N</v>
      </c>
    </row>
    <row r="245" spans="1:28" s="14" customFormat="1" x14ac:dyDescent="0.35">
      <c r="A245" s="7">
        <v>233</v>
      </c>
      <c r="B245" s="6"/>
      <c r="C245" s="11"/>
      <c r="D245" s="220"/>
      <c r="E245" s="11"/>
      <c r="F245" s="205" t="str">
        <f t="shared" si="6"/>
        <v>N/A</v>
      </c>
      <c r="G245" s="6"/>
      <c r="AA245" s="14" t="str">
        <f t="shared" si="7"/>
        <v/>
      </c>
      <c r="AB245" s="14" t="str">
        <f>IF(LEN($AA245)=0,"N",IF(LEN($AA245)&gt;1,"Error -- Availability entered in an incorrect format",IF($AA245='Control Panel'!$F$36,$AA245,IF($AA245='Control Panel'!$F$37,$AA245,IF($AA245='Control Panel'!$F$38,$AA245,IF($AA245='Control Panel'!$F$39,$AA245,IF($AA245='Control Panel'!$F$40,$AA245,IF($AA245='Control Panel'!$F$41,$AA245,"Error -- Availability entered in an incorrect format"))))))))</f>
        <v>N</v>
      </c>
    </row>
    <row r="246" spans="1:28" s="14" customFormat="1" x14ac:dyDescent="0.35">
      <c r="A246" s="7">
        <v>234</v>
      </c>
      <c r="B246" s="6"/>
      <c r="C246" s="11"/>
      <c r="D246" s="220"/>
      <c r="E246" s="11"/>
      <c r="F246" s="205" t="str">
        <f t="shared" si="6"/>
        <v>N/A</v>
      </c>
      <c r="G246" s="6"/>
      <c r="AA246" s="14" t="str">
        <f t="shared" si="7"/>
        <v/>
      </c>
      <c r="AB246" s="14" t="str">
        <f>IF(LEN($AA246)=0,"N",IF(LEN($AA246)&gt;1,"Error -- Availability entered in an incorrect format",IF($AA246='Control Panel'!$F$36,$AA246,IF($AA246='Control Panel'!$F$37,$AA246,IF($AA246='Control Panel'!$F$38,$AA246,IF($AA246='Control Panel'!$F$39,$AA246,IF($AA246='Control Panel'!$F$40,$AA246,IF($AA246='Control Panel'!$F$41,$AA246,"Error -- Availability entered in an incorrect format"))))))))</f>
        <v>N</v>
      </c>
    </row>
    <row r="247" spans="1:28" s="14" customFormat="1" x14ac:dyDescent="0.35">
      <c r="A247" s="7">
        <v>235</v>
      </c>
      <c r="B247" s="6"/>
      <c r="C247" s="11"/>
      <c r="D247" s="220"/>
      <c r="E247" s="11"/>
      <c r="F247" s="205" t="str">
        <f t="shared" si="6"/>
        <v>N/A</v>
      </c>
      <c r="G247" s="6"/>
      <c r="AA247" s="14" t="str">
        <f t="shared" si="7"/>
        <v/>
      </c>
      <c r="AB247" s="14" t="str">
        <f>IF(LEN($AA247)=0,"N",IF(LEN($AA247)&gt;1,"Error -- Availability entered in an incorrect format",IF($AA247='Control Panel'!$F$36,$AA247,IF($AA247='Control Panel'!$F$37,$AA247,IF($AA247='Control Panel'!$F$38,$AA247,IF($AA247='Control Panel'!$F$39,$AA247,IF($AA247='Control Panel'!$F$40,$AA247,IF($AA247='Control Panel'!$F$41,$AA247,"Error -- Availability entered in an incorrect format"))))))))</f>
        <v>N</v>
      </c>
    </row>
    <row r="248" spans="1:28" s="14" customFormat="1" x14ac:dyDescent="0.35">
      <c r="A248" s="7">
        <v>236</v>
      </c>
      <c r="B248" s="6"/>
      <c r="C248" s="11"/>
      <c r="D248" s="220"/>
      <c r="E248" s="11"/>
      <c r="F248" s="205" t="str">
        <f t="shared" si="6"/>
        <v>N/A</v>
      </c>
      <c r="G248" s="6"/>
      <c r="AA248" s="14" t="str">
        <f t="shared" si="7"/>
        <v/>
      </c>
      <c r="AB248" s="14" t="str">
        <f>IF(LEN($AA248)=0,"N",IF(LEN($AA248)&gt;1,"Error -- Availability entered in an incorrect format",IF($AA248='Control Panel'!$F$36,$AA248,IF($AA248='Control Panel'!$F$37,$AA248,IF($AA248='Control Panel'!$F$38,$AA248,IF($AA248='Control Panel'!$F$39,$AA248,IF($AA248='Control Panel'!$F$40,$AA248,IF($AA248='Control Panel'!$F$41,$AA248,"Error -- Availability entered in an incorrect format"))))))))</f>
        <v>N</v>
      </c>
    </row>
    <row r="249" spans="1:28" s="14" customFormat="1" x14ac:dyDescent="0.35">
      <c r="A249" s="7">
        <v>237</v>
      </c>
      <c r="B249" s="6"/>
      <c r="C249" s="11"/>
      <c r="D249" s="220"/>
      <c r="E249" s="11"/>
      <c r="F249" s="205" t="str">
        <f t="shared" si="6"/>
        <v>N/A</v>
      </c>
      <c r="G249" s="6"/>
      <c r="AA249" s="14" t="str">
        <f t="shared" si="7"/>
        <v/>
      </c>
      <c r="AB249" s="14" t="str">
        <f>IF(LEN($AA249)=0,"N",IF(LEN($AA249)&gt;1,"Error -- Availability entered in an incorrect format",IF($AA249='Control Panel'!$F$36,$AA249,IF($AA249='Control Panel'!$F$37,$AA249,IF($AA249='Control Panel'!$F$38,$AA249,IF($AA249='Control Panel'!$F$39,$AA249,IF($AA249='Control Panel'!$F$40,$AA249,IF($AA249='Control Panel'!$F$41,$AA249,"Error -- Availability entered in an incorrect format"))))))))</f>
        <v>N</v>
      </c>
    </row>
    <row r="250" spans="1:28" s="14" customFormat="1" x14ac:dyDescent="0.35">
      <c r="A250" s="7">
        <v>238</v>
      </c>
      <c r="B250" s="6"/>
      <c r="C250" s="11"/>
      <c r="D250" s="220"/>
      <c r="E250" s="11"/>
      <c r="F250" s="205" t="str">
        <f t="shared" si="6"/>
        <v>N/A</v>
      </c>
      <c r="G250" s="6"/>
      <c r="AA250" s="14" t="str">
        <f t="shared" si="7"/>
        <v/>
      </c>
      <c r="AB250" s="14" t="str">
        <f>IF(LEN($AA250)=0,"N",IF(LEN($AA250)&gt;1,"Error -- Availability entered in an incorrect format",IF($AA250='Control Panel'!$F$36,$AA250,IF($AA250='Control Panel'!$F$37,$AA250,IF($AA250='Control Panel'!$F$38,$AA250,IF($AA250='Control Panel'!$F$39,$AA250,IF($AA250='Control Panel'!$F$40,$AA250,IF($AA250='Control Panel'!$F$41,$AA250,"Error -- Availability entered in an incorrect format"))))))))</f>
        <v>N</v>
      </c>
    </row>
    <row r="251" spans="1:28" s="14" customFormat="1" x14ac:dyDescent="0.35">
      <c r="A251" s="7">
        <v>239</v>
      </c>
      <c r="B251" s="6"/>
      <c r="C251" s="11"/>
      <c r="D251" s="220"/>
      <c r="E251" s="11"/>
      <c r="F251" s="205" t="str">
        <f t="shared" si="6"/>
        <v>N/A</v>
      </c>
      <c r="G251" s="6"/>
      <c r="AA251" s="14" t="str">
        <f t="shared" si="7"/>
        <v/>
      </c>
      <c r="AB251" s="14" t="str">
        <f>IF(LEN($AA251)=0,"N",IF(LEN($AA251)&gt;1,"Error -- Availability entered in an incorrect format",IF($AA251='Control Panel'!$F$36,$AA251,IF($AA251='Control Panel'!$F$37,$AA251,IF($AA251='Control Panel'!$F$38,$AA251,IF($AA251='Control Panel'!$F$39,$AA251,IF($AA251='Control Panel'!$F$40,$AA251,IF($AA251='Control Panel'!$F$41,$AA251,"Error -- Availability entered in an incorrect format"))))))))</f>
        <v>N</v>
      </c>
    </row>
    <row r="252" spans="1:28" s="14" customFormat="1" x14ac:dyDescent="0.35">
      <c r="A252" s="7">
        <v>240</v>
      </c>
      <c r="B252" s="6"/>
      <c r="C252" s="11"/>
      <c r="D252" s="220"/>
      <c r="E252" s="11"/>
      <c r="F252" s="205" t="str">
        <f t="shared" si="6"/>
        <v>N/A</v>
      </c>
      <c r="G252" s="6"/>
      <c r="AA252" s="14" t="str">
        <f t="shared" si="7"/>
        <v/>
      </c>
      <c r="AB252" s="14" t="str">
        <f>IF(LEN($AA252)=0,"N",IF(LEN($AA252)&gt;1,"Error -- Availability entered in an incorrect format",IF($AA252='Control Panel'!$F$36,$AA252,IF($AA252='Control Panel'!$F$37,$AA252,IF($AA252='Control Panel'!$F$38,$AA252,IF($AA252='Control Panel'!$F$39,$AA252,IF($AA252='Control Panel'!$F$40,$AA252,IF($AA252='Control Panel'!$F$41,$AA252,"Error -- Availability entered in an incorrect format"))))))))</f>
        <v>N</v>
      </c>
    </row>
    <row r="253" spans="1:28" s="14" customFormat="1" x14ac:dyDescent="0.35">
      <c r="A253" s="7">
        <v>241</v>
      </c>
      <c r="B253" s="6"/>
      <c r="C253" s="11"/>
      <c r="D253" s="220"/>
      <c r="E253" s="11"/>
      <c r="F253" s="205" t="str">
        <f t="shared" si="6"/>
        <v>N/A</v>
      </c>
      <c r="G253" s="6"/>
      <c r="AA253" s="14" t="str">
        <f t="shared" si="7"/>
        <v/>
      </c>
      <c r="AB253" s="14" t="str">
        <f>IF(LEN($AA253)=0,"N",IF(LEN($AA253)&gt;1,"Error -- Availability entered in an incorrect format",IF($AA253='Control Panel'!$F$36,$AA253,IF($AA253='Control Panel'!$F$37,$AA253,IF($AA253='Control Panel'!$F$38,$AA253,IF($AA253='Control Panel'!$F$39,$AA253,IF($AA253='Control Panel'!$F$40,$AA253,IF($AA253='Control Panel'!$F$41,$AA253,"Error -- Availability entered in an incorrect format"))))))))</f>
        <v>N</v>
      </c>
    </row>
    <row r="254" spans="1:28" s="14" customFormat="1" x14ac:dyDescent="0.35">
      <c r="A254" s="7">
        <v>242</v>
      </c>
      <c r="B254" s="6"/>
      <c r="C254" s="11"/>
      <c r="D254" s="220"/>
      <c r="E254" s="11"/>
      <c r="F254" s="205" t="str">
        <f t="shared" si="6"/>
        <v>N/A</v>
      </c>
      <c r="G254" s="6"/>
      <c r="AA254" s="14" t="str">
        <f t="shared" si="7"/>
        <v/>
      </c>
      <c r="AB254" s="14" t="str">
        <f>IF(LEN($AA254)=0,"N",IF(LEN($AA254)&gt;1,"Error -- Availability entered in an incorrect format",IF($AA254='Control Panel'!$F$36,$AA254,IF($AA254='Control Panel'!$F$37,$AA254,IF($AA254='Control Panel'!$F$38,$AA254,IF($AA254='Control Panel'!$F$39,$AA254,IF($AA254='Control Panel'!$F$40,$AA254,IF($AA254='Control Panel'!$F$41,$AA254,"Error -- Availability entered in an incorrect format"))))))))</f>
        <v>N</v>
      </c>
    </row>
    <row r="255" spans="1:28" s="14" customFormat="1" x14ac:dyDescent="0.35">
      <c r="A255" s="7">
        <v>243</v>
      </c>
      <c r="B255" s="6"/>
      <c r="C255" s="11"/>
      <c r="D255" s="220"/>
      <c r="E255" s="11"/>
      <c r="F255" s="205" t="str">
        <f t="shared" si="6"/>
        <v>N/A</v>
      </c>
      <c r="G255" s="6"/>
      <c r="AA255" s="14" t="str">
        <f t="shared" si="7"/>
        <v/>
      </c>
      <c r="AB255" s="14" t="str">
        <f>IF(LEN($AA255)=0,"N",IF(LEN($AA255)&gt;1,"Error -- Availability entered in an incorrect format",IF($AA255='Control Panel'!$F$36,$AA255,IF($AA255='Control Panel'!$F$37,$AA255,IF($AA255='Control Panel'!$F$38,$AA255,IF($AA255='Control Panel'!$F$39,$AA255,IF($AA255='Control Panel'!$F$40,$AA255,IF($AA255='Control Panel'!$F$41,$AA255,"Error -- Availability entered in an incorrect format"))))))))</f>
        <v>N</v>
      </c>
    </row>
    <row r="256" spans="1:28" s="14" customFormat="1" x14ac:dyDescent="0.35">
      <c r="A256" s="7">
        <v>244</v>
      </c>
      <c r="B256" s="6"/>
      <c r="C256" s="11"/>
      <c r="D256" s="220"/>
      <c r="E256" s="11"/>
      <c r="F256" s="205" t="str">
        <f t="shared" si="6"/>
        <v>N/A</v>
      </c>
      <c r="G256" s="6"/>
      <c r="AA256" s="14" t="str">
        <f t="shared" si="7"/>
        <v/>
      </c>
      <c r="AB256" s="14" t="str">
        <f>IF(LEN($AA256)=0,"N",IF(LEN($AA256)&gt;1,"Error -- Availability entered in an incorrect format",IF($AA256='Control Panel'!$F$36,$AA256,IF($AA256='Control Panel'!$F$37,$AA256,IF($AA256='Control Panel'!$F$38,$AA256,IF($AA256='Control Panel'!$F$39,$AA256,IF($AA256='Control Panel'!$F$40,$AA256,IF($AA256='Control Panel'!$F$41,$AA256,"Error -- Availability entered in an incorrect format"))))))))</f>
        <v>N</v>
      </c>
    </row>
    <row r="257" spans="1:28" s="14" customFormat="1" x14ac:dyDescent="0.35">
      <c r="A257" s="7">
        <v>245</v>
      </c>
      <c r="B257" s="6"/>
      <c r="C257" s="11"/>
      <c r="D257" s="220"/>
      <c r="E257" s="11"/>
      <c r="F257" s="205" t="str">
        <f t="shared" si="6"/>
        <v>N/A</v>
      </c>
      <c r="G257" s="6"/>
      <c r="AA257" s="14" t="str">
        <f t="shared" si="7"/>
        <v/>
      </c>
      <c r="AB257" s="14" t="str">
        <f>IF(LEN($AA257)=0,"N",IF(LEN($AA257)&gt;1,"Error -- Availability entered in an incorrect format",IF($AA257='Control Panel'!$F$36,$AA257,IF($AA257='Control Panel'!$F$37,$AA257,IF($AA257='Control Panel'!$F$38,$AA257,IF($AA257='Control Panel'!$F$39,$AA257,IF($AA257='Control Panel'!$F$40,$AA257,IF($AA257='Control Panel'!$F$41,$AA257,"Error -- Availability entered in an incorrect format"))))))))</f>
        <v>N</v>
      </c>
    </row>
    <row r="258" spans="1:28" s="14" customFormat="1" x14ac:dyDescent="0.35">
      <c r="A258" s="7">
        <v>246</v>
      </c>
      <c r="B258" s="6"/>
      <c r="C258" s="11"/>
      <c r="D258" s="220"/>
      <c r="E258" s="11"/>
      <c r="F258" s="205" t="str">
        <f t="shared" si="6"/>
        <v>N/A</v>
      </c>
      <c r="G258" s="6"/>
      <c r="AA258" s="14" t="str">
        <f t="shared" si="7"/>
        <v/>
      </c>
      <c r="AB258" s="14" t="str">
        <f>IF(LEN($AA258)=0,"N",IF(LEN($AA258)&gt;1,"Error -- Availability entered in an incorrect format",IF($AA258='Control Panel'!$F$36,$AA258,IF($AA258='Control Panel'!$F$37,$AA258,IF($AA258='Control Panel'!$F$38,$AA258,IF($AA258='Control Panel'!$F$39,$AA258,IF($AA258='Control Panel'!$F$40,$AA258,IF($AA258='Control Panel'!$F$41,$AA258,"Error -- Availability entered in an incorrect format"))))))))</f>
        <v>N</v>
      </c>
    </row>
    <row r="259" spans="1:28" s="14" customFormat="1" x14ac:dyDescent="0.35">
      <c r="A259" s="7">
        <v>247</v>
      </c>
      <c r="B259" s="6"/>
      <c r="C259" s="11"/>
      <c r="D259" s="220"/>
      <c r="E259" s="11"/>
      <c r="F259" s="205" t="str">
        <f t="shared" si="6"/>
        <v>N/A</v>
      </c>
      <c r="G259" s="6"/>
      <c r="AA259" s="14" t="str">
        <f t="shared" si="7"/>
        <v/>
      </c>
      <c r="AB259" s="14" t="str">
        <f>IF(LEN($AA259)=0,"N",IF(LEN($AA259)&gt;1,"Error -- Availability entered in an incorrect format",IF($AA259='Control Panel'!$F$36,$AA259,IF($AA259='Control Panel'!$F$37,$AA259,IF($AA259='Control Panel'!$F$38,$AA259,IF($AA259='Control Panel'!$F$39,$AA259,IF($AA259='Control Panel'!$F$40,$AA259,IF($AA259='Control Panel'!$F$41,$AA259,"Error -- Availability entered in an incorrect format"))))))))</f>
        <v>N</v>
      </c>
    </row>
    <row r="260" spans="1:28" s="14" customFormat="1" x14ac:dyDescent="0.35">
      <c r="A260" s="7">
        <v>248</v>
      </c>
      <c r="B260" s="6"/>
      <c r="C260" s="11"/>
      <c r="D260" s="220"/>
      <c r="E260" s="11"/>
      <c r="F260" s="205" t="str">
        <f t="shared" si="6"/>
        <v>N/A</v>
      </c>
      <c r="G260" s="6"/>
      <c r="AA260" s="14" t="str">
        <f t="shared" si="7"/>
        <v/>
      </c>
      <c r="AB260" s="14" t="str">
        <f>IF(LEN($AA260)=0,"N",IF(LEN($AA260)&gt;1,"Error -- Availability entered in an incorrect format",IF($AA260='Control Panel'!$F$36,$AA260,IF($AA260='Control Panel'!$F$37,$AA260,IF($AA260='Control Panel'!$F$38,$AA260,IF($AA260='Control Panel'!$F$39,$AA260,IF($AA260='Control Panel'!$F$40,$AA260,IF($AA260='Control Panel'!$F$41,$AA260,"Error -- Availability entered in an incorrect format"))))))))</f>
        <v>N</v>
      </c>
    </row>
    <row r="261" spans="1:28" s="14" customFormat="1" x14ac:dyDescent="0.35">
      <c r="A261" s="7">
        <v>249</v>
      </c>
      <c r="B261" s="6"/>
      <c r="C261" s="11"/>
      <c r="D261" s="220"/>
      <c r="E261" s="11"/>
      <c r="F261" s="205" t="str">
        <f t="shared" si="6"/>
        <v>N/A</v>
      </c>
      <c r="G261" s="6"/>
      <c r="AA261" s="14" t="str">
        <f t="shared" si="7"/>
        <v/>
      </c>
      <c r="AB261" s="14" t="str">
        <f>IF(LEN($AA261)=0,"N",IF(LEN($AA261)&gt;1,"Error -- Availability entered in an incorrect format",IF($AA261='Control Panel'!$F$36,$AA261,IF($AA261='Control Panel'!$F$37,$AA261,IF($AA261='Control Panel'!$F$38,$AA261,IF($AA261='Control Panel'!$F$39,$AA261,IF($AA261='Control Panel'!$F$40,$AA261,IF($AA261='Control Panel'!$F$41,$AA261,"Error -- Availability entered in an incorrect format"))))))))</f>
        <v>N</v>
      </c>
    </row>
    <row r="262" spans="1:28" s="14" customFormat="1" x14ac:dyDescent="0.35">
      <c r="A262" s="7">
        <v>250</v>
      </c>
      <c r="B262" s="6"/>
      <c r="C262" s="11"/>
      <c r="D262" s="220"/>
      <c r="E262" s="11"/>
      <c r="F262" s="205" t="str">
        <f t="shared" si="6"/>
        <v>N/A</v>
      </c>
      <c r="G262" s="6"/>
      <c r="AA262" s="14" t="str">
        <f t="shared" si="7"/>
        <v/>
      </c>
      <c r="AB262" s="14" t="str">
        <f>IF(LEN($AA262)=0,"N",IF(LEN($AA262)&gt;1,"Error -- Availability entered in an incorrect format",IF($AA262='Control Panel'!$F$36,$AA262,IF($AA262='Control Panel'!$F$37,$AA262,IF($AA262='Control Panel'!$F$38,$AA262,IF($AA262='Control Panel'!$F$39,$AA262,IF($AA262='Control Panel'!$F$40,$AA262,IF($AA262='Control Panel'!$F$41,$AA262,"Error -- Availability entered in an incorrect format"))))))))</f>
        <v>N</v>
      </c>
    </row>
    <row r="263" spans="1:28" s="14" customFormat="1" x14ac:dyDescent="0.35">
      <c r="A263" s="7">
        <v>251</v>
      </c>
      <c r="B263" s="6"/>
      <c r="C263" s="11"/>
      <c r="D263" s="220"/>
      <c r="E263" s="11"/>
      <c r="F263" s="205" t="str">
        <f t="shared" si="6"/>
        <v>N/A</v>
      </c>
      <c r="G263" s="6"/>
      <c r="AA263" s="14" t="str">
        <f t="shared" si="7"/>
        <v/>
      </c>
      <c r="AB263" s="14" t="str">
        <f>IF(LEN($AA263)=0,"N",IF(LEN($AA263)&gt;1,"Error -- Availability entered in an incorrect format",IF($AA263='Control Panel'!$F$36,$AA263,IF($AA263='Control Panel'!$F$37,$AA263,IF($AA263='Control Panel'!$F$38,$AA263,IF($AA263='Control Panel'!$F$39,$AA263,IF($AA263='Control Panel'!$F$40,$AA263,IF($AA263='Control Panel'!$F$41,$AA263,"Error -- Availability entered in an incorrect format"))))))))</f>
        <v>N</v>
      </c>
    </row>
    <row r="264" spans="1:28" s="14" customFormat="1" x14ac:dyDescent="0.35">
      <c r="A264" s="7">
        <v>252</v>
      </c>
      <c r="B264" s="6"/>
      <c r="C264" s="11"/>
      <c r="D264" s="220"/>
      <c r="E264" s="11"/>
      <c r="F264" s="205" t="str">
        <f t="shared" si="6"/>
        <v>N/A</v>
      </c>
      <c r="G264" s="6"/>
      <c r="AA264" s="14" t="str">
        <f t="shared" si="7"/>
        <v/>
      </c>
      <c r="AB264" s="14" t="str">
        <f>IF(LEN($AA264)=0,"N",IF(LEN($AA264)&gt;1,"Error -- Availability entered in an incorrect format",IF($AA264='Control Panel'!$F$36,$AA264,IF($AA264='Control Panel'!$F$37,$AA264,IF($AA264='Control Panel'!$F$38,$AA264,IF($AA264='Control Panel'!$F$39,$AA264,IF($AA264='Control Panel'!$F$40,$AA264,IF($AA264='Control Panel'!$F$41,$AA264,"Error -- Availability entered in an incorrect format"))))))))</f>
        <v>N</v>
      </c>
    </row>
    <row r="265" spans="1:28" s="14" customFormat="1" x14ac:dyDescent="0.35">
      <c r="A265" s="7">
        <v>253</v>
      </c>
      <c r="B265" s="6"/>
      <c r="C265" s="11"/>
      <c r="D265" s="220"/>
      <c r="E265" s="11"/>
      <c r="F265" s="205" t="str">
        <f t="shared" si="6"/>
        <v>N/A</v>
      </c>
      <c r="G265" s="6"/>
      <c r="AA265" s="14" t="str">
        <f t="shared" si="7"/>
        <v/>
      </c>
      <c r="AB265" s="14" t="str">
        <f>IF(LEN($AA265)=0,"N",IF(LEN($AA265)&gt;1,"Error -- Availability entered in an incorrect format",IF($AA265='Control Panel'!$F$36,$AA265,IF($AA265='Control Panel'!$F$37,$AA265,IF($AA265='Control Panel'!$F$38,$AA265,IF($AA265='Control Panel'!$F$39,$AA265,IF($AA265='Control Panel'!$F$40,$AA265,IF($AA265='Control Panel'!$F$41,$AA265,"Error -- Availability entered in an incorrect format"))))))))</f>
        <v>N</v>
      </c>
    </row>
    <row r="266" spans="1:28" s="14" customFormat="1" x14ac:dyDescent="0.35">
      <c r="A266" s="7">
        <v>254</v>
      </c>
      <c r="B266" s="6"/>
      <c r="C266" s="11"/>
      <c r="D266" s="220"/>
      <c r="E266" s="11"/>
      <c r="F266" s="205" t="str">
        <f t="shared" si="6"/>
        <v>N/A</v>
      </c>
      <c r="G266" s="6"/>
      <c r="AA266" s="14" t="str">
        <f t="shared" si="7"/>
        <v/>
      </c>
      <c r="AB266" s="14" t="str">
        <f>IF(LEN($AA266)=0,"N",IF(LEN($AA266)&gt;1,"Error -- Availability entered in an incorrect format",IF($AA266='Control Panel'!$F$36,$AA266,IF($AA266='Control Panel'!$F$37,$AA266,IF($AA266='Control Panel'!$F$38,$AA266,IF($AA266='Control Panel'!$F$39,$AA266,IF($AA266='Control Panel'!$F$40,$AA266,IF($AA266='Control Panel'!$F$41,$AA266,"Error -- Availability entered in an incorrect format"))))))))</f>
        <v>N</v>
      </c>
    </row>
    <row r="267" spans="1:28" s="14" customFormat="1" x14ac:dyDescent="0.35">
      <c r="A267" s="7">
        <v>255</v>
      </c>
      <c r="B267" s="6"/>
      <c r="C267" s="11"/>
      <c r="D267" s="220"/>
      <c r="E267" s="11"/>
      <c r="F267" s="205" t="str">
        <f t="shared" si="6"/>
        <v>N/A</v>
      </c>
      <c r="G267" s="6"/>
      <c r="AA267" s="14" t="str">
        <f t="shared" si="7"/>
        <v/>
      </c>
      <c r="AB267" s="14" t="str">
        <f>IF(LEN($AA267)=0,"N",IF(LEN($AA267)&gt;1,"Error -- Availability entered in an incorrect format",IF($AA267='Control Panel'!$F$36,$AA267,IF($AA267='Control Panel'!$F$37,$AA267,IF($AA267='Control Panel'!$F$38,$AA267,IF($AA267='Control Panel'!$F$39,$AA267,IF($AA267='Control Panel'!$F$40,$AA267,IF($AA267='Control Panel'!$F$41,$AA267,"Error -- Availability entered in an incorrect format"))))))))</f>
        <v>N</v>
      </c>
    </row>
    <row r="268" spans="1:28" s="14" customFormat="1" x14ac:dyDescent="0.35">
      <c r="A268" s="7">
        <v>256</v>
      </c>
      <c r="B268" s="6"/>
      <c r="C268" s="11"/>
      <c r="D268" s="220"/>
      <c r="E268" s="11"/>
      <c r="F268" s="205" t="str">
        <f t="shared" si="6"/>
        <v>N/A</v>
      </c>
      <c r="G268" s="6"/>
      <c r="AA268" s="14" t="str">
        <f t="shared" si="7"/>
        <v/>
      </c>
      <c r="AB268" s="14" t="str">
        <f>IF(LEN($AA268)=0,"N",IF(LEN($AA268)&gt;1,"Error -- Availability entered in an incorrect format",IF($AA268='Control Panel'!$F$36,$AA268,IF($AA268='Control Panel'!$F$37,$AA268,IF($AA268='Control Panel'!$F$38,$AA268,IF($AA268='Control Panel'!$F$39,$AA268,IF($AA268='Control Panel'!$F$40,$AA268,IF($AA268='Control Panel'!$F$41,$AA268,"Error -- Availability entered in an incorrect format"))))))))</f>
        <v>N</v>
      </c>
    </row>
    <row r="269" spans="1:28" s="14" customFormat="1" x14ac:dyDescent="0.35">
      <c r="A269" s="7">
        <v>257</v>
      </c>
      <c r="B269" s="6"/>
      <c r="C269" s="11"/>
      <c r="D269" s="220"/>
      <c r="E269" s="11"/>
      <c r="F269" s="205" t="str">
        <f t="shared" si="6"/>
        <v>N/A</v>
      </c>
      <c r="G269" s="6"/>
      <c r="AA269" s="14" t="str">
        <f t="shared" si="7"/>
        <v/>
      </c>
      <c r="AB269" s="14" t="str">
        <f>IF(LEN($AA269)=0,"N",IF(LEN($AA269)&gt;1,"Error -- Availability entered in an incorrect format",IF($AA269='Control Panel'!$F$36,$AA269,IF($AA269='Control Panel'!$F$37,$AA269,IF($AA269='Control Panel'!$F$38,$AA269,IF($AA269='Control Panel'!$F$39,$AA269,IF($AA269='Control Panel'!$F$40,$AA269,IF($AA269='Control Panel'!$F$41,$AA269,"Error -- Availability entered in an incorrect format"))))))))</f>
        <v>N</v>
      </c>
    </row>
    <row r="270" spans="1:28" s="14" customFormat="1" x14ac:dyDescent="0.35">
      <c r="A270" s="7">
        <v>258</v>
      </c>
      <c r="B270" s="6"/>
      <c r="C270" s="11"/>
      <c r="D270" s="220"/>
      <c r="E270" s="11"/>
      <c r="F270" s="205" t="str">
        <f t="shared" ref="F270:F333" si="8">IF($D$10=$A$9,"N/A",$D$10)</f>
        <v>N/A</v>
      </c>
      <c r="G270" s="6"/>
      <c r="AA270" s="14" t="str">
        <f t="shared" ref="AA270:AA333" si="9">TRIM($D270)</f>
        <v/>
      </c>
      <c r="AB270" s="14" t="str">
        <f>IF(LEN($AA270)=0,"N",IF(LEN($AA270)&gt;1,"Error -- Availability entered in an incorrect format",IF($AA270='Control Panel'!$F$36,$AA270,IF($AA270='Control Panel'!$F$37,$AA270,IF($AA270='Control Panel'!$F$38,$AA270,IF($AA270='Control Panel'!$F$39,$AA270,IF($AA270='Control Panel'!$F$40,$AA270,IF($AA270='Control Panel'!$F$41,$AA270,"Error -- Availability entered in an incorrect format"))))))))</f>
        <v>N</v>
      </c>
    </row>
    <row r="271" spans="1:28" s="14" customFormat="1" x14ac:dyDescent="0.35">
      <c r="A271" s="7">
        <v>259</v>
      </c>
      <c r="B271" s="6"/>
      <c r="C271" s="11"/>
      <c r="D271" s="220"/>
      <c r="E271" s="11"/>
      <c r="F271" s="205" t="str">
        <f t="shared" si="8"/>
        <v>N/A</v>
      </c>
      <c r="G271" s="6"/>
      <c r="AA271" s="14" t="str">
        <f t="shared" si="9"/>
        <v/>
      </c>
      <c r="AB271" s="14" t="str">
        <f>IF(LEN($AA271)=0,"N",IF(LEN($AA271)&gt;1,"Error -- Availability entered in an incorrect format",IF($AA271='Control Panel'!$F$36,$AA271,IF($AA271='Control Panel'!$F$37,$AA271,IF($AA271='Control Panel'!$F$38,$AA271,IF($AA271='Control Panel'!$F$39,$AA271,IF($AA271='Control Panel'!$F$40,$AA271,IF($AA271='Control Panel'!$F$41,$AA271,"Error -- Availability entered in an incorrect format"))))))))</f>
        <v>N</v>
      </c>
    </row>
    <row r="272" spans="1:28" s="14" customFormat="1" x14ac:dyDescent="0.35">
      <c r="A272" s="7">
        <v>260</v>
      </c>
      <c r="B272" s="6"/>
      <c r="C272" s="11"/>
      <c r="D272" s="220"/>
      <c r="E272" s="11"/>
      <c r="F272" s="205" t="str">
        <f t="shared" si="8"/>
        <v>N/A</v>
      </c>
      <c r="G272" s="6"/>
      <c r="AA272" s="14" t="str">
        <f t="shared" si="9"/>
        <v/>
      </c>
      <c r="AB272" s="14" t="str">
        <f>IF(LEN($AA272)=0,"N",IF(LEN($AA272)&gt;1,"Error -- Availability entered in an incorrect format",IF($AA272='Control Panel'!$F$36,$AA272,IF($AA272='Control Panel'!$F$37,$AA272,IF($AA272='Control Panel'!$F$38,$AA272,IF($AA272='Control Panel'!$F$39,$AA272,IF($AA272='Control Panel'!$F$40,$AA272,IF($AA272='Control Panel'!$F$41,$AA272,"Error -- Availability entered in an incorrect format"))))))))</f>
        <v>N</v>
      </c>
    </row>
    <row r="273" spans="1:28" s="14" customFormat="1" x14ac:dyDescent="0.35">
      <c r="A273" s="7">
        <v>261</v>
      </c>
      <c r="B273" s="6"/>
      <c r="C273" s="11"/>
      <c r="D273" s="220"/>
      <c r="E273" s="11"/>
      <c r="F273" s="205" t="str">
        <f t="shared" si="8"/>
        <v>N/A</v>
      </c>
      <c r="G273" s="6"/>
      <c r="AA273" s="14" t="str">
        <f t="shared" si="9"/>
        <v/>
      </c>
      <c r="AB273" s="14" t="str">
        <f>IF(LEN($AA273)=0,"N",IF(LEN($AA273)&gt;1,"Error -- Availability entered in an incorrect format",IF($AA273='Control Panel'!$F$36,$AA273,IF($AA273='Control Panel'!$F$37,$AA273,IF($AA273='Control Panel'!$F$38,$AA273,IF($AA273='Control Panel'!$F$39,$AA273,IF($AA273='Control Panel'!$F$40,$AA273,IF($AA273='Control Panel'!$F$41,$AA273,"Error -- Availability entered in an incorrect format"))))))))</f>
        <v>N</v>
      </c>
    </row>
    <row r="274" spans="1:28" s="14" customFormat="1" x14ac:dyDescent="0.35">
      <c r="A274" s="7">
        <v>262</v>
      </c>
      <c r="B274" s="6"/>
      <c r="C274" s="11"/>
      <c r="D274" s="220"/>
      <c r="E274" s="11"/>
      <c r="F274" s="205" t="str">
        <f t="shared" si="8"/>
        <v>N/A</v>
      </c>
      <c r="G274" s="6"/>
      <c r="AA274" s="14" t="str">
        <f t="shared" si="9"/>
        <v/>
      </c>
      <c r="AB274" s="14" t="str">
        <f>IF(LEN($AA274)=0,"N",IF(LEN($AA274)&gt;1,"Error -- Availability entered in an incorrect format",IF($AA274='Control Panel'!$F$36,$AA274,IF($AA274='Control Panel'!$F$37,$AA274,IF($AA274='Control Panel'!$F$38,$AA274,IF($AA274='Control Panel'!$F$39,$AA274,IF($AA274='Control Panel'!$F$40,$AA274,IF($AA274='Control Panel'!$F$41,$AA274,"Error -- Availability entered in an incorrect format"))))))))</f>
        <v>N</v>
      </c>
    </row>
    <row r="275" spans="1:28" s="14" customFormat="1" x14ac:dyDescent="0.35">
      <c r="A275" s="7">
        <v>263</v>
      </c>
      <c r="B275" s="6"/>
      <c r="C275" s="11"/>
      <c r="D275" s="220"/>
      <c r="E275" s="11"/>
      <c r="F275" s="205" t="str">
        <f t="shared" si="8"/>
        <v>N/A</v>
      </c>
      <c r="G275" s="6"/>
      <c r="AA275" s="14" t="str">
        <f t="shared" si="9"/>
        <v/>
      </c>
      <c r="AB275" s="14" t="str">
        <f>IF(LEN($AA275)=0,"N",IF(LEN($AA275)&gt;1,"Error -- Availability entered in an incorrect format",IF($AA275='Control Panel'!$F$36,$AA275,IF($AA275='Control Panel'!$F$37,$AA275,IF($AA275='Control Panel'!$F$38,$AA275,IF($AA275='Control Panel'!$F$39,$AA275,IF($AA275='Control Panel'!$F$40,$AA275,IF($AA275='Control Panel'!$F$41,$AA275,"Error -- Availability entered in an incorrect format"))))))))</f>
        <v>N</v>
      </c>
    </row>
    <row r="276" spans="1:28" s="14" customFormat="1" x14ac:dyDescent="0.35">
      <c r="A276" s="7">
        <v>264</v>
      </c>
      <c r="B276" s="6"/>
      <c r="C276" s="11"/>
      <c r="D276" s="220"/>
      <c r="E276" s="11"/>
      <c r="F276" s="205" t="str">
        <f t="shared" si="8"/>
        <v>N/A</v>
      </c>
      <c r="G276" s="6"/>
      <c r="AA276" s="14" t="str">
        <f t="shared" si="9"/>
        <v/>
      </c>
      <c r="AB276" s="14" t="str">
        <f>IF(LEN($AA276)=0,"N",IF(LEN($AA276)&gt;1,"Error -- Availability entered in an incorrect format",IF($AA276='Control Panel'!$F$36,$AA276,IF($AA276='Control Panel'!$F$37,$AA276,IF($AA276='Control Panel'!$F$38,$AA276,IF($AA276='Control Panel'!$F$39,$AA276,IF($AA276='Control Panel'!$F$40,$AA276,IF($AA276='Control Panel'!$F$41,$AA276,"Error -- Availability entered in an incorrect format"))))))))</f>
        <v>N</v>
      </c>
    </row>
    <row r="277" spans="1:28" s="14" customFormat="1" x14ac:dyDescent="0.35">
      <c r="A277" s="7">
        <v>265</v>
      </c>
      <c r="B277" s="6"/>
      <c r="C277" s="11"/>
      <c r="D277" s="220"/>
      <c r="E277" s="11"/>
      <c r="F277" s="205" t="str">
        <f t="shared" si="8"/>
        <v>N/A</v>
      </c>
      <c r="G277" s="6"/>
      <c r="AA277" s="14" t="str">
        <f t="shared" si="9"/>
        <v/>
      </c>
      <c r="AB277" s="14" t="str">
        <f>IF(LEN($AA277)=0,"N",IF(LEN($AA277)&gt;1,"Error -- Availability entered in an incorrect format",IF($AA277='Control Panel'!$F$36,$AA277,IF($AA277='Control Panel'!$F$37,$AA277,IF($AA277='Control Panel'!$F$38,$AA277,IF($AA277='Control Panel'!$F$39,$AA277,IF($AA277='Control Panel'!$F$40,$AA277,IF($AA277='Control Panel'!$F$41,$AA277,"Error -- Availability entered in an incorrect format"))))))))</f>
        <v>N</v>
      </c>
    </row>
    <row r="278" spans="1:28" s="14" customFormat="1" x14ac:dyDescent="0.35">
      <c r="A278" s="7">
        <v>266</v>
      </c>
      <c r="B278" s="6"/>
      <c r="C278" s="11"/>
      <c r="D278" s="220"/>
      <c r="E278" s="11"/>
      <c r="F278" s="205" t="str">
        <f t="shared" si="8"/>
        <v>N/A</v>
      </c>
      <c r="G278" s="6"/>
      <c r="AA278" s="14" t="str">
        <f t="shared" si="9"/>
        <v/>
      </c>
      <c r="AB278" s="14" t="str">
        <f>IF(LEN($AA278)=0,"N",IF(LEN($AA278)&gt;1,"Error -- Availability entered in an incorrect format",IF($AA278='Control Panel'!$F$36,$AA278,IF($AA278='Control Panel'!$F$37,$AA278,IF($AA278='Control Panel'!$F$38,$AA278,IF($AA278='Control Panel'!$F$39,$AA278,IF($AA278='Control Panel'!$F$40,$AA278,IF($AA278='Control Panel'!$F$41,$AA278,"Error -- Availability entered in an incorrect format"))))))))</f>
        <v>N</v>
      </c>
    </row>
    <row r="279" spans="1:28" s="14" customFormat="1" x14ac:dyDescent="0.35">
      <c r="A279" s="7">
        <v>267</v>
      </c>
      <c r="B279" s="6"/>
      <c r="C279" s="11"/>
      <c r="D279" s="220"/>
      <c r="E279" s="11"/>
      <c r="F279" s="205" t="str">
        <f t="shared" si="8"/>
        <v>N/A</v>
      </c>
      <c r="G279" s="6"/>
      <c r="AA279" s="14" t="str">
        <f t="shared" si="9"/>
        <v/>
      </c>
      <c r="AB279" s="14" t="str">
        <f>IF(LEN($AA279)=0,"N",IF(LEN($AA279)&gt;1,"Error -- Availability entered in an incorrect format",IF($AA279='Control Panel'!$F$36,$AA279,IF($AA279='Control Panel'!$F$37,$AA279,IF($AA279='Control Panel'!$F$38,$AA279,IF($AA279='Control Panel'!$F$39,$AA279,IF($AA279='Control Panel'!$F$40,$AA279,IF($AA279='Control Panel'!$F$41,$AA279,"Error -- Availability entered in an incorrect format"))))))))</f>
        <v>N</v>
      </c>
    </row>
    <row r="280" spans="1:28" s="14" customFormat="1" x14ac:dyDescent="0.35">
      <c r="A280" s="7">
        <v>268</v>
      </c>
      <c r="B280" s="6"/>
      <c r="C280" s="11"/>
      <c r="D280" s="220"/>
      <c r="E280" s="11"/>
      <c r="F280" s="205" t="str">
        <f t="shared" si="8"/>
        <v>N/A</v>
      </c>
      <c r="G280" s="6"/>
      <c r="AA280" s="14" t="str">
        <f t="shared" si="9"/>
        <v/>
      </c>
      <c r="AB280" s="14" t="str">
        <f>IF(LEN($AA280)=0,"N",IF(LEN($AA280)&gt;1,"Error -- Availability entered in an incorrect format",IF($AA280='Control Panel'!$F$36,$AA280,IF($AA280='Control Panel'!$F$37,$AA280,IF($AA280='Control Panel'!$F$38,$AA280,IF($AA280='Control Panel'!$F$39,$AA280,IF($AA280='Control Panel'!$F$40,$AA280,IF($AA280='Control Panel'!$F$41,$AA280,"Error -- Availability entered in an incorrect format"))))))))</f>
        <v>N</v>
      </c>
    </row>
    <row r="281" spans="1:28" s="14" customFormat="1" x14ac:dyDescent="0.35">
      <c r="A281" s="7">
        <v>269</v>
      </c>
      <c r="B281" s="6"/>
      <c r="C281" s="11"/>
      <c r="D281" s="220"/>
      <c r="E281" s="11"/>
      <c r="F281" s="205" t="str">
        <f t="shared" si="8"/>
        <v>N/A</v>
      </c>
      <c r="G281" s="6"/>
      <c r="AA281" s="14" t="str">
        <f t="shared" si="9"/>
        <v/>
      </c>
      <c r="AB281" s="14" t="str">
        <f>IF(LEN($AA281)=0,"N",IF(LEN($AA281)&gt;1,"Error -- Availability entered in an incorrect format",IF($AA281='Control Panel'!$F$36,$AA281,IF($AA281='Control Panel'!$F$37,$AA281,IF($AA281='Control Panel'!$F$38,$AA281,IF($AA281='Control Panel'!$F$39,$AA281,IF($AA281='Control Panel'!$F$40,$AA281,IF($AA281='Control Panel'!$F$41,$AA281,"Error -- Availability entered in an incorrect format"))))))))</f>
        <v>N</v>
      </c>
    </row>
    <row r="282" spans="1:28" s="14" customFormat="1" x14ac:dyDescent="0.35">
      <c r="A282" s="7">
        <v>270</v>
      </c>
      <c r="B282" s="6"/>
      <c r="C282" s="11"/>
      <c r="D282" s="220"/>
      <c r="E282" s="11"/>
      <c r="F282" s="205" t="str">
        <f t="shared" si="8"/>
        <v>N/A</v>
      </c>
      <c r="G282" s="6"/>
      <c r="AA282" s="14" t="str">
        <f t="shared" si="9"/>
        <v/>
      </c>
      <c r="AB282" s="14" t="str">
        <f>IF(LEN($AA282)=0,"N",IF(LEN($AA282)&gt;1,"Error -- Availability entered in an incorrect format",IF($AA282='Control Panel'!$F$36,$AA282,IF($AA282='Control Panel'!$F$37,$AA282,IF($AA282='Control Panel'!$F$38,$AA282,IF($AA282='Control Panel'!$F$39,$AA282,IF($AA282='Control Panel'!$F$40,$AA282,IF($AA282='Control Panel'!$F$41,$AA282,"Error -- Availability entered in an incorrect format"))))))))</f>
        <v>N</v>
      </c>
    </row>
    <row r="283" spans="1:28" s="14" customFormat="1" x14ac:dyDescent="0.35">
      <c r="A283" s="7">
        <v>271</v>
      </c>
      <c r="B283" s="6"/>
      <c r="C283" s="11"/>
      <c r="D283" s="220"/>
      <c r="E283" s="11"/>
      <c r="F283" s="205" t="str">
        <f t="shared" si="8"/>
        <v>N/A</v>
      </c>
      <c r="G283" s="6"/>
      <c r="AA283" s="14" t="str">
        <f t="shared" si="9"/>
        <v/>
      </c>
      <c r="AB283" s="14" t="str">
        <f>IF(LEN($AA283)=0,"N",IF(LEN($AA283)&gt;1,"Error -- Availability entered in an incorrect format",IF($AA283='Control Panel'!$F$36,$AA283,IF($AA283='Control Panel'!$F$37,$AA283,IF($AA283='Control Panel'!$F$38,$AA283,IF($AA283='Control Panel'!$F$39,$AA283,IF($AA283='Control Panel'!$F$40,$AA283,IF($AA283='Control Panel'!$F$41,$AA283,"Error -- Availability entered in an incorrect format"))))))))</f>
        <v>N</v>
      </c>
    </row>
    <row r="284" spans="1:28" s="14" customFormat="1" x14ac:dyDescent="0.35">
      <c r="A284" s="7">
        <v>272</v>
      </c>
      <c r="B284" s="6"/>
      <c r="C284" s="11"/>
      <c r="D284" s="220"/>
      <c r="E284" s="11"/>
      <c r="F284" s="205" t="str">
        <f t="shared" si="8"/>
        <v>N/A</v>
      </c>
      <c r="G284" s="6"/>
      <c r="AA284" s="14" t="str">
        <f t="shared" si="9"/>
        <v/>
      </c>
      <c r="AB284" s="14" t="str">
        <f>IF(LEN($AA284)=0,"N",IF(LEN($AA284)&gt;1,"Error -- Availability entered in an incorrect format",IF($AA284='Control Panel'!$F$36,$AA284,IF($AA284='Control Panel'!$F$37,$AA284,IF($AA284='Control Panel'!$F$38,$AA284,IF($AA284='Control Panel'!$F$39,$AA284,IF($AA284='Control Panel'!$F$40,$AA284,IF($AA284='Control Panel'!$F$41,$AA284,"Error -- Availability entered in an incorrect format"))))))))</f>
        <v>N</v>
      </c>
    </row>
    <row r="285" spans="1:28" s="14" customFormat="1" x14ac:dyDescent="0.35">
      <c r="A285" s="7">
        <v>273</v>
      </c>
      <c r="B285" s="6"/>
      <c r="C285" s="11"/>
      <c r="D285" s="220"/>
      <c r="E285" s="11"/>
      <c r="F285" s="205" t="str">
        <f t="shared" si="8"/>
        <v>N/A</v>
      </c>
      <c r="G285" s="6"/>
      <c r="AA285" s="14" t="str">
        <f t="shared" si="9"/>
        <v/>
      </c>
      <c r="AB285" s="14" t="str">
        <f>IF(LEN($AA285)=0,"N",IF(LEN($AA285)&gt;1,"Error -- Availability entered in an incorrect format",IF($AA285='Control Panel'!$F$36,$AA285,IF($AA285='Control Panel'!$F$37,$AA285,IF($AA285='Control Panel'!$F$38,$AA285,IF($AA285='Control Panel'!$F$39,$AA285,IF($AA285='Control Panel'!$F$40,$AA285,IF($AA285='Control Panel'!$F$41,$AA285,"Error -- Availability entered in an incorrect format"))))))))</f>
        <v>N</v>
      </c>
    </row>
    <row r="286" spans="1:28" s="14" customFormat="1" x14ac:dyDescent="0.35">
      <c r="A286" s="7">
        <v>274</v>
      </c>
      <c r="B286" s="6"/>
      <c r="C286" s="11"/>
      <c r="D286" s="220"/>
      <c r="E286" s="11"/>
      <c r="F286" s="205" t="str">
        <f t="shared" si="8"/>
        <v>N/A</v>
      </c>
      <c r="G286" s="6"/>
      <c r="AA286" s="14" t="str">
        <f t="shared" si="9"/>
        <v/>
      </c>
      <c r="AB286" s="14" t="str">
        <f>IF(LEN($AA286)=0,"N",IF(LEN($AA286)&gt;1,"Error -- Availability entered in an incorrect format",IF($AA286='Control Panel'!$F$36,$AA286,IF($AA286='Control Panel'!$F$37,$AA286,IF($AA286='Control Panel'!$F$38,$AA286,IF($AA286='Control Panel'!$F$39,$AA286,IF($AA286='Control Panel'!$F$40,$AA286,IF($AA286='Control Panel'!$F$41,$AA286,"Error -- Availability entered in an incorrect format"))))))))</f>
        <v>N</v>
      </c>
    </row>
    <row r="287" spans="1:28" s="14" customFormat="1" x14ac:dyDescent="0.35">
      <c r="A287" s="7">
        <v>275</v>
      </c>
      <c r="B287" s="6"/>
      <c r="C287" s="11"/>
      <c r="D287" s="220"/>
      <c r="E287" s="11"/>
      <c r="F287" s="205" t="str">
        <f t="shared" si="8"/>
        <v>N/A</v>
      </c>
      <c r="G287" s="6"/>
      <c r="AA287" s="14" t="str">
        <f t="shared" si="9"/>
        <v/>
      </c>
      <c r="AB287" s="14" t="str">
        <f>IF(LEN($AA287)=0,"N",IF(LEN($AA287)&gt;1,"Error -- Availability entered in an incorrect format",IF($AA287='Control Panel'!$F$36,$AA287,IF($AA287='Control Panel'!$F$37,$AA287,IF($AA287='Control Panel'!$F$38,$AA287,IF($AA287='Control Panel'!$F$39,$AA287,IF($AA287='Control Panel'!$F$40,$AA287,IF($AA287='Control Panel'!$F$41,$AA287,"Error -- Availability entered in an incorrect format"))))))))</f>
        <v>N</v>
      </c>
    </row>
    <row r="288" spans="1:28" s="14" customFormat="1" x14ac:dyDescent="0.35">
      <c r="A288" s="7">
        <v>276</v>
      </c>
      <c r="B288" s="6"/>
      <c r="C288" s="11"/>
      <c r="D288" s="220"/>
      <c r="E288" s="11"/>
      <c r="F288" s="205" t="str">
        <f t="shared" si="8"/>
        <v>N/A</v>
      </c>
      <c r="G288" s="6"/>
      <c r="AA288" s="14" t="str">
        <f t="shared" si="9"/>
        <v/>
      </c>
      <c r="AB288" s="14" t="str">
        <f>IF(LEN($AA288)=0,"N",IF(LEN($AA288)&gt;1,"Error -- Availability entered in an incorrect format",IF($AA288='Control Panel'!$F$36,$AA288,IF($AA288='Control Panel'!$F$37,$AA288,IF($AA288='Control Panel'!$F$38,$AA288,IF($AA288='Control Panel'!$F$39,$AA288,IF($AA288='Control Panel'!$F$40,$AA288,IF($AA288='Control Panel'!$F$41,$AA288,"Error -- Availability entered in an incorrect format"))))))))</f>
        <v>N</v>
      </c>
    </row>
    <row r="289" spans="1:28" s="14" customFormat="1" x14ac:dyDescent="0.35">
      <c r="A289" s="7">
        <v>277</v>
      </c>
      <c r="B289" s="6"/>
      <c r="C289" s="11"/>
      <c r="D289" s="220"/>
      <c r="E289" s="11"/>
      <c r="F289" s="205" t="str">
        <f t="shared" si="8"/>
        <v>N/A</v>
      </c>
      <c r="G289" s="6"/>
      <c r="AA289" s="14" t="str">
        <f t="shared" si="9"/>
        <v/>
      </c>
      <c r="AB289" s="14" t="str">
        <f>IF(LEN($AA289)=0,"N",IF(LEN($AA289)&gt;1,"Error -- Availability entered in an incorrect format",IF($AA289='Control Panel'!$F$36,$AA289,IF($AA289='Control Panel'!$F$37,$AA289,IF($AA289='Control Panel'!$F$38,$AA289,IF($AA289='Control Panel'!$F$39,$AA289,IF($AA289='Control Panel'!$F$40,$AA289,IF($AA289='Control Panel'!$F$41,$AA289,"Error -- Availability entered in an incorrect format"))))))))</f>
        <v>N</v>
      </c>
    </row>
    <row r="290" spans="1:28" s="14" customFormat="1" x14ac:dyDescent="0.35">
      <c r="A290" s="7">
        <v>278</v>
      </c>
      <c r="B290" s="6"/>
      <c r="C290" s="11"/>
      <c r="D290" s="220"/>
      <c r="E290" s="11"/>
      <c r="F290" s="205" t="str">
        <f t="shared" si="8"/>
        <v>N/A</v>
      </c>
      <c r="G290" s="6"/>
      <c r="AA290" s="14" t="str">
        <f t="shared" si="9"/>
        <v/>
      </c>
      <c r="AB290" s="14" t="str">
        <f>IF(LEN($AA290)=0,"N",IF(LEN($AA290)&gt;1,"Error -- Availability entered in an incorrect format",IF($AA290='Control Panel'!$F$36,$AA290,IF($AA290='Control Panel'!$F$37,$AA290,IF($AA290='Control Panel'!$F$38,$AA290,IF($AA290='Control Panel'!$F$39,$AA290,IF($AA290='Control Panel'!$F$40,$AA290,IF($AA290='Control Panel'!$F$41,$AA290,"Error -- Availability entered in an incorrect format"))))))))</f>
        <v>N</v>
      </c>
    </row>
    <row r="291" spans="1:28" s="14" customFormat="1" x14ac:dyDescent="0.35">
      <c r="A291" s="7">
        <v>279</v>
      </c>
      <c r="B291" s="6"/>
      <c r="C291" s="11"/>
      <c r="D291" s="220"/>
      <c r="E291" s="11"/>
      <c r="F291" s="205" t="str">
        <f t="shared" si="8"/>
        <v>N/A</v>
      </c>
      <c r="G291" s="6"/>
      <c r="AA291" s="14" t="str">
        <f t="shared" si="9"/>
        <v/>
      </c>
      <c r="AB291" s="14" t="str">
        <f>IF(LEN($AA291)=0,"N",IF(LEN($AA291)&gt;1,"Error -- Availability entered in an incorrect format",IF($AA291='Control Panel'!$F$36,$AA291,IF($AA291='Control Panel'!$F$37,$AA291,IF($AA291='Control Panel'!$F$38,$AA291,IF($AA291='Control Panel'!$F$39,$AA291,IF($AA291='Control Panel'!$F$40,$AA291,IF($AA291='Control Panel'!$F$41,$AA291,"Error -- Availability entered in an incorrect format"))))))))</f>
        <v>N</v>
      </c>
    </row>
    <row r="292" spans="1:28" s="14" customFormat="1" x14ac:dyDescent="0.35">
      <c r="A292" s="7">
        <v>280</v>
      </c>
      <c r="B292" s="6"/>
      <c r="C292" s="11"/>
      <c r="D292" s="220"/>
      <c r="E292" s="11"/>
      <c r="F292" s="205" t="str">
        <f t="shared" si="8"/>
        <v>N/A</v>
      </c>
      <c r="G292" s="6"/>
      <c r="AA292" s="14" t="str">
        <f t="shared" si="9"/>
        <v/>
      </c>
      <c r="AB292" s="14" t="str">
        <f>IF(LEN($AA292)=0,"N",IF(LEN($AA292)&gt;1,"Error -- Availability entered in an incorrect format",IF($AA292='Control Panel'!$F$36,$AA292,IF($AA292='Control Panel'!$F$37,$AA292,IF($AA292='Control Panel'!$F$38,$AA292,IF($AA292='Control Panel'!$F$39,$AA292,IF($AA292='Control Panel'!$F$40,$AA292,IF($AA292='Control Panel'!$F$41,$AA292,"Error -- Availability entered in an incorrect format"))))))))</f>
        <v>N</v>
      </c>
    </row>
    <row r="293" spans="1:28" s="14" customFormat="1" x14ac:dyDescent="0.35">
      <c r="A293" s="7">
        <v>281</v>
      </c>
      <c r="B293" s="6"/>
      <c r="C293" s="11"/>
      <c r="D293" s="220"/>
      <c r="E293" s="11"/>
      <c r="F293" s="205" t="str">
        <f t="shared" si="8"/>
        <v>N/A</v>
      </c>
      <c r="G293" s="6"/>
      <c r="AA293" s="14" t="str">
        <f t="shared" si="9"/>
        <v/>
      </c>
      <c r="AB293" s="14" t="str">
        <f>IF(LEN($AA293)=0,"N",IF(LEN($AA293)&gt;1,"Error -- Availability entered in an incorrect format",IF($AA293='Control Panel'!$F$36,$AA293,IF($AA293='Control Panel'!$F$37,$AA293,IF($AA293='Control Panel'!$F$38,$AA293,IF($AA293='Control Panel'!$F$39,$AA293,IF($AA293='Control Panel'!$F$40,$AA293,IF($AA293='Control Panel'!$F$41,$AA293,"Error -- Availability entered in an incorrect format"))))))))</f>
        <v>N</v>
      </c>
    </row>
    <row r="294" spans="1:28" s="14" customFormat="1" x14ac:dyDescent="0.35">
      <c r="A294" s="7">
        <v>282</v>
      </c>
      <c r="B294" s="6"/>
      <c r="C294" s="11"/>
      <c r="D294" s="220"/>
      <c r="E294" s="11"/>
      <c r="F294" s="205" t="str">
        <f t="shared" si="8"/>
        <v>N/A</v>
      </c>
      <c r="G294" s="6"/>
      <c r="AA294" s="14" t="str">
        <f t="shared" si="9"/>
        <v/>
      </c>
      <c r="AB294" s="14" t="str">
        <f>IF(LEN($AA294)=0,"N",IF(LEN($AA294)&gt;1,"Error -- Availability entered in an incorrect format",IF($AA294='Control Panel'!$F$36,$AA294,IF($AA294='Control Panel'!$F$37,$AA294,IF($AA294='Control Panel'!$F$38,$AA294,IF($AA294='Control Panel'!$F$39,$AA294,IF($AA294='Control Panel'!$F$40,$AA294,IF($AA294='Control Panel'!$F$41,$AA294,"Error -- Availability entered in an incorrect format"))))))))</f>
        <v>N</v>
      </c>
    </row>
    <row r="295" spans="1:28" s="14" customFormat="1" x14ac:dyDescent="0.35">
      <c r="A295" s="7">
        <v>283</v>
      </c>
      <c r="B295" s="6"/>
      <c r="C295" s="11"/>
      <c r="D295" s="220"/>
      <c r="E295" s="11"/>
      <c r="F295" s="205" t="str">
        <f t="shared" si="8"/>
        <v>N/A</v>
      </c>
      <c r="G295" s="6"/>
      <c r="AA295" s="14" t="str">
        <f t="shared" si="9"/>
        <v/>
      </c>
      <c r="AB295" s="14" t="str">
        <f>IF(LEN($AA295)=0,"N",IF(LEN($AA295)&gt;1,"Error -- Availability entered in an incorrect format",IF($AA295='Control Panel'!$F$36,$AA295,IF($AA295='Control Panel'!$F$37,$AA295,IF($AA295='Control Panel'!$F$38,$AA295,IF($AA295='Control Panel'!$F$39,$AA295,IF($AA295='Control Panel'!$F$40,$AA295,IF($AA295='Control Panel'!$F$41,$AA295,"Error -- Availability entered in an incorrect format"))))))))</f>
        <v>N</v>
      </c>
    </row>
    <row r="296" spans="1:28" s="14" customFormat="1" x14ac:dyDescent="0.35">
      <c r="A296" s="7">
        <v>284</v>
      </c>
      <c r="B296" s="6"/>
      <c r="C296" s="11"/>
      <c r="D296" s="220"/>
      <c r="E296" s="11"/>
      <c r="F296" s="205" t="str">
        <f t="shared" si="8"/>
        <v>N/A</v>
      </c>
      <c r="G296" s="6"/>
      <c r="AA296" s="14" t="str">
        <f t="shared" si="9"/>
        <v/>
      </c>
      <c r="AB296" s="14" t="str">
        <f>IF(LEN($AA296)=0,"N",IF(LEN($AA296)&gt;1,"Error -- Availability entered in an incorrect format",IF($AA296='Control Panel'!$F$36,$AA296,IF($AA296='Control Panel'!$F$37,$AA296,IF($AA296='Control Panel'!$F$38,$AA296,IF($AA296='Control Panel'!$F$39,$AA296,IF($AA296='Control Panel'!$F$40,$AA296,IF($AA296='Control Panel'!$F$41,$AA296,"Error -- Availability entered in an incorrect format"))))))))</f>
        <v>N</v>
      </c>
    </row>
    <row r="297" spans="1:28" s="14" customFormat="1" x14ac:dyDescent="0.35">
      <c r="A297" s="7">
        <v>285</v>
      </c>
      <c r="B297" s="6"/>
      <c r="C297" s="11"/>
      <c r="D297" s="220"/>
      <c r="E297" s="11"/>
      <c r="F297" s="205" t="str">
        <f t="shared" si="8"/>
        <v>N/A</v>
      </c>
      <c r="G297" s="6"/>
      <c r="AA297" s="14" t="str">
        <f t="shared" si="9"/>
        <v/>
      </c>
      <c r="AB297" s="14" t="str">
        <f>IF(LEN($AA297)=0,"N",IF(LEN($AA297)&gt;1,"Error -- Availability entered in an incorrect format",IF($AA297='Control Panel'!$F$36,$AA297,IF($AA297='Control Panel'!$F$37,$AA297,IF($AA297='Control Panel'!$F$38,$AA297,IF($AA297='Control Panel'!$F$39,$AA297,IF($AA297='Control Panel'!$F$40,$AA297,IF($AA297='Control Panel'!$F$41,$AA297,"Error -- Availability entered in an incorrect format"))))))))</f>
        <v>N</v>
      </c>
    </row>
    <row r="298" spans="1:28" s="14" customFormat="1" x14ac:dyDescent="0.35">
      <c r="A298" s="7">
        <v>286</v>
      </c>
      <c r="B298" s="6"/>
      <c r="C298" s="11"/>
      <c r="D298" s="220"/>
      <c r="E298" s="11"/>
      <c r="F298" s="205" t="str">
        <f t="shared" si="8"/>
        <v>N/A</v>
      </c>
      <c r="G298" s="6"/>
      <c r="AA298" s="14" t="str">
        <f t="shared" si="9"/>
        <v/>
      </c>
      <c r="AB298" s="14" t="str">
        <f>IF(LEN($AA298)=0,"N",IF(LEN($AA298)&gt;1,"Error -- Availability entered in an incorrect format",IF($AA298='Control Panel'!$F$36,$AA298,IF($AA298='Control Panel'!$F$37,$AA298,IF($AA298='Control Panel'!$F$38,$AA298,IF($AA298='Control Panel'!$F$39,$AA298,IF($AA298='Control Panel'!$F$40,$AA298,IF($AA298='Control Panel'!$F$41,$AA298,"Error -- Availability entered in an incorrect format"))))))))</f>
        <v>N</v>
      </c>
    </row>
    <row r="299" spans="1:28" s="14" customFormat="1" x14ac:dyDescent="0.35">
      <c r="A299" s="7">
        <v>287</v>
      </c>
      <c r="B299" s="6"/>
      <c r="C299" s="11"/>
      <c r="D299" s="220"/>
      <c r="E299" s="11"/>
      <c r="F299" s="205" t="str">
        <f t="shared" si="8"/>
        <v>N/A</v>
      </c>
      <c r="G299" s="6"/>
      <c r="AA299" s="14" t="str">
        <f t="shared" si="9"/>
        <v/>
      </c>
      <c r="AB299" s="14" t="str">
        <f>IF(LEN($AA299)=0,"N",IF(LEN($AA299)&gt;1,"Error -- Availability entered in an incorrect format",IF($AA299='Control Panel'!$F$36,$AA299,IF($AA299='Control Panel'!$F$37,$AA299,IF($AA299='Control Panel'!$F$38,$AA299,IF($AA299='Control Panel'!$F$39,$AA299,IF($AA299='Control Panel'!$F$40,$AA299,IF($AA299='Control Panel'!$F$41,$AA299,"Error -- Availability entered in an incorrect format"))))))))</f>
        <v>N</v>
      </c>
    </row>
    <row r="300" spans="1:28" s="14" customFormat="1" x14ac:dyDescent="0.35">
      <c r="A300" s="7">
        <v>288</v>
      </c>
      <c r="B300" s="6"/>
      <c r="C300" s="11"/>
      <c r="D300" s="220"/>
      <c r="E300" s="11"/>
      <c r="F300" s="205" t="str">
        <f t="shared" si="8"/>
        <v>N/A</v>
      </c>
      <c r="G300" s="6"/>
      <c r="AA300" s="14" t="str">
        <f t="shared" si="9"/>
        <v/>
      </c>
      <c r="AB300" s="14" t="str">
        <f>IF(LEN($AA300)=0,"N",IF(LEN($AA300)&gt;1,"Error -- Availability entered in an incorrect format",IF($AA300='Control Panel'!$F$36,$AA300,IF($AA300='Control Panel'!$F$37,$AA300,IF($AA300='Control Panel'!$F$38,$AA300,IF($AA300='Control Panel'!$F$39,$AA300,IF($AA300='Control Panel'!$F$40,$AA300,IF($AA300='Control Panel'!$F$41,$AA300,"Error -- Availability entered in an incorrect format"))))))))</f>
        <v>N</v>
      </c>
    </row>
    <row r="301" spans="1:28" s="14" customFormat="1" x14ac:dyDescent="0.35">
      <c r="A301" s="7">
        <v>289</v>
      </c>
      <c r="B301" s="6"/>
      <c r="C301" s="11"/>
      <c r="D301" s="220"/>
      <c r="E301" s="11"/>
      <c r="F301" s="205" t="str">
        <f t="shared" si="8"/>
        <v>N/A</v>
      </c>
      <c r="G301" s="6"/>
      <c r="AA301" s="14" t="str">
        <f t="shared" si="9"/>
        <v/>
      </c>
      <c r="AB301" s="14" t="str">
        <f>IF(LEN($AA301)=0,"N",IF(LEN($AA301)&gt;1,"Error -- Availability entered in an incorrect format",IF($AA301='Control Panel'!$F$36,$AA301,IF($AA301='Control Panel'!$F$37,$AA301,IF($AA301='Control Panel'!$F$38,$AA301,IF($AA301='Control Panel'!$F$39,$AA301,IF($AA301='Control Panel'!$F$40,$AA301,IF($AA301='Control Panel'!$F$41,$AA301,"Error -- Availability entered in an incorrect format"))))))))</f>
        <v>N</v>
      </c>
    </row>
    <row r="302" spans="1:28" s="14" customFormat="1" x14ac:dyDescent="0.35">
      <c r="A302" s="7">
        <v>290</v>
      </c>
      <c r="B302" s="6"/>
      <c r="C302" s="11"/>
      <c r="D302" s="220"/>
      <c r="E302" s="11"/>
      <c r="F302" s="205" t="str">
        <f t="shared" si="8"/>
        <v>N/A</v>
      </c>
      <c r="G302" s="6"/>
      <c r="AA302" s="14" t="str">
        <f t="shared" si="9"/>
        <v/>
      </c>
      <c r="AB302" s="14" t="str">
        <f>IF(LEN($AA302)=0,"N",IF(LEN($AA302)&gt;1,"Error -- Availability entered in an incorrect format",IF($AA302='Control Panel'!$F$36,$AA302,IF($AA302='Control Panel'!$F$37,$AA302,IF($AA302='Control Panel'!$F$38,$AA302,IF($AA302='Control Panel'!$F$39,$AA302,IF($AA302='Control Panel'!$F$40,$AA302,IF($AA302='Control Panel'!$F$41,$AA302,"Error -- Availability entered in an incorrect format"))))))))</f>
        <v>N</v>
      </c>
    </row>
    <row r="303" spans="1:28" s="14" customFormat="1" x14ac:dyDescent="0.35">
      <c r="A303" s="7">
        <v>291</v>
      </c>
      <c r="B303" s="6"/>
      <c r="C303" s="11"/>
      <c r="D303" s="220"/>
      <c r="E303" s="11"/>
      <c r="F303" s="205" t="str">
        <f t="shared" si="8"/>
        <v>N/A</v>
      </c>
      <c r="G303" s="6"/>
      <c r="AA303" s="14" t="str">
        <f t="shared" si="9"/>
        <v/>
      </c>
      <c r="AB303" s="14" t="str">
        <f>IF(LEN($AA303)=0,"N",IF(LEN($AA303)&gt;1,"Error -- Availability entered in an incorrect format",IF($AA303='Control Panel'!$F$36,$AA303,IF($AA303='Control Panel'!$F$37,$AA303,IF($AA303='Control Panel'!$F$38,$AA303,IF($AA303='Control Panel'!$F$39,$AA303,IF($AA303='Control Panel'!$F$40,$AA303,IF($AA303='Control Panel'!$F$41,$AA303,"Error -- Availability entered in an incorrect format"))))))))</f>
        <v>N</v>
      </c>
    </row>
    <row r="304" spans="1:28" s="14" customFormat="1" x14ac:dyDescent="0.35">
      <c r="A304" s="7">
        <v>292</v>
      </c>
      <c r="B304" s="6"/>
      <c r="C304" s="11"/>
      <c r="D304" s="220"/>
      <c r="E304" s="11"/>
      <c r="F304" s="205" t="str">
        <f t="shared" si="8"/>
        <v>N/A</v>
      </c>
      <c r="G304" s="6"/>
      <c r="AA304" s="14" t="str">
        <f t="shared" si="9"/>
        <v/>
      </c>
      <c r="AB304" s="14" t="str">
        <f>IF(LEN($AA304)=0,"N",IF(LEN($AA304)&gt;1,"Error -- Availability entered in an incorrect format",IF($AA304='Control Panel'!$F$36,$AA304,IF($AA304='Control Panel'!$F$37,$AA304,IF($AA304='Control Panel'!$F$38,$AA304,IF($AA304='Control Panel'!$F$39,$AA304,IF($AA304='Control Panel'!$F$40,$AA304,IF($AA304='Control Panel'!$F$41,$AA304,"Error -- Availability entered in an incorrect format"))))))))</f>
        <v>N</v>
      </c>
    </row>
    <row r="305" spans="1:28" s="14" customFormat="1" x14ac:dyDescent="0.35">
      <c r="A305" s="7">
        <v>293</v>
      </c>
      <c r="B305" s="6"/>
      <c r="C305" s="11"/>
      <c r="D305" s="220"/>
      <c r="E305" s="11"/>
      <c r="F305" s="205" t="str">
        <f t="shared" si="8"/>
        <v>N/A</v>
      </c>
      <c r="G305" s="6"/>
      <c r="AA305" s="14" t="str">
        <f t="shared" si="9"/>
        <v/>
      </c>
      <c r="AB305" s="14" t="str">
        <f>IF(LEN($AA305)=0,"N",IF(LEN($AA305)&gt;1,"Error -- Availability entered in an incorrect format",IF($AA305='Control Panel'!$F$36,$AA305,IF($AA305='Control Panel'!$F$37,$AA305,IF($AA305='Control Panel'!$F$38,$AA305,IF($AA305='Control Panel'!$F$39,$AA305,IF($AA305='Control Panel'!$F$40,$AA305,IF($AA305='Control Panel'!$F$41,$AA305,"Error -- Availability entered in an incorrect format"))))))))</f>
        <v>N</v>
      </c>
    </row>
    <row r="306" spans="1:28" s="14" customFormat="1" x14ac:dyDescent="0.35">
      <c r="A306" s="7">
        <v>294</v>
      </c>
      <c r="B306" s="6"/>
      <c r="C306" s="11"/>
      <c r="D306" s="220"/>
      <c r="E306" s="11"/>
      <c r="F306" s="205" t="str">
        <f t="shared" si="8"/>
        <v>N/A</v>
      </c>
      <c r="G306" s="6"/>
      <c r="AA306" s="14" t="str">
        <f t="shared" si="9"/>
        <v/>
      </c>
      <c r="AB306" s="14" t="str">
        <f>IF(LEN($AA306)=0,"N",IF(LEN($AA306)&gt;1,"Error -- Availability entered in an incorrect format",IF($AA306='Control Panel'!$F$36,$AA306,IF($AA306='Control Panel'!$F$37,$AA306,IF($AA306='Control Panel'!$F$38,$AA306,IF($AA306='Control Panel'!$F$39,$AA306,IF($AA306='Control Panel'!$F$40,$AA306,IF($AA306='Control Panel'!$F$41,$AA306,"Error -- Availability entered in an incorrect format"))))))))</f>
        <v>N</v>
      </c>
    </row>
    <row r="307" spans="1:28" s="14" customFormat="1" x14ac:dyDescent="0.35">
      <c r="A307" s="7">
        <v>295</v>
      </c>
      <c r="B307" s="6"/>
      <c r="C307" s="11"/>
      <c r="D307" s="220"/>
      <c r="E307" s="11"/>
      <c r="F307" s="205" t="str">
        <f t="shared" si="8"/>
        <v>N/A</v>
      </c>
      <c r="G307" s="6"/>
      <c r="AA307" s="14" t="str">
        <f t="shared" si="9"/>
        <v/>
      </c>
      <c r="AB307" s="14" t="str">
        <f>IF(LEN($AA307)=0,"N",IF(LEN($AA307)&gt;1,"Error -- Availability entered in an incorrect format",IF($AA307='Control Panel'!$F$36,$AA307,IF($AA307='Control Panel'!$F$37,$AA307,IF($AA307='Control Panel'!$F$38,$AA307,IF($AA307='Control Panel'!$F$39,$AA307,IF($AA307='Control Panel'!$F$40,$AA307,IF($AA307='Control Panel'!$F$41,$AA307,"Error -- Availability entered in an incorrect format"))))))))</f>
        <v>N</v>
      </c>
    </row>
    <row r="308" spans="1:28" s="14" customFormat="1" x14ac:dyDescent="0.35">
      <c r="A308" s="7">
        <v>296</v>
      </c>
      <c r="B308" s="6"/>
      <c r="C308" s="11"/>
      <c r="D308" s="220"/>
      <c r="E308" s="11"/>
      <c r="F308" s="205" t="str">
        <f t="shared" si="8"/>
        <v>N/A</v>
      </c>
      <c r="G308" s="6"/>
      <c r="AA308" s="14" t="str">
        <f t="shared" si="9"/>
        <v/>
      </c>
      <c r="AB308" s="14" t="str">
        <f>IF(LEN($AA308)=0,"N",IF(LEN($AA308)&gt;1,"Error -- Availability entered in an incorrect format",IF($AA308='Control Panel'!$F$36,$AA308,IF($AA308='Control Panel'!$F$37,$AA308,IF($AA308='Control Panel'!$F$38,$AA308,IF($AA308='Control Panel'!$F$39,$AA308,IF($AA308='Control Panel'!$F$40,$AA308,IF($AA308='Control Panel'!$F$41,$AA308,"Error -- Availability entered in an incorrect format"))))))))</f>
        <v>N</v>
      </c>
    </row>
    <row r="309" spans="1:28" s="14" customFormat="1" x14ac:dyDescent="0.35">
      <c r="A309" s="7">
        <v>297</v>
      </c>
      <c r="B309" s="6"/>
      <c r="C309" s="11"/>
      <c r="D309" s="220"/>
      <c r="E309" s="11"/>
      <c r="F309" s="205" t="str">
        <f t="shared" si="8"/>
        <v>N/A</v>
      </c>
      <c r="G309" s="6"/>
      <c r="AA309" s="14" t="str">
        <f t="shared" si="9"/>
        <v/>
      </c>
      <c r="AB309" s="14" t="str">
        <f>IF(LEN($AA309)=0,"N",IF(LEN($AA309)&gt;1,"Error -- Availability entered in an incorrect format",IF($AA309='Control Panel'!$F$36,$AA309,IF($AA309='Control Panel'!$F$37,$AA309,IF($AA309='Control Panel'!$F$38,$AA309,IF($AA309='Control Panel'!$F$39,$AA309,IF($AA309='Control Panel'!$F$40,$AA309,IF($AA309='Control Panel'!$F$41,$AA309,"Error -- Availability entered in an incorrect format"))))))))</f>
        <v>N</v>
      </c>
    </row>
    <row r="310" spans="1:28" s="14" customFormat="1" x14ac:dyDescent="0.35">
      <c r="A310" s="7">
        <v>298</v>
      </c>
      <c r="B310" s="6"/>
      <c r="C310" s="11"/>
      <c r="D310" s="220"/>
      <c r="E310" s="11"/>
      <c r="F310" s="205" t="str">
        <f t="shared" si="8"/>
        <v>N/A</v>
      </c>
      <c r="G310" s="6"/>
      <c r="AA310" s="14" t="str">
        <f t="shared" si="9"/>
        <v/>
      </c>
      <c r="AB310" s="14" t="str">
        <f>IF(LEN($AA310)=0,"N",IF(LEN($AA310)&gt;1,"Error -- Availability entered in an incorrect format",IF($AA310='Control Panel'!$F$36,$AA310,IF($AA310='Control Panel'!$F$37,$AA310,IF($AA310='Control Panel'!$F$38,$AA310,IF($AA310='Control Panel'!$F$39,$AA310,IF($AA310='Control Panel'!$F$40,$AA310,IF($AA310='Control Panel'!$F$41,$AA310,"Error -- Availability entered in an incorrect format"))))))))</f>
        <v>N</v>
      </c>
    </row>
    <row r="311" spans="1:28" s="14" customFormat="1" x14ac:dyDescent="0.35">
      <c r="A311" s="7">
        <v>299</v>
      </c>
      <c r="B311" s="6"/>
      <c r="C311" s="11"/>
      <c r="D311" s="220"/>
      <c r="E311" s="11"/>
      <c r="F311" s="205" t="str">
        <f t="shared" si="8"/>
        <v>N/A</v>
      </c>
      <c r="G311" s="6"/>
      <c r="AA311" s="14" t="str">
        <f t="shared" si="9"/>
        <v/>
      </c>
      <c r="AB311" s="14" t="str">
        <f>IF(LEN($AA311)=0,"N",IF(LEN($AA311)&gt;1,"Error -- Availability entered in an incorrect format",IF($AA311='Control Panel'!$F$36,$AA311,IF($AA311='Control Panel'!$F$37,$AA311,IF($AA311='Control Panel'!$F$38,$AA311,IF($AA311='Control Panel'!$F$39,$AA311,IF($AA311='Control Panel'!$F$40,$AA311,IF($AA311='Control Panel'!$F$41,$AA311,"Error -- Availability entered in an incorrect format"))))))))</f>
        <v>N</v>
      </c>
    </row>
    <row r="312" spans="1:28" s="14" customFormat="1" x14ac:dyDescent="0.35">
      <c r="A312" s="7">
        <v>300</v>
      </c>
      <c r="B312" s="6"/>
      <c r="C312" s="11"/>
      <c r="D312" s="220"/>
      <c r="E312" s="11"/>
      <c r="F312" s="205" t="str">
        <f t="shared" si="8"/>
        <v>N/A</v>
      </c>
      <c r="G312" s="6"/>
      <c r="AA312" s="14" t="str">
        <f t="shared" si="9"/>
        <v/>
      </c>
      <c r="AB312" s="14" t="str">
        <f>IF(LEN($AA312)=0,"N",IF(LEN($AA312)&gt;1,"Error -- Availability entered in an incorrect format",IF($AA312='Control Panel'!$F$36,$AA312,IF($AA312='Control Panel'!$F$37,$AA312,IF($AA312='Control Panel'!$F$38,$AA312,IF($AA312='Control Panel'!$F$39,$AA312,IF($AA312='Control Panel'!$F$40,$AA312,IF($AA312='Control Panel'!$F$41,$AA312,"Error -- Availability entered in an incorrect format"))))))))</f>
        <v>N</v>
      </c>
    </row>
    <row r="313" spans="1:28" s="14" customFormat="1" x14ac:dyDescent="0.35">
      <c r="A313" s="7">
        <v>301</v>
      </c>
      <c r="B313" s="6"/>
      <c r="C313" s="11"/>
      <c r="D313" s="220"/>
      <c r="E313" s="11"/>
      <c r="F313" s="205" t="str">
        <f t="shared" si="8"/>
        <v>N/A</v>
      </c>
      <c r="G313" s="6"/>
      <c r="AA313" s="14" t="str">
        <f t="shared" si="9"/>
        <v/>
      </c>
      <c r="AB313" s="14" t="str">
        <f>IF(LEN($AA313)=0,"N",IF(LEN($AA313)&gt;1,"Error -- Availability entered in an incorrect format",IF($AA313='Control Panel'!$F$36,$AA313,IF($AA313='Control Panel'!$F$37,$AA313,IF($AA313='Control Panel'!$F$38,$AA313,IF($AA313='Control Panel'!$F$39,$AA313,IF($AA313='Control Panel'!$F$40,$AA313,IF($AA313='Control Panel'!$F$41,$AA313,"Error -- Availability entered in an incorrect format"))))))))</f>
        <v>N</v>
      </c>
    </row>
    <row r="314" spans="1:28" s="14" customFormat="1" x14ac:dyDescent="0.35">
      <c r="A314" s="7">
        <v>302</v>
      </c>
      <c r="B314" s="6"/>
      <c r="C314" s="11"/>
      <c r="D314" s="220"/>
      <c r="E314" s="11"/>
      <c r="F314" s="205" t="str">
        <f t="shared" si="8"/>
        <v>N/A</v>
      </c>
      <c r="G314" s="6"/>
      <c r="AA314" s="14" t="str">
        <f t="shared" si="9"/>
        <v/>
      </c>
      <c r="AB314" s="14" t="str">
        <f>IF(LEN($AA314)=0,"N",IF(LEN($AA314)&gt;1,"Error -- Availability entered in an incorrect format",IF($AA314='Control Panel'!$F$36,$AA314,IF($AA314='Control Panel'!$F$37,$AA314,IF($AA314='Control Panel'!$F$38,$AA314,IF($AA314='Control Panel'!$F$39,$AA314,IF($AA314='Control Panel'!$F$40,$AA314,IF($AA314='Control Panel'!$F$41,$AA314,"Error -- Availability entered in an incorrect format"))))))))</f>
        <v>N</v>
      </c>
    </row>
    <row r="315" spans="1:28" s="14" customFormat="1" x14ac:dyDescent="0.35">
      <c r="A315" s="7">
        <v>303</v>
      </c>
      <c r="B315" s="6"/>
      <c r="C315" s="11"/>
      <c r="D315" s="220"/>
      <c r="E315" s="11"/>
      <c r="F315" s="205" t="str">
        <f t="shared" si="8"/>
        <v>N/A</v>
      </c>
      <c r="G315" s="6"/>
      <c r="AA315" s="14" t="str">
        <f t="shared" si="9"/>
        <v/>
      </c>
      <c r="AB315" s="14" t="str">
        <f>IF(LEN($AA315)=0,"N",IF(LEN($AA315)&gt;1,"Error -- Availability entered in an incorrect format",IF($AA315='Control Panel'!$F$36,$AA315,IF($AA315='Control Panel'!$F$37,$AA315,IF($AA315='Control Panel'!$F$38,$AA315,IF($AA315='Control Panel'!$F$39,$AA315,IF($AA315='Control Panel'!$F$40,$AA315,IF($AA315='Control Panel'!$F$41,$AA315,"Error -- Availability entered in an incorrect format"))))))))</f>
        <v>N</v>
      </c>
    </row>
    <row r="316" spans="1:28" s="14" customFormat="1" x14ac:dyDescent="0.35">
      <c r="A316" s="7">
        <v>304</v>
      </c>
      <c r="B316" s="6"/>
      <c r="C316" s="11"/>
      <c r="D316" s="220"/>
      <c r="E316" s="11"/>
      <c r="F316" s="205" t="str">
        <f t="shared" si="8"/>
        <v>N/A</v>
      </c>
      <c r="G316" s="6"/>
      <c r="AA316" s="14" t="str">
        <f t="shared" si="9"/>
        <v/>
      </c>
      <c r="AB316" s="14" t="str">
        <f>IF(LEN($AA316)=0,"N",IF(LEN($AA316)&gt;1,"Error -- Availability entered in an incorrect format",IF($AA316='Control Panel'!$F$36,$AA316,IF($AA316='Control Panel'!$F$37,$AA316,IF($AA316='Control Panel'!$F$38,$AA316,IF($AA316='Control Panel'!$F$39,$AA316,IF($AA316='Control Panel'!$F$40,$AA316,IF($AA316='Control Panel'!$F$41,$AA316,"Error -- Availability entered in an incorrect format"))))))))</f>
        <v>N</v>
      </c>
    </row>
    <row r="317" spans="1:28" s="14" customFormat="1" x14ac:dyDescent="0.35">
      <c r="A317" s="7">
        <v>305</v>
      </c>
      <c r="B317" s="6"/>
      <c r="C317" s="11"/>
      <c r="D317" s="220"/>
      <c r="E317" s="11"/>
      <c r="F317" s="205" t="str">
        <f t="shared" si="8"/>
        <v>N/A</v>
      </c>
      <c r="G317" s="6"/>
      <c r="AA317" s="14" t="str">
        <f t="shared" si="9"/>
        <v/>
      </c>
      <c r="AB317" s="14" t="str">
        <f>IF(LEN($AA317)=0,"N",IF(LEN($AA317)&gt;1,"Error -- Availability entered in an incorrect format",IF($AA317='Control Panel'!$F$36,$AA317,IF($AA317='Control Panel'!$F$37,$AA317,IF($AA317='Control Panel'!$F$38,$AA317,IF($AA317='Control Panel'!$F$39,$AA317,IF($AA317='Control Panel'!$F$40,$AA317,IF($AA317='Control Panel'!$F$41,$AA317,"Error -- Availability entered in an incorrect format"))))))))</f>
        <v>N</v>
      </c>
    </row>
    <row r="318" spans="1:28" s="14" customFormat="1" x14ac:dyDescent="0.35">
      <c r="A318" s="7">
        <v>306</v>
      </c>
      <c r="B318" s="6"/>
      <c r="C318" s="11"/>
      <c r="D318" s="220"/>
      <c r="E318" s="11"/>
      <c r="F318" s="205" t="str">
        <f t="shared" si="8"/>
        <v>N/A</v>
      </c>
      <c r="G318" s="6"/>
      <c r="AA318" s="14" t="str">
        <f t="shared" si="9"/>
        <v/>
      </c>
      <c r="AB318" s="14" t="str">
        <f>IF(LEN($AA318)=0,"N",IF(LEN($AA318)&gt;1,"Error -- Availability entered in an incorrect format",IF($AA318='Control Panel'!$F$36,$AA318,IF($AA318='Control Panel'!$F$37,$AA318,IF($AA318='Control Panel'!$F$38,$AA318,IF($AA318='Control Panel'!$F$39,$AA318,IF($AA318='Control Panel'!$F$40,$AA318,IF($AA318='Control Panel'!$F$41,$AA318,"Error -- Availability entered in an incorrect format"))))))))</f>
        <v>N</v>
      </c>
    </row>
    <row r="319" spans="1:28" s="14" customFormat="1" x14ac:dyDescent="0.35">
      <c r="A319" s="7">
        <v>307</v>
      </c>
      <c r="B319" s="6"/>
      <c r="C319" s="11"/>
      <c r="D319" s="220"/>
      <c r="E319" s="11"/>
      <c r="F319" s="205" t="str">
        <f t="shared" si="8"/>
        <v>N/A</v>
      </c>
      <c r="G319" s="6"/>
      <c r="AA319" s="14" t="str">
        <f t="shared" si="9"/>
        <v/>
      </c>
      <c r="AB319" s="14" t="str">
        <f>IF(LEN($AA319)=0,"N",IF(LEN($AA319)&gt;1,"Error -- Availability entered in an incorrect format",IF($AA319='Control Panel'!$F$36,$AA319,IF($AA319='Control Panel'!$F$37,$AA319,IF($AA319='Control Panel'!$F$38,$AA319,IF($AA319='Control Panel'!$F$39,$AA319,IF($AA319='Control Panel'!$F$40,$AA319,IF($AA319='Control Panel'!$F$41,$AA319,"Error -- Availability entered in an incorrect format"))))))))</f>
        <v>N</v>
      </c>
    </row>
    <row r="320" spans="1:28" s="14" customFormat="1" x14ac:dyDescent="0.35">
      <c r="A320" s="7">
        <v>308</v>
      </c>
      <c r="B320" s="6"/>
      <c r="C320" s="11"/>
      <c r="D320" s="220"/>
      <c r="E320" s="11"/>
      <c r="F320" s="205" t="str">
        <f t="shared" si="8"/>
        <v>N/A</v>
      </c>
      <c r="G320" s="6"/>
      <c r="AA320" s="14" t="str">
        <f t="shared" si="9"/>
        <v/>
      </c>
      <c r="AB320" s="14" t="str">
        <f>IF(LEN($AA320)=0,"N",IF(LEN($AA320)&gt;1,"Error -- Availability entered in an incorrect format",IF($AA320='Control Panel'!$F$36,$AA320,IF($AA320='Control Panel'!$F$37,$AA320,IF($AA320='Control Panel'!$F$38,$AA320,IF($AA320='Control Panel'!$F$39,$AA320,IF($AA320='Control Panel'!$F$40,$AA320,IF($AA320='Control Panel'!$F$41,$AA320,"Error -- Availability entered in an incorrect format"))))))))</f>
        <v>N</v>
      </c>
    </row>
    <row r="321" spans="1:28" s="14" customFormat="1" x14ac:dyDescent="0.35">
      <c r="A321" s="7">
        <v>309</v>
      </c>
      <c r="B321" s="6"/>
      <c r="C321" s="11"/>
      <c r="D321" s="220"/>
      <c r="E321" s="11"/>
      <c r="F321" s="205" t="str">
        <f t="shared" si="8"/>
        <v>N/A</v>
      </c>
      <c r="G321" s="6"/>
      <c r="AA321" s="14" t="str">
        <f t="shared" si="9"/>
        <v/>
      </c>
      <c r="AB321" s="14" t="str">
        <f>IF(LEN($AA321)=0,"N",IF(LEN($AA321)&gt;1,"Error -- Availability entered in an incorrect format",IF($AA321='Control Panel'!$F$36,$AA321,IF($AA321='Control Panel'!$F$37,$AA321,IF($AA321='Control Panel'!$F$38,$AA321,IF($AA321='Control Panel'!$F$39,$AA321,IF($AA321='Control Panel'!$F$40,$AA321,IF($AA321='Control Panel'!$F$41,$AA321,"Error -- Availability entered in an incorrect format"))))))))</f>
        <v>N</v>
      </c>
    </row>
    <row r="322" spans="1:28" s="14" customFormat="1" x14ac:dyDescent="0.35">
      <c r="A322" s="7">
        <v>310</v>
      </c>
      <c r="B322" s="6"/>
      <c r="C322" s="11"/>
      <c r="D322" s="220"/>
      <c r="E322" s="11"/>
      <c r="F322" s="205" t="str">
        <f t="shared" si="8"/>
        <v>N/A</v>
      </c>
      <c r="G322" s="6"/>
      <c r="AA322" s="14" t="str">
        <f t="shared" si="9"/>
        <v/>
      </c>
      <c r="AB322" s="14" t="str">
        <f>IF(LEN($AA322)=0,"N",IF(LEN($AA322)&gt;1,"Error -- Availability entered in an incorrect format",IF($AA322='Control Panel'!$F$36,$AA322,IF($AA322='Control Panel'!$F$37,$AA322,IF($AA322='Control Panel'!$F$38,$AA322,IF($AA322='Control Panel'!$F$39,$AA322,IF($AA322='Control Panel'!$F$40,$AA322,IF($AA322='Control Panel'!$F$41,$AA322,"Error -- Availability entered in an incorrect format"))))))))</f>
        <v>N</v>
      </c>
    </row>
    <row r="323" spans="1:28" s="14" customFormat="1" x14ac:dyDescent="0.35">
      <c r="A323" s="7">
        <v>311</v>
      </c>
      <c r="B323" s="6"/>
      <c r="C323" s="11"/>
      <c r="D323" s="220"/>
      <c r="E323" s="11"/>
      <c r="F323" s="205" t="str">
        <f t="shared" si="8"/>
        <v>N/A</v>
      </c>
      <c r="G323" s="6"/>
      <c r="AA323" s="14" t="str">
        <f t="shared" si="9"/>
        <v/>
      </c>
      <c r="AB323" s="14" t="str">
        <f>IF(LEN($AA323)=0,"N",IF(LEN($AA323)&gt;1,"Error -- Availability entered in an incorrect format",IF($AA323='Control Panel'!$F$36,$AA323,IF($AA323='Control Panel'!$F$37,$AA323,IF($AA323='Control Panel'!$F$38,$AA323,IF($AA323='Control Panel'!$F$39,$AA323,IF($AA323='Control Panel'!$F$40,$AA323,IF($AA323='Control Panel'!$F$41,$AA323,"Error -- Availability entered in an incorrect format"))))))))</f>
        <v>N</v>
      </c>
    </row>
    <row r="324" spans="1:28" s="14" customFormat="1" x14ac:dyDescent="0.35">
      <c r="A324" s="7">
        <v>312</v>
      </c>
      <c r="B324" s="6"/>
      <c r="C324" s="11"/>
      <c r="D324" s="220"/>
      <c r="E324" s="11"/>
      <c r="F324" s="205" t="str">
        <f t="shared" si="8"/>
        <v>N/A</v>
      </c>
      <c r="G324" s="6"/>
      <c r="AA324" s="14" t="str">
        <f t="shared" si="9"/>
        <v/>
      </c>
      <c r="AB324" s="14" t="str">
        <f>IF(LEN($AA324)=0,"N",IF(LEN($AA324)&gt;1,"Error -- Availability entered in an incorrect format",IF($AA324='Control Panel'!$F$36,$AA324,IF($AA324='Control Panel'!$F$37,$AA324,IF($AA324='Control Panel'!$F$38,$AA324,IF($AA324='Control Panel'!$F$39,$AA324,IF($AA324='Control Panel'!$F$40,$AA324,IF($AA324='Control Panel'!$F$41,$AA324,"Error -- Availability entered in an incorrect format"))))))))</f>
        <v>N</v>
      </c>
    </row>
    <row r="325" spans="1:28" s="14" customFormat="1" x14ac:dyDescent="0.35">
      <c r="A325" s="7">
        <v>313</v>
      </c>
      <c r="B325" s="6"/>
      <c r="C325" s="11"/>
      <c r="D325" s="220"/>
      <c r="E325" s="11"/>
      <c r="F325" s="205" t="str">
        <f t="shared" si="8"/>
        <v>N/A</v>
      </c>
      <c r="G325" s="6"/>
      <c r="AA325" s="14" t="str">
        <f t="shared" si="9"/>
        <v/>
      </c>
      <c r="AB325" s="14" t="str">
        <f>IF(LEN($AA325)=0,"N",IF(LEN($AA325)&gt;1,"Error -- Availability entered in an incorrect format",IF($AA325='Control Panel'!$F$36,$AA325,IF($AA325='Control Panel'!$F$37,$AA325,IF($AA325='Control Panel'!$F$38,$AA325,IF($AA325='Control Panel'!$F$39,$AA325,IF($AA325='Control Panel'!$F$40,$AA325,IF($AA325='Control Panel'!$F$41,$AA325,"Error -- Availability entered in an incorrect format"))))))))</f>
        <v>N</v>
      </c>
    </row>
    <row r="326" spans="1:28" s="14" customFormat="1" x14ac:dyDescent="0.35">
      <c r="A326" s="7">
        <v>314</v>
      </c>
      <c r="B326" s="6"/>
      <c r="C326" s="11"/>
      <c r="D326" s="220"/>
      <c r="E326" s="11"/>
      <c r="F326" s="205" t="str">
        <f t="shared" si="8"/>
        <v>N/A</v>
      </c>
      <c r="G326" s="6"/>
      <c r="AA326" s="14" t="str">
        <f t="shared" si="9"/>
        <v/>
      </c>
      <c r="AB326" s="14" t="str">
        <f>IF(LEN($AA326)=0,"N",IF(LEN($AA326)&gt;1,"Error -- Availability entered in an incorrect format",IF($AA326='Control Panel'!$F$36,$AA326,IF($AA326='Control Panel'!$F$37,$AA326,IF($AA326='Control Panel'!$F$38,$AA326,IF($AA326='Control Panel'!$F$39,$AA326,IF($AA326='Control Panel'!$F$40,$AA326,IF($AA326='Control Panel'!$F$41,$AA326,"Error -- Availability entered in an incorrect format"))))))))</f>
        <v>N</v>
      </c>
    </row>
    <row r="327" spans="1:28" s="14" customFormat="1" x14ac:dyDescent="0.35">
      <c r="A327" s="7">
        <v>315</v>
      </c>
      <c r="B327" s="6"/>
      <c r="C327" s="11"/>
      <c r="D327" s="220"/>
      <c r="E327" s="11"/>
      <c r="F327" s="205" t="str">
        <f t="shared" si="8"/>
        <v>N/A</v>
      </c>
      <c r="G327" s="6"/>
      <c r="AA327" s="14" t="str">
        <f t="shared" si="9"/>
        <v/>
      </c>
      <c r="AB327" s="14" t="str">
        <f>IF(LEN($AA327)=0,"N",IF(LEN($AA327)&gt;1,"Error -- Availability entered in an incorrect format",IF($AA327='Control Panel'!$F$36,$AA327,IF($AA327='Control Panel'!$F$37,$AA327,IF($AA327='Control Panel'!$F$38,$AA327,IF($AA327='Control Panel'!$F$39,$AA327,IF($AA327='Control Panel'!$F$40,$AA327,IF($AA327='Control Panel'!$F$41,$AA327,"Error -- Availability entered in an incorrect format"))))))))</f>
        <v>N</v>
      </c>
    </row>
    <row r="328" spans="1:28" s="14" customFormat="1" x14ac:dyDescent="0.35">
      <c r="A328" s="7">
        <v>316</v>
      </c>
      <c r="B328" s="6"/>
      <c r="C328" s="11"/>
      <c r="D328" s="220"/>
      <c r="E328" s="11"/>
      <c r="F328" s="205" t="str">
        <f t="shared" si="8"/>
        <v>N/A</v>
      </c>
      <c r="G328" s="6"/>
      <c r="AA328" s="14" t="str">
        <f t="shared" si="9"/>
        <v/>
      </c>
      <c r="AB328" s="14" t="str">
        <f>IF(LEN($AA328)=0,"N",IF(LEN($AA328)&gt;1,"Error -- Availability entered in an incorrect format",IF($AA328='Control Panel'!$F$36,$AA328,IF($AA328='Control Panel'!$F$37,$AA328,IF($AA328='Control Panel'!$F$38,$AA328,IF($AA328='Control Panel'!$F$39,$AA328,IF($AA328='Control Panel'!$F$40,$AA328,IF($AA328='Control Panel'!$F$41,$AA328,"Error -- Availability entered in an incorrect format"))))))))</f>
        <v>N</v>
      </c>
    </row>
    <row r="329" spans="1:28" s="14" customFormat="1" x14ac:dyDescent="0.35">
      <c r="A329" s="7">
        <v>317</v>
      </c>
      <c r="B329" s="6"/>
      <c r="C329" s="11"/>
      <c r="D329" s="220"/>
      <c r="E329" s="11"/>
      <c r="F329" s="205" t="str">
        <f t="shared" si="8"/>
        <v>N/A</v>
      </c>
      <c r="G329" s="6"/>
      <c r="AA329" s="14" t="str">
        <f t="shared" si="9"/>
        <v/>
      </c>
      <c r="AB329" s="14" t="str">
        <f>IF(LEN($AA329)=0,"N",IF(LEN($AA329)&gt;1,"Error -- Availability entered in an incorrect format",IF($AA329='Control Panel'!$F$36,$AA329,IF($AA329='Control Panel'!$F$37,$AA329,IF($AA329='Control Panel'!$F$38,$AA329,IF($AA329='Control Panel'!$F$39,$AA329,IF($AA329='Control Panel'!$F$40,$AA329,IF($AA329='Control Panel'!$F$41,$AA329,"Error -- Availability entered in an incorrect format"))))))))</f>
        <v>N</v>
      </c>
    </row>
    <row r="330" spans="1:28" s="14" customFormat="1" x14ac:dyDescent="0.35">
      <c r="A330" s="7">
        <v>318</v>
      </c>
      <c r="B330" s="6"/>
      <c r="C330" s="11"/>
      <c r="D330" s="220"/>
      <c r="E330" s="11"/>
      <c r="F330" s="205" t="str">
        <f t="shared" si="8"/>
        <v>N/A</v>
      </c>
      <c r="G330" s="6"/>
      <c r="AA330" s="14" t="str">
        <f t="shared" si="9"/>
        <v/>
      </c>
      <c r="AB330" s="14" t="str">
        <f>IF(LEN($AA330)=0,"N",IF(LEN($AA330)&gt;1,"Error -- Availability entered in an incorrect format",IF($AA330='Control Panel'!$F$36,$AA330,IF($AA330='Control Panel'!$F$37,$AA330,IF($AA330='Control Panel'!$F$38,$AA330,IF($AA330='Control Panel'!$F$39,$AA330,IF($AA330='Control Panel'!$F$40,$AA330,IF($AA330='Control Panel'!$F$41,$AA330,"Error -- Availability entered in an incorrect format"))))))))</f>
        <v>N</v>
      </c>
    </row>
    <row r="331" spans="1:28" s="14" customFormat="1" x14ac:dyDescent="0.35">
      <c r="A331" s="7">
        <v>319</v>
      </c>
      <c r="B331" s="6"/>
      <c r="C331" s="11"/>
      <c r="D331" s="220"/>
      <c r="E331" s="11"/>
      <c r="F331" s="205" t="str">
        <f t="shared" si="8"/>
        <v>N/A</v>
      </c>
      <c r="G331" s="6"/>
      <c r="AA331" s="14" t="str">
        <f t="shared" si="9"/>
        <v/>
      </c>
      <c r="AB331" s="14" t="str">
        <f>IF(LEN($AA331)=0,"N",IF(LEN($AA331)&gt;1,"Error -- Availability entered in an incorrect format",IF($AA331='Control Panel'!$F$36,$AA331,IF($AA331='Control Panel'!$F$37,$AA331,IF($AA331='Control Panel'!$F$38,$AA331,IF($AA331='Control Panel'!$F$39,$AA331,IF($AA331='Control Panel'!$F$40,$AA331,IF($AA331='Control Panel'!$F$41,$AA331,"Error -- Availability entered in an incorrect format"))))))))</f>
        <v>N</v>
      </c>
    </row>
    <row r="332" spans="1:28" s="14" customFormat="1" x14ac:dyDescent="0.35">
      <c r="A332" s="7">
        <v>320</v>
      </c>
      <c r="B332" s="6"/>
      <c r="C332" s="11"/>
      <c r="D332" s="220"/>
      <c r="E332" s="11"/>
      <c r="F332" s="205" t="str">
        <f t="shared" si="8"/>
        <v>N/A</v>
      </c>
      <c r="G332" s="6"/>
      <c r="AA332" s="14" t="str">
        <f t="shared" si="9"/>
        <v/>
      </c>
      <c r="AB332" s="14" t="str">
        <f>IF(LEN($AA332)=0,"N",IF(LEN($AA332)&gt;1,"Error -- Availability entered in an incorrect format",IF($AA332='Control Panel'!$F$36,$AA332,IF($AA332='Control Panel'!$F$37,$AA332,IF($AA332='Control Panel'!$F$38,$AA332,IF($AA332='Control Panel'!$F$39,$AA332,IF($AA332='Control Panel'!$F$40,$AA332,IF($AA332='Control Panel'!$F$41,$AA332,"Error -- Availability entered in an incorrect format"))))))))</f>
        <v>N</v>
      </c>
    </row>
    <row r="333" spans="1:28" s="14" customFormat="1" x14ac:dyDescent="0.35">
      <c r="A333" s="7">
        <v>321</v>
      </c>
      <c r="B333" s="6"/>
      <c r="C333" s="11"/>
      <c r="D333" s="220"/>
      <c r="E333" s="11"/>
      <c r="F333" s="205" t="str">
        <f t="shared" si="8"/>
        <v>N/A</v>
      </c>
      <c r="G333" s="6"/>
      <c r="AA333" s="14" t="str">
        <f t="shared" si="9"/>
        <v/>
      </c>
      <c r="AB333" s="14" t="str">
        <f>IF(LEN($AA333)=0,"N",IF(LEN($AA333)&gt;1,"Error -- Availability entered in an incorrect format",IF($AA333='Control Panel'!$F$36,$AA333,IF($AA333='Control Panel'!$F$37,$AA333,IF($AA333='Control Panel'!$F$38,$AA333,IF($AA333='Control Panel'!$F$39,$AA333,IF($AA333='Control Panel'!$F$40,$AA333,IF($AA333='Control Panel'!$F$41,$AA333,"Error -- Availability entered in an incorrect format"))))))))</f>
        <v>N</v>
      </c>
    </row>
    <row r="334" spans="1:28" s="14" customFormat="1" x14ac:dyDescent="0.35">
      <c r="A334" s="7">
        <v>322</v>
      </c>
      <c r="B334" s="6"/>
      <c r="C334" s="11"/>
      <c r="D334" s="220"/>
      <c r="E334" s="11"/>
      <c r="F334" s="205" t="str">
        <f t="shared" ref="F334:F397" si="10">IF($D$10=$A$9,"N/A",$D$10)</f>
        <v>N/A</v>
      </c>
      <c r="G334" s="6"/>
      <c r="AA334" s="14" t="str">
        <f t="shared" ref="AA334:AA397" si="11">TRIM($D334)</f>
        <v/>
      </c>
      <c r="AB334" s="14" t="str">
        <f>IF(LEN($AA334)=0,"N",IF(LEN($AA334)&gt;1,"Error -- Availability entered in an incorrect format",IF($AA334='Control Panel'!$F$36,$AA334,IF($AA334='Control Panel'!$F$37,$AA334,IF($AA334='Control Panel'!$F$38,$AA334,IF($AA334='Control Panel'!$F$39,$AA334,IF($AA334='Control Panel'!$F$40,$AA334,IF($AA334='Control Panel'!$F$41,$AA334,"Error -- Availability entered in an incorrect format"))))))))</f>
        <v>N</v>
      </c>
    </row>
    <row r="335" spans="1:28" s="14" customFormat="1" x14ac:dyDescent="0.35">
      <c r="A335" s="7">
        <v>323</v>
      </c>
      <c r="B335" s="6"/>
      <c r="C335" s="11"/>
      <c r="D335" s="220"/>
      <c r="E335" s="11"/>
      <c r="F335" s="205" t="str">
        <f t="shared" si="10"/>
        <v>N/A</v>
      </c>
      <c r="G335" s="6"/>
      <c r="AA335" s="14" t="str">
        <f t="shared" si="11"/>
        <v/>
      </c>
      <c r="AB335" s="14" t="str">
        <f>IF(LEN($AA335)=0,"N",IF(LEN($AA335)&gt;1,"Error -- Availability entered in an incorrect format",IF($AA335='Control Panel'!$F$36,$AA335,IF($AA335='Control Panel'!$F$37,$AA335,IF($AA335='Control Panel'!$F$38,$AA335,IF($AA335='Control Panel'!$F$39,$AA335,IF($AA335='Control Panel'!$F$40,$AA335,IF($AA335='Control Panel'!$F$41,$AA335,"Error -- Availability entered in an incorrect format"))))))))</f>
        <v>N</v>
      </c>
    </row>
    <row r="336" spans="1:28" s="14" customFormat="1" x14ac:dyDescent="0.35">
      <c r="A336" s="7">
        <v>324</v>
      </c>
      <c r="B336" s="6"/>
      <c r="C336" s="11"/>
      <c r="D336" s="220"/>
      <c r="E336" s="11"/>
      <c r="F336" s="205" t="str">
        <f t="shared" si="10"/>
        <v>N/A</v>
      </c>
      <c r="G336" s="6"/>
      <c r="AA336" s="14" t="str">
        <f t="shared" si="11"/>
        <v/>
      </c>
      <c r="AB336" s="14" t="str">
        <f>IF(LEN($AA336)=0,"N",IF(LEN($AA336)&gt;1,"Error -- Availability entered in an incorrect format",IF($AA336='Control Panel'!$F$36,$AA336,IF($AA336='Control Panel'!$F$37,$AA336,IF($AA336='Control Panel'!$F$38,$AA336,IF($AA336='Control Panel'!$F$39,$AA336,IF($AA336='Control Panel'!$F$40,$AA336,IF($AA336='Control Panel'!$F$41,$AA336,"Error -- Availability entered in an incorrect format"))))))))</f>
        <v>N</v>
      </c>
    </row>
    <row r="337" spans="1:28" s="14" customFormat="1" x14ac:dyDescent="0.35">
      <c r="A337" s="7">
        <v>325</v>
      </c>
      <c r="B337" s="6"/>
      <c r="C337" s="11"/>
      <c r="D337" s="220"/>
      <c r="E337" s="11"/>
      <c r="F337" s="205" t="str">
        <f t="shared" si="10"/>
        <v>N/A</v>
      </c>
      <c r="G337" s="6"/>
      <c r="AA337" s="14" t="str">
        <f t="shared" si="11"/>
        <v/>
      </c>
      <c r="AB337" s="14" t="str">
        <f>IF(LEN($AA337)=0,"N",IF(LEN($AA337)&gt;1,"Error -- Availability entered in an incorrect format",IF($AA337='Control Panel'!$F$36,$AA337,IF($AA337='Control Panel'!$F$37,$AA337,IF($AA337='Control Panel'!$F$38,$AA337,IF($AA337='Control Panel'!$F$39,$AA337,IF($AA337='Control Panel'!$F$40,$AA337,IF($AA337='Control Panel'!$F$41,$AA337,"Error -- Availability entered in an incorrect format"))))))))</f>
        <v>N</v>
      </c>
    </row>
    <row r="338" spans="1:28" s="14" customFormat="1" x14ac:dyDescent="0.35">
      <c r="A338" s="7">
        <v>326</v>
      </c>
      <c r="B338" s="6"/>
      <c r="C338" s="11"/>
      <c r="D338" s="220"/>
      <c r="E338" s="11"/>
      <c r="F338" s="205" t="str">
        <f t="shared" si="10"/>
        <v>N/A</v>
      </c>
      <c r="G338" s="6"/>
      <c r="AA338" s="14" t="str">
        <f t="shared" si="11"/>
        <v/>
      </c>
      <c r="AB338" s="14" t="str">
        <f>IF(LEN($AA338)=0,"N",IF(LEN($AA338)&gt;1,"Error -- Availability entered in an incorrect format",IF($AA338='Control Panel'!$F$36,$AA338,IF($AA338='Control Panel'!$F$37,$AA338,IF($AA338='Control Panel'!$F$38,$AA338,IF($AA338='Control Panel'!$F$39,$AA338,IF($AA338='Control Panel'!$F$40,$AA338,IF($AA338='Control Panel'!$F$41,$AA338,"Error -- Availability entered in an incorrect format"))))))))</f>
        <v>N</v>
      </c>
    </row>
    <row r="339" spans="1:28" s="14" customFormat="1" x14ac:dyDescent="0.35">
      <c r="A339" s="7">
        <v>327</v>
      </c>
      <c r="B339" s="6"/>
      <c r="C339" s="11"/>
      <c r="D339" s="220"/>
      <c r="E339" s="11"/>
      <c r="F339" s="205" t="str">
        <f t="shared" si="10"/>
        <v>N/A</v>
      </c>
      <c r="G339" s="6"/>
      <c r="AA339" s="14" t="str">
        <f t="shared" si="11"/>
        <v/>
      </c>
      <c r="AB339" s="14" t="str">
        <f>IF(LEN($AA339)=0,"N",IF(LEN($AA339)&gt;1,"Error -- Availability entered in an incorrect format",IF($AA339='Control Panel'!$F$36,$AA339,IF($AA339='Control Panel'!$F$37,$AA339,IF($AA339='Control Panel'!$F$38,$AA339,IF($AA339='Control Panel'!$F$39,$AA339,IF($AA339='Control Panel'!$F$40,$AA339,IF($AA339='Control Panel'!$F$41,$AA339,"Error -- Availability entered in an incorrect format"))))))))</f>
        <v>N</v>
      </c>
    </row>
    <row r="340" spans="1:28" s="14" customFormat="1" x14ac:dyDescent="0.35">
      <c r="A340" s="7">
        <v>328</v>
      </c>
      <c r="B340" s="6"/>
      <c r="C340" s="11"/>
      <c r="D340" s="220"/>
      <c r="E340" s="11"/>
      <c r="F340" s="205" t="str">
        <f t="shared" si="10"/>
        <v>N/A</v>
      </c>
      <c r="G340" s="6"/>
      <c r="AA340" s="14" t="str">
        <f t="shared" si="11"/>
        <v/>
      </c>
      <c r="AB340" s="14" t="str">
        <f>IF(LEN($AA340)=0,"N",IF(LEN($AA340)&gt;1,"Error -- Availability entered in an incorrect format",IF($AA340='Control Panel'!$F$36,$AA340,IF($AA340='Control Panel'!$F$37,$AA340,IF($AA340='Control Panel'!$F$38,$AA340,IF($AA340='Control Panel'!$F$39,$AA340,IF($AA340='Control Panel'!$F$40,$AA340,IF($AA340='Control Panel'!$F$41,$AA340,"Error -- Availability entered in an incorrect format"))))))))</f>
        <v>N</v>
      </c>
    </row>
    <row r="341" spans="1:28" s="14" customFormat="1" x14ac:dyDescent="0.35">
      <c r="A341" s="7">
        <v>329</v>
      </c>
      <c r="B341" s="6"/>
      <c r="C341" s="11"/>
      <c r="D341" s="220"/>
      <c r="E341" s="11"/>
      <c r="F341" s="205" t="str">
        <f t="shared" si="10"/>
        <v>N/A</v>
      </c>
      <c r="G341" s="6"/>
      <c r="AA341" s="14" t="str">
        <f t="shared" si="11"/>
        <v/>
      </c>
      <c r="AB341" s="14" t="str">
        <f>IF(LEN($AA341)=0,"N",IF(LEN($AA341)&gt;1,"Error -- Availability entered in an incorrect format",IF($AA341='Control Panel'!$F$36,$AA341,IF($AA341='Control Panel'!$F$37,$AA341,IF($AA341='Control Panel'!$F$38,$AA341,IF($AA341='Control Panel'!$F$39,$AA341,IF($AA341='Control Panel'!$F$40,$AA341,IF($AA341='Control Panel'!$F$41,$AA341,"Error -- Availability entered in an incorrect format"))))))))</f>
        <v>N</v>
      </c>
    </row>
    <row r="342" spans="1:28" s="14" customFormat="1" x14ac:dyDescent="0.35">
      <c r="A342" s="7">
        <v>330</v>
      </c>
      <c r="B342" s="6"/>
      <c r="C342" s="11"/>
      <c r="D342" s="220"/>
      <c r="E342" s="11"/>
      <c r="F342" s="205" t="str">
        <f t="shared" si="10"/>
        <v>N/A</v>
      </c>
      <c r="G342" s="6"/>
      <c r="AA342" s="14" t="str">
        <f t="shared" si="11"/>
        <v/>
      </c>
      <c r="AB342" s="14" t="str">
        <f>IF(LEN($AA342)=0,"N",IF(LEN($AA342)&gt;1,"Error -- Availability entered in an incorrect format",IF($AA342='Control Panel'!$F$36,$AA342,IF($AA342='Control Panel'!$F$37,$AA342,IF($AA342='Control Panel'!$F$38,$AA342,IF($AA342='Control Panel'!$F$39,$AA342,IF($AA342='Control Panel'!$F$40,$AA342,IF($AA342='Control Panel'!$F$41,$AA342,"Error -- Availability entered in an incorrect format"))))))))</f>
        <v>N</v>
      </c>
    </row>
    <row r="343" spans="1:28" s="14" customFormat="1" x14ac:dyDescent="0.35">
      <c r="A343" s="7">
        <v>331</v>
      </c>
      <c r="B343" s="6"/>
      <c r="C343" s="11"/>
      <c r="D343" s="220"/>
      <c r="E343" s="11"/>
      <c r="F343" s="205" t="str">
        <f t="shared" si="10"/>
        <v>N/A</v>
      </c>
      <c r="G343" s="6"/>
      <c r="AA343" s="14" t="str">
        <f t="shared" si="11"/>
        <v/>
      </c>
      <c r="AB343" s="14" t="str">
        <f>IF(LEN($AA343)=0,"N",IF(LEN($AA343)&gt;1,"Error -- Availability entered in an incorrect format",IF($AA343='Control Panel'!$F$36,$AA343,IF($AA343='Control Panel'!$F$37,$AA343,IF($AA343='Control Panel'!$F$38,$AA343,IF($AA343='Control Panel'!$F$39,$AA343,IF($AA343='Control Panel'!$F$40,$AA343,IF($AA343='Control Panel'!$F$41,$AA343,"Error -- Availability entered in an incorrect format"))))))))</f>
        <v>N</v>
      </c>
    </row>
    <row r="344" spans="1:28" s="14" customFormat="1" x14ac:dyDescent="0.35">
      <c r="A344" s="7">
        <v>332</v>
      </c>
      <c r="B344" s="6"/>
      <c r="C344" s="11"/>
      <c r="D344" s="220"/>
      <c r="E344" s="11"/>
      <c r="F344" s="205" t="str">
        <f t="shared" si="10"/>
        <v>N/A</v>
      </c>
      <c r="G344" s="6"/>
      <c r="AA344" s="14" t="str">
        <f t="shared" si="11"/>
        <v/>
      </c>
      <c r="AB344" s="14" t="str">
        <f>IF(LEN($AA344)=0,"N",IF(LEN($AA344)&gt;1,"Error -- Availability entered in an incorrect format",IF($AA344='Control Panel'!$F$36,$AA344,IF($AA344='Control Panel'!$F$37,$AA344,IF($AA344='Control Panel'!$F$38,$AA344,IF($AA344='Control Panel'!$F$39,$AA344,IF($AA344='Control Panel'!$F$40,$AA344,IF($AA344='Control Panel'!$F$41,$AA344,"Error -- Availability entered in an incorrect format"))))))))</f>
        <v>N</v>
      </c>
    </row>
    <row r="345" spans="1:28" s="14" customFormat="1" x14ac:dyDescent="0.35">
      <c r="A345" s="7">
        <v>333</v>
      </c>
      <c r="B345" s="6"/>
      <c r="C345" s="11"/>
      <c r="D345" s="220"/>
      <c r="E345" s="11"/>
      <c r="F345" s="205" t="str">
        <f t="shared" si="10"/>
        <v>N/A</v>
      </c>
      <c r="G345" s="6"/>
      <c r="AA345" s="14" t="str">
        <f t="shared" si="11"/>
        <v/>
      </c>
      <c r="AB345" s="14" t="str">
        <f>IF(LEN($AA345)=0,"N",IF(LEN($AA345)&gt;1,"Error -- Availability entered in an incorrect format",IF($AA345='Control Panel'!$F$36,$AA345,IF($AA345='Control Panel'!$F$37,$AA345,IF($AA345='Control Panel'!$F$38,$AA345,IF($AA345='Control Panel'!$F$39,$AA345,IF($AA345='Control Panel'!$F$40,$AA345,IF($AA345='Control Panel'!$F$41,$AA345,"Error -- Availability entered in an incorrect format"))))))))</f>
        <v>N</v>
      </c>
    </row>
    <row r="346" spans="1:28" s="14" customFormat="1" x14ac:dyDescent="0.35">
      <c r="A346" s="7">
        <v>334</v>
      </c>
      <c r="B346" s="6"/>
      <c r="C346" s="11"/>
      <c r="D346" s="220"/>
      <c r="E346" s="11"/>
      <c r="F346" s="205" t="str">
        <f t="shared" si="10"/>
        <v>N/A</v>
      </c>
      <c r="G346" s="6"/>
      <c r="AA346" s="14" t="str">
        <f t="shared" si="11"/>
        <v/>
      </c>
      <c r="AB346" s="14" t="str">
        <f>IF(LEN($AA346)=0,"N",IF(LEN($AA346)&gt;1,"Error -- Availability entered in an incorrect format",IF($AA346='Control Panel'!$F$36,$AA346,IF($AA346='Control Panel'!$F$37,$AA346,IF($AA346='Control Panel'!$F$38,$AA346,IF($AA346='Control Panel'!$F$39,$AA346,IF($AA346='Control Panel'!$F$40,$AA346,IF($AA346='Control Panel'!$F$41,$AA346,"Error -- Availability entered in an incorrect format"))))))))</f>
        <v>N</v>
      </c>
    </row>
    <row r="347" spans="1:28" s="14" customFormat="1" x14ac:dyDescent="0.35">
      <c r="A347" s="7">
        <v>335</v>
      </c>
      <c r="B347" s="6"/>
      <c r="C347" s="11"/>
      <c r="D347" s="220"/>
      <c r="E347" s="11"/>
      <c r="F347" s="205" t="str">
        <f t="shared" si="10"/>
        <v>N/A</v>
      </c>
      <c r="G347" s="6"/>
      <c r="AA347" s="14" t="str">
        <f t="shared" si="11"/>
        <v/>
      </c>
      <c r="AB347" s="14" t="str">
        <f>IF(LEN($AA347)=0,"N",IF(LEN($AA347)&gt;1,"Error -- Availability entered in an incorrect format",IF($AA347='Control Panel'!$F$36,$AA347,IF($AA347='Control Panel'!$F$37,$AA347,IF($AA347='Control Panel'!$F$38,$AA347,IF($AA347='Control Panel'!$F$39,$AA347,IF($AA347='Control Panel'!$F$40,$AA347,IF($AA347='Control Panel'!$F$41,$AA347,"Error -- Availability entered in an incorrect format"))))))))</f>
        <v>N</v>
      </c>
    </row>
    <row r="348" spans="1:28" s="14" customFormat="1" x14ac:dyDescent="0.35">
      <c r="A348" s="7">
        <v>336</v>
      </c>
      <c r="B348" s="6"/>
      <c r="C348" s="11"/>
      <c r="D348" s="220"/>
      <c r="E348" s="11"/>
      <c r="F348" s="205" t="str">
        <f t="shared" si="10"/>
        <v>N/A</v>
      </c>
      <c r="G348" s="6"/>
      <c r="AA348" s="14" t="str">
        <f t="shared" si="11"/>
        <v/>
      </c>
      <c r="AB348" s="14" t="str">
        <f>IF(LEN($AA348)=0,"N",IF(LEN($AA348)&gt;1,"Error -- Availability entered in an incorrect format",IF($AA348='Control Panel'!$F$36,$AA348,IF($AA348='Control Panel'!$F$37,$AA348,IF($AA348='Control Panel'!$F$38,$AA348,IF($AA348='Control Panel'!$F$39,$AA348,IF($AA348='Control Panel'!$F$40,$AA348,IF($AA348='Control Panel'!$F$41,$AA348,"Error -- Availability entered in an incorrect format"))))))))</f>
        <v>N</v>
      </c>
    </row>
    <row r="349" spans="1:28" s="14" customFormat="1" x14ac:dyDescent="0.35">
      <c r="A349" s="7">
        <v>337</v>
      </c>
      <c r="B349" s="6"/>
      <c r="C349" s="11"/>
      <c r="D349" s="220"/>
      <c r="E349" s="11"/>
      <c r="F349" s="205" t="str">
        <f t="shared" si="10"/>
        <v>N/A</v>
      </c>
      <c r="G349" s="6"/>
      <c r="AA349" s="14" t="str">
        <f t="shared" si="11"/>
        <v/>
      </c>
      <c r="AB349" s="14" t="str">
        <f>IF(LEN($AA349)=0,"N",IF(LEN($AA349)&gt;1,"Error -- Availability entered in an incorrect format",IF($AA349='Control Panel'!$F$36,$AA349,IF($AA349='Control Panel'!$F$37,$AA349,IF($AA349='Control Panel'!$F$38,$AA349,IF($AA349='Control Panel'!$F$39,$AA349,IF($AA349='Control Panel'!$F$40,$AA349,IF($AA349='Control Panel'!$F$41,$AA349,"Error -- Availability entered in an incorrect format"))))))))</f>
        <v>N</v>
      </c>
    </row>
    <row r="350" spans="1:28" s="14" customFormat="1" x14ac:dyDescent="0.35">
      <c r="A350" s="7">
        <v>338</v>
      </c>
      <c r="B350" s="6"/>
      <c r="C350" s="11"/>
      <c r="D350" s="220"/>
      <c r="E350" s="11"/>
      <c r="F350" s="205" t="str">
        <f t="shared" si="10"/>
        <v>N/A</v>
      </c>
      <c r="G350" s="6"/>
      <c r="AA350" s="14" t="str">
        <f t="shared" si="11"/>
        <v/>
      </c>
      <c r="AB350" s="14" t="str">
        <f>IF(LEN($AA350)=0,"N",IF(LEN($AA350)&gt;1,"Error -- Availability entered in an incorrect format",IF($AA350='Control Panel'!$F$36,$AA350,IF($AA350='Control Panel'!$F$37,$AA350,IF($AA350='Control Panel'!$F$38,$AA350,IF($AA350='Control Panel'!$F$39,$AA350,IF($AA350='Control Panel'!$F$40,$AA350,IF($AA350='Control Panel'!$F$41,$AA350,"Error -- Availability entered in an incorrect format"))))))))</f>
        <v>N</v>
      </c>
    </row>
    <row r="351" spans="1:28" s="14" customFormat="1" x14ac:dyDescent="0.35">
      <c r="A351" s="7">
        <v>339</v>
      </c>
      <c r="B351" s="6"/>
      <c r="C351" s="11"/>
      <c r="D351" s="220"/>
      <c r="E351" s="11"/>
      <c r="F351" s="205" t="str">
        <f t="shared" si="10"/>
        <v>N/A</v>
      </c>
      <c r="G351" s="6"/>
      <c r="AA351" s="14" t="str">
        <f t="shared" si="11"/>
        <v/>
      </c>
      <c r="AB351" s="14" t="str">
        <f>IF(LEN($AA351)=0,"N",IF(LEN($AA351)&gt;1,"Error -- Availability entered in an incorrect format",IF($AA351='Control Panel'!$F$36,$AA351,IF($AA351='Control Panel'!$F$37,$AA351,IF($AA351='Control Panel'!$F$38,$AA351,IF($AA351='Control Panel'!$F$39,$AA351,IF($AA351='Control Panel'!$F$40,$AA351,IF($AA351='Control Panel'!$F$41,$AA351,"Error -- Availability entered in an incorrect format"))))))))</f>
        <v>N</v>
      </c>
    </row>
    <row r="352" spans="1:28" s="14" customFormat="1" x14ac:dyDescent="0.35">
      <c r="A352" s="7">
        <v>340</v>
      </c>
      <c r="B352" s="6"/>
      <c r="C352" s="11"/>
      <c r="D352" s="220"/>
      <c r="E352" s="11"/>
      <c r="F352" s="205" t="str">
        <f t="shared" si="10"/>
        <v>N/A</v>
      </c>
      <c r="G352" s="6"/>
      <c r="AA352" s="14" t="str">
        <f t="shared" si="11"/>
        <v/>
      </c>
      <c r="AB352" s="14" t="str">
        <f>IF(LEN($AA352)=0,"N",IF(LEN($AA352)&gt;1,"Error -- Availability entered in an incorrect format",IF($AA352='Control Panel'!$F$36,$AA352,IF($AA352='Control Panel'!$F$37,$AA352,IF($AA352='Control Panel'!$F$38,$AA352,IF($AA352='Control Panel'!$F$39,$AA352,IF($AA352='Control Panel'!$F$40,$AA352,IF($AA352='Control Panel'!$F$41,$AA352,"Error -- Availability entered in an incorrect format"))))))))</f>
        <v>N</v>
      </c>
    </row>
    <row r="353" spans="1:28" s="14" customFormat="1" x14ac:dyDescent="0.35">
      <c r="A353" s="7">
        <v>341</v>
      </c>
      <c r="B353" s="6"/>
      <c r="C353" s="11"/>
      <c r="D353" s="220"/>
      <c r="E353" s="11"/>
      <c r="F353" s="205" t="str">
        <f t="shared" si="10"/>
        <v>N/A</v>
      </c>
      <c r="G353" s="6"/>
      <c r="AA353" s="14" t="str">
        <f t="shared" si="11"/>
        <v/>
      </c>
      <c r="AB353" s="14" t="str">
        <f>IF(LEN($AA353)=0,"N",IF(LEN($AA353)&gt;1,"Error -- Availability entered in an incorrect format",IF($AA353='Control Panel'!$F$36,$AA353,IF($AA353='Control Panel'!$F$37,$AA353,IF($AA353='Control Panel'!$F$38,$AA353,IF($AA353='Control Panel'!$F$39,$AA353,IF($AA353='Control Panel'!$F$40,$AA353,IF($AA353='Control Panel'!$F$41,$AA353,"Error -- Availability entered in an incorrect format"))))))))</f>
        <v>N</v>
      </c>
    </row>
    <row r="354" spans="1:28" s="14" customFormat="1" x14ac:dyDescent="0.35">
      <c r="A354" s="7">
        <v>342</v>
      </c>
      <c r="B354" s="6"/>
      <c r="C354" s="11"/>
      <c r="D354" s="220"/>
      <c r="E354" s="11"/>
      <c r="F354" s="205" t="str">
        <f t="shared" si="10"/>
        <v>N/A</v>
      </c>
      <c r="G354" s="6"/>
      <c r="AA354" s="14" t="str">
        <f t="shared" si="11"/>
        <v/>
      </c>
      <c r="AB354" s="14" t="str">
        <f>IF(LEN($AA354)=0,"N",IF(LEN($AA354)&gt;1,"Error -- Availability entered in an incorrect format",IF($AA354='Control Panel'!$F$36,$AA354,IF($AA354='Control Panel'!$F$37,$AA354,IF($AA354='Control Panel'!$F$38,$AA354,IF($AA354='Control Panel'!$F$39,$AA354,IF($AA354='Control Panel'!$F$40,$AA354,IF($AA354='Control Panel'!$F$41,$AA354,"Error -- Availability entered in an incorrect format"))))))))</f>
        <v>N</v>
      </c>
    </row>
    <row r="355" spans="1:28" s="14" customFormat="1" x14ac:dyDescent="0.35">
      <c r="A355" s="7">
        <v>343</v>
      </c>
      <c r="B355" s="6"/>
      <c r="C355" s="11"/>
      <c r="D355" s="220"/>
      <c r="E355" s="11"/>
      <c r="F355" s="205" t="str">
        <f t="shared" si="10"/>
        <v>N/A</v>
      </c>
      <c r="G355" s="6"/>
      <c r="AA355" s="14" t="str">
        <f t="shared" si="11"/>
        <v/>
      </c>
      <c r="AB355" s="14" t="str">
        <f>IF(LEN($AA355)=0,"N",IF(LEN($AA355)&gt;1,"Error -- Availability entered in an incorrect format",IF($AA355='Control Panel'!$F$36,$AA355,IF($AA355='Control Panel'!$F$37,$AA355,IF($AA355='Control Panel'!$F$38,$AA355,IF($AA355='Control Panel'!$F$39,$AA355,IF($AA355='Control Panel'!$F$40,$AA355,IF($AA355='Control Panel'!$F$41,$AA355,"Error -- Availability entered in an incorrect format"))))))))</f>
        <v>N</v>
      </c>
    </row>
    <row r="356" spans="1:28" s="14" customFormat="1" x14ac:dyDescent="0.35">
      <c r="A356" s="7">
        <v>344</v>
      </c>
      <c r="B356" s="6"/>
      <c r="C356" s="11"/>
      <c r="D356" s="220"/>
      <c r="E356" s="11"/>
      <c r="F356" s="205" t="str">
        <f t="shared" si="10"/>
        <v>N/A</v>
      </c>
      <c r="G356" s="6"/>
      <c r="AA356" s="14" t="str">
        <f t="shared" si="11"/>
        <v/>
      </c>
      <c r="AB356" s="14" t="str">
        <f>IF(LEN($AA356)=0,"N",IF(LEN($AA356)&gt;1,"Error -- Availability entered in an incorrect format",IF($AA356='Control Panel'!$F$36,$AA356,IF($AA356='Control Panel'!$F$37,$AA356,IF($AA356='Control Panel'!$F$38,$AA356,IF($AA356='Control Panel'!$F$39,$AA356,IF($AA356='Control Panel'!$F$40,$AA356,IF($AA356='Control Panel'!$F$41,$AA356,"Error -- Availability entered in an incorrect format"))))))))</f>
        <v>N</v>
      </c>
    </row>
    <row r="357" spans="1:28" s="14" customFormat="1" x14ac:dyDescent="0.35">
      <c r="A357" s="7">
        <v>345</v>
      </c>
      <c r="B357" s="6"/>
      <c r="C357" s="11"/>
      <c r="D357" s="220"/>
      <c r="E357" s="11"/>
      <c r="F357" s="205" t="str">
        <f t="shared" si="10"/>
        <v>N/A</v>
      </c>
      <c r="G357" s="6"/>
      <c r="AA357" s="14" t="str">
        <f t="shared" si="11"/>
        <v/>
      </c>
      <c r="AB357" s="14" t="str">
        <f>IF(LEN($AA357)=0,"N",IF(LEN($AA357)&gt;1,"Error -- Availability entered in an incorrect format",IF($AA357='Control Panel'!$F$36,$AA357,IF($AA357='Control Panel'!$F$37,$AA357,IF($AA357='Control Panel'!$F$38,$AA357,IF($AA357='Control Panel'!$F$39,$AA357,IF($AA357='Control Panel'!$F$40,$AA357,IF($AA357='Control Panel'!$F$41,$AA357,"Error -- Availability entered in an incorrect format"))))))))</f>
        <v>N</v>
      </c>
    </row>
    <row r="358" spans="1:28" s="14" customFormat="1" x14ac:dyDescent="0.35">
      <c r="A358" s="7">
        <v>346</v>
      </c>
      <c r="B358" s="6"/>
      <c r="C358" s="11"/>
      <c r="D358" s="220"/>
      <c r="E358" s="11"/>
      <c r="F358" s="205" t="str">
        <f t="shared" si="10"/>
        <v>N/A</v>
      </c>
      <c r="G358" s="6"/>
      <c r="AA358" s="14" t="str">
        <f t="shared" si="11"/>
        <v/>
      </c>
      <c r="AB358" s="14" t="str">
        <f>IF(LEN($AA358)=0,"N",IF(LEN($AA358)&gt;1,"Error -- Availability entered in an incorrect format",IF($AA358='Control Panel'!$F$36,$AA358,IF($AA358='Control Panel'!$F$37,$AA358,IF($AA358='Control Panel'!$F$38,$AA358,IF($AA358='Control Panel'!$F$39,$AA358,IF($AA358='Control Panel'!$F$40,$AA358,IF($AA358='Control Panel'!$F$41,$AA358,"Error -- Availability entered in an incorrect format"))))))))</f>
        <v>N</v>
      </c>
    </row>
    <row r="359" spans="1:28" s="14" customFormat="1" x14ac:dyDescent="0.35">
      <c r="A359" s="7">
        <v>347</v>
      </c>
      <c r="B359" s="6"/>
      <c r="C359" s="11"/>
      <c r="D359" s="220"/>
      <c r="E359" s="11"/>
      <c r="F359" s="205" t="str">
        <f t="shared" si="10"/>
        <v>N/A</v>
      </c>
      <c r="G359" s="6"/>
      <c r="AA359" s="14" t="str">
        <f t="shared" si="11"/>
        <v/>
      </c>
      <c r="AB359" s="14" t="str">
        <f>IF(LEN($AA359)=0,"N",IF(LEN($AA359)&gt;1,"Error -- Availability entered in an incorrect format",IF($AA359='Control Panel'!$F$36,$AA359,IF($AA359='Control Panel'!$F$37,$AA359,IF($AA359='Control Panel'!$F$38,$AA359,IF($AA359='Control Panel'!$F$39,$AA359,IF($AA359='Control Panel'!$F$40,$AA359,IF($AA359='Control Panel'!$F$41,$AA359,"Error -- Availability entered in an incorrect format"))))))))</f>
        <v>N</v>
      </c>
    </row>
    <row r="360" spans="1:28" s="14" customFormat="1" x14ac:dyDescent="0.35">
      <c r="A360" s="7">
        <v>348</v>
      </c>
      <c r="B360" s="6"/>
      <c r="C360" s="11"/>
      <c r="D360" s="220"/>
      <c r="E360" s="11"/>
      <c r="F360" s="205" t="str">
        <f t="shared" si="10"/>
        <v>N/A</v>
      </c>
      <c r="G360" s="6"/>
      <c r="AA360" s="14" t="str">
        <f t="shared" si="11"/>
        <v/>
      </c>
      <c r="AB360" s="14" t="str">
        <f>IF(LEN($AA360)=0,"N",IF(LEN($AA360)&gt;1,"Error -- Availability entered in an incorrect format",IF($AA360='Control Panel'!$F$36,$AA360,IF($AA360='Control Panel'!$F$37,$AA360,IF($AA360='Control Panel'!$F$38,$AA360,IF($AA360='Control Panel'!$F$39,$AA360,IF($AA360='Control Panel'!$F$40,$AA360,IF($AA360='Control Panel'!$F$41,$AA360,"Error -- Availability entered in an incorrect format"))))))))</f>
        <v>N</v>
      </c>
    </row>
    <row r="361" spans="1:28" s="14" customFormat="1" x14ac:dyDescent="0.35">
      <c r="A361" s="7">
        <v>349</v>
      </c>
      <c r="B361" s="6"/>
      <c r="C361" s="11"/>
      <c r="D361" s="220"/>
      <c r="E361" s="11"/>
      <c r="F361" s="205" t="str">
        <f t="shared" si="10"/>
        <v>N/A</v>
      </c>
      <c r="G361" s="6"/>
      <c r="AA361" s="14" t="str">
        <f t="shared" si="11"/>
        <v/>
      </c>
      <c r="AB361" s="14" t="str">
        <f>IF(LEN($AA361)=0,"N",IF(LEN($AA361)&gt;1,"Error -- Availability entered in an incorrect format",IF($AA361='Control Panel'!$F$36,$AA361,IF($AA361='Control Panel'!$F$37,$AA361,IF($AA361='Control Panel'!$F$38,$AA361,IF($AA361='Control Panel'!$F$39,$AA361,IF($AA361='Control Panel'!$F$40,$AA361,IF($AA361='Control Panel'!$F$41,$AA361,"Error -- Availability entered in an incorrect format"))))))))</f>
        <v>N</v>
      </c>
    </row>
    <row r="362" spans="1:28" s="14" customFormat="1" x14ac:dyDescent="0.35">
      <c r="A362" s="7">
        <v>350</v>
      </c>
      <c r="B362" s="6"/>
      <c r="C362" s="11"/>
      <c r="D362" s="220"/>
      <c r="E362" s="11"/>
      <c r="F362" s="205" t="str">
        <f t="shared" si="10"/>
        <v>N/A</v>
      </c>
      <c r="G362" s="6"/>
      <c r="AA362" s="14" t="str">
        <f t="shared" si="11"/>
        <v/>
      </c>
      <c r="AB362" s="14" t="str">
        <f>IF(LEN($AA362)=0,"N",IF(LEN($AA362)&gt;1,"Error -- Availability entered in an incorrect format",IF($AA362='Control Panel'!$F$36,$AA362,IF($AA362='Control Panel'!$F$37,$AA362,IF($AA362='Control Panel'!$F$38,$AA362,IF($AA362='Control Panel'!$F$39,$AA362,IF($AA362='Control Panel'!$F$40,$AA362,IF($AA362='Control Panel'!$F$41,$AA362,"Error -- Availability entered in an incorrect format"))))))))</f>
        <v>N</v>
      </c>
    </row>
    <row r="363" spans="1:28" s="14" customFormat="1" x14ac:dyDescent="0.35">
      <c r="A363" s="7">
        <v>351</v>
      </c>
      <c r="B363" s="6"/>
      <c r="C363" s="11"/>
      <c r="D363" s="220"/>
      <c r="E363" s="11"/>
      <c r="F363" s="205" t="str">
        <f t="shared" si="10"/>
        <v>N/A</v>
      </c>
      <c r="G363" s="6"/>
      <c r="AA363" s="14" t="str">
        <f t="shared" si="11"/>
        <v/>
      </c>
      <c r="AB363" s="14" t="str">
        <f>IF(LEN($AA363)=0,"N",IF(LEN($AA363)&gt;1,"Error -- Availability entered in an incorrect format",IF($AA363='Control Panel'!$F$36,$AA363,IF($AA363='Control Panel'!$F$37,$AA363,IF($AA363='Control Panel'!$F$38,$AA363,IF($AA363='Control Panel'!$F$39,$AA363,IF($AA363='Control Panel'!$F$40,$AA363,IF($AA363='Control Panel'!$F$41,$AA363,"Error -- Availability entered in an incorrect format"))))))))</f>
        <v>N</v>
      </c>
    </row>
    <row r="364" spans="1:28" s="14" customFormat="1" x14ac:dyDescent="0.35">
      <c r="A364" s="7">
        <v>352</v>
      </c>
      <c r="B364" s="6"/>
      <c r="C364" s="11"/>
      <c r="D364" s="220"/>
      <c r="E364" s="11"/>
      <c r="F364" s="205" t="str">
        <f t="shared" si="10"/>
        <v>N/A</v>
      </c>
      <c r="G364" s="6"/>
      <c r="AA364" s="14" t="str">
        <f t="shared" si="11"/>
        <v/>
      </c>
      <c r="AB364" s="14" t="str">
        <f>IF(LEN($AA364)=0,"N",IF(LEN($AA364)&gt;1,"Error -- Availability entered in an incorrect format",IF($AA364='Control Panel'!$F$36,$AA364,IF($AA364='Control Panel'!$F$37,$AA364,IF($AA364='Control Panel'!$F$38,$AA364,IF($AA364='Control Panel'!$F$39,$AA364,IF($AA364='Control Panel'!$F$40,$AA364,IF($AA364='Control Panel'!$F$41,$AA364,"Error -- Availability entered in an incorrect format"))))))))</f>
        <v>N</v>
      </c>
    </row>
    <row r="365" spans="1:28" s="14" customFormat="1" x14ac:dyDescent="0.35">
      <c r="A365" s="7">
        <v>353</v>
      </c>
      <c r="B365" s="6"/>
      <c r="C365" s="11"/>
      <c r="D365" s="220"/>
      <c r="E365" s="11"/>
      <c r="F365" s="205" t="str">
        <f t="shared" si="10"/>
        <v>N/A</v>
      </c>
      <c r="G365" s="6"/>
      <c r="AA365" s="14" t="str">
        <f t="shared" si="11"/>
        <v/>
      </c>
      <c r="AB365" s="14" t="str">
        <f>IF(LEN($AA365)=0,"N",IF(LEN($AA365)&gt;1,"Error -- Availability entered in an incorrect format",IF($AA365='Control Panel'!$F$36,$AA365,IF($AA365='Control Panel'!$F$37,$AA365,IF($AA365='Control Panel'!$F$38,$AA365,IF($AA365='Control Panel'!$F$39,$AA365,IF($AA365='Control Panel'!$F$40,$AA365,IF($AA365='Control Panel'!$F$41,$AA365,"Error -- Availability entered in an incorrect format"))))))))</f>
        <v>N</v>
      </c>
    </row>
    <row r="366" spans="1:28" s="14" customFormat="1" x14ac:dyDescent="0.35">
      <c r="A366" s="7">
        <v>354</v>
      </c>
      <c r="B366" s="6"/>
      <c r="C366" s="11"/>
      <c r="D366" s="220"/>
      <c r="E366" s="11"/>
      <c r="F366" s="205" t="str">
        <f t="shared" si="10"/>
        <v>N/A</v>
      </c>
      <c r="G366" s="6"/>
      <c r="AA366" s="14" t="str">
        <f t="shared" si="11"/>
        <v/>
      </c>
      <c r="AB366" s="14" t="str">
        <f>IF(LEN($AA366)=0,"N",IF(LEN($AA366)&gt;1,"Error -- Availability entered in an incorrect format",IF($AA366='Control Panel'!$F$36,$AA366,IF($AA366='Control Panel'!$F$37,$AA366,IF($AA366='Control Panel'!$F$38,$AA366,IF($AA366='Control Panel'!$F$39,$AA366,IF($AA366='Control Panel'!$F$40,$AA366,IF($AA366='Control Panel'!$F$41,$AA366,"Error -- Availability entered in an incorrect format"))))))))</f>
        <v>N</v>
      </c>
    </row>
    <row r="367" spans="1:28" s="14" customFormat="1" x14ac:dyDescent="0.35">
      <c r="A367" s="7">
        <v>355</v>
      </c>
      <c r="B367" s="6"/>
      <c r="C367" s="11"/>
      <c r="D367" s="220"/>
      <c r="E367" s="11"/>
      <c r="F367" s="205" t="str">
        <f t="shared" si="10"/>
        <v>N/A</v>
      </c>
      <c r="G367" s="6"/>
      <c r="AA367" s="14" t="str">
        <f t="shared" si="11"/>
        <v/>
      </c>
      <c r="AB367" s="14" t="str">
        <f>IF(LEN($AA367)=0,"N",IF(LEN($AA367)&gt;1,"Error -- Availability entered in an incorrect format",IF($AA367='Control Panel'!$F$36,$AA367,IF($AA367='Control Panel'!$F$37,$AA367,IF($AA367='Control Panel'!$F$38,$AA367,IF($AA367='Control Panel'!$F$39,$AA367,IF($AA367='Control Panel'!$F$40,$AA367,IF($AA367='Control Panel'!$F$41,$AA367,"Error -- Availability entered in an incorrect format"))))))))</f>
        <v>N</v>
      </c>
    </row>
    <row r="368" spans="1:28" s="14" customFormat="1" x14ac:dyDescent="0.35">
      <c r="A368" s="7">
        <v>356</v>
      </c>
      <c r="B368" s="6"/>
      <c r="C368" s="11"/>
      <c r="D368" s="220"/>
      <c r="E368" s="11"/>
      <c r="F368" s="205" t="str">
        <f t="shared" si="10"/>
        <v>N/A</v>
      </c>
      <c r="G368" s="6"/>
      <c r="AA368" s="14" t="str">
        <f t="shared" si="11"/>
        <v/>
      </c>
      <c r="AB368" s="14" t="str">
        <f>IF(LEN($AA368)=0,"N",IF(LEN($AA368)&gt;1,"Error -- Availability entered in an incorrect format",IF($AA368='Control Panel'!$F$36,$AA368,IF($AA368='Control Panel'!$F$37,$AA368,IF($AA368='Control Panel'!$F$38,$AA368,IF($AA368='Control Panel'!$F$39,$AA368,IF($AA368='Control Panel'!$F$40,$AA368,IF($AA368='Control Panel'!$F$41,$AA368,"Error -- Availability entered in an incorrect format"))))))))</f>
        <v>N</v>
      </c>
    </row>
    <row r="369" spans="1:28" s="14" customFormat="1" x14ac:dyDescent="0.35">
      <c r="A369" s="7">
        <v>357</v>
      </c>
      <c r="B369" s="6"/>
      <c r="C369" s="11"/>
      <c r="D369" s="220"/>
      <c r="E369" s="11"/>
      <c r="F369" s="205" t="str">
        <f t="shared" si="10"/>
        <v>N/A</v>
      </c>
      <c r="G369" s="6"/>
      <c r="AA369" s="14" t="str">
        <f t="shared" si="11"/>
        <v/>
      </c>
      <c r="AB369" s="14" t="str">
        <f>IF(LEN($AA369)=0,"N",IF(LEN($AA369)&gt;1,"Error -- Availability entered in an incorrect format",IF($AA369='Control Panel'!$F$36,$AA369,IF($AA369='Control Panel'!$F$37,$AA369,IF($AA369='Control Panel'!$F$38,$AA369,IF($AA369='Control Panel'!$F$39,$AA369,IF($AA369='Control Panel'!$F$40,$AA369,IF($AA369='Control Panel'!$F$41,$AA369,"Error -- Availability entered in an incorrect format"))))))))</f>
        <v>N</v>
      </c>
    </row>
    <row r="370" spans="1:28" s="14" customFormat="1" x14ac:dyDescent="0.35">
      <c r="A370" s="7">
        <v>358</v>
      </c>
      <c r="B370" s="6"/>
      <c r="C370" s="11"/>
      <c r="D370" s="220"/>
      <c r="E370" s="11"/>
      <c r="F370" s="205" t="str">
        <f t="shared" si="10"/>
        <v>N/A</v>
      </c>
      <c r="G370" s="6"/>
      <c r="AA370" s="14" t="str">
        <f t="shared" si="11"/>
        <v/>
      </c>
      <c r="AB370" s="14" t="str">
        <f>IF(LEN($AA370)=0,"N",IF(LEN($AA370)&gt;1,"Error -- Availability entered in an incorrect format",IF($AA370='Control Panel'!$F$36,$AA370,IF($AA370='Control Panel'!$F$37,$AA370,IF($AA370='Control Panel'!$F$38,$AA370,IF($AA370='Control Panel'!$F$39,$AA370,IF($AA370='Control Panel'!$F$40,$AA370,IF($AA370='Control Panel'!$F$41,$AA370,"Error -- Availability entered in an incorrect format"))))))))</f>
        <v>N</v>
      </c>
    </row>
    <row r="371" spans="1:28" s="14" customFormat="1" x14ac:dyDescent="0.35">
      <c r="A371" s="7">
        <v>359</v>
      </c>
      <c r="B371" s="6"/>
      <c r="C371" s="11"/>
      <c r="D371" s="220"/>
      <c r="E371" s="11"/>
      <c r="F371" s="205" t="str">
        <f t="shared" si="10"/>
        <v>N/A</v>
      </c>
      <c r="G371" s="6"/>
      <c r="AA371" s="14" t="str">
        <f t="shared" si="11"/>
        <v/>
      </c>
      <c r="AB371" s="14" t="str">
        <f>IF(LEN($AA371)=0,"N",IF(LEN($AA371)&gt;1,"Error -- Availability entered in an incorrect format",IF($AA371='Control Panel'!$F$36,$AA371,IF($AA371='Control Panel'!$F$37,$AA371,IF($AA371='Control Panel'!$F$38,$AA371,IF($AA371='Control Panel'!$F$39,$AA371,IF($AA371='Control Panel'!$F$40,$AA371,IF($AA371='Control Panel'!$F$41,$AA371,"Error -- Availability entered in an incorrect format"))))))))</f>
        <v>N</v>
      </c>
    </row>
    <row r="372" spans="1:28" s="14" customFormat="1" x14ac:dyDescent="0.35">
      <c r="A372" s="7">
        <v>360</v>
      </c>
      <c r="B372" s="6"/>
      <c r="C372" s="11"/>
      <c r="D372" s="220"/>
      <c r="E372" s="11"/>
      <c r="F372" s="205" t="str">
        <f t="shared" si="10"/>
        <v>N/A</v>
      </c>
      <c r="G372" s="6"/>
      <c r="AA372" s="14" t="str">
        <f t="shared" si="11"/>
        <v/>
      </c>
      <c r="AB372" s="14" t="str">
        <f>IF(LEN($AA372)=0,"N",IF(LEN($AA372)&gt;1,"Error -- Availability entered in an incorrect format",IF($AA372='Control Panel'!$F$36,$AA372,IF($AA372='Control Panel'!$F$37,$AA372,IF($AA372='Control Panel'!$F$38,$AA372,IF($AA372='Control Panel'!$F$39,$AA372,IF($AA372='Control Panel'!$F$40,$AA372,IF($AA372='Control Panel'!$F$41,$AA372,"Error -- Availability entered in an incorrect format"))))))))</f>
        <v>N</v>
      </c>
    </row>
    <row r="373" spans="1:28" s="14" customFormat="1" x14ac:dyDescent="0.35">
      <c r="A373" s="7">
        <v>361</v>
      </c>
      <c r="B373" s="6"/>
      <c r="C373" s="11"/>
      <c r="D373" s="220"/>
      <c r="E373" s="11"/>
      <c r="F373" s="205" t="str">
        <f t="shared" si="10"/>
        <v>N/A</v>
      </c>
      <c r="G373" s="6"/>
      <c r="AA373" s="14" t="str">
        <f t="shared" si="11"/>
        <v/>
      </c>
      <c r="AB373" s="14" t="str">
        <f>IF(LEN($AA373)=0,"N",IF(LEN($AA373)&gt;1,"Error -- Availability entered in an incorrect format",IF($AA373='Control Panel'!$F$36,$AA373,IF($AA373='Control Panel'!$F$37,$AA373,IF($AA373='Control Panel'!$F$38,$AA373,IF($AA373='Control Panel'!$F$39,$AA373,IF($AA373='Control Panel'!$F$40,$AA373,IF($AA373='Control Panel'!$F$41,$AA373,"Error -- Availability entered in an incorrect format"))))))))</f>
        <v>N</v>
      </c>
    </row>
    <row r="374" spans="1:28" s="14" customFormat="1" x14ac:dyDescent="0.35">
      <c r="A374" s="7">
        <v>362</v>
      </c>
      <c r="B374" s="6"/>
      <c r="C374" s="11"/>
      <c r="D374" s="220"/>
      <c r="E374" s="11"/>
      <c r="F374" s="205" t="str">
        <f t="shared" si="10"/>
        <v>N/A</v>
      </c>
      <c r="G374" s="6"/>
      <c r="AA374" s="14" t="str">
        <f t="shared" si="11"/>
        <v/>
      </c>
      <c r="AB374" s="14" t="str">
        <f>IF(LEN($AA374)=0,"N",IF(LEN($AA374)&gt;1,"Error -- Availability entered in an incorrect format",IF($AA374='Control Panel'!$F$36,$AA374,IF($AA374='Control Panel'!$F$37,$AA374,IF($AA374='Control Panel'!$F$38,$AA374,IF($AA374='Control Panel'!$F$39,$AA374,IF($AA374='Control Panel'!$F$40,$AA374,IF($AA374='Control Panel'!$F$41,$AA374,"Error -- Availability entered in an incorrect format"))))))))</f>
        <v>N</v>
      </c>
    </row>
    <row r="375" spans="1:28" s="14" customFormat="1" x14ac:dyDescent="0.35">
      <c r="A375" s="7">
        <v>363</v>
      </c>
      <c r="B375" s="6"/>
      <c r="C375" s="11"/>
      <c r="D375" s="220"/>
      <c r="E375" s="11"/>
      <c r="F375" s="205" t="str">
        <f t="shared" si="10"/>
        <v>N/A</v>
      </c>
      <c r="G375" s="6"/>
      <c r="AA375" s="14" t="str">
        <f t="shared" si="11"/>
        <v/>
      </c>
      <c r="AB375" s="14" t="str">
        <f>IF(LEN($AA375)=0,"N",IF(LEN($AA375)&gt;1,"Error -- Availability entered in an incorrect format",IF($AA375='Control Panel'!$F$36,$AA375,IF($AA375='Control Panel'!$F$37,$AA375,IF($AA375='Control Panel'!$F$38,$AA375,IF($AA375='Control Panel'!$F$39,$AA375,IF($AA375='Control Panel'!$F$40,$AA375,IF($AA375='Control Panel'!$F$41,$AA375,"Error -- Availability entered in an incorrect format"))))))))</f>
        <v>N</v>
      </c>
    </row>
    <row r="376" spans="1:28" s="14" customFormat="1" x14ac:dyDescent="0.35">
      <c r="A376" s="7">
        <v>364</v>
      </c>
      <c r="B376" s="6"/>
      <c r="C376" s="11"/>
      <c r="D376" s="220"/>
      <c r="E376" s="11"/>
      <c r="F376" s="205" t="str">
        <f t="shared" si="10"/>
        <v>N/A</v>
      </c>
      <c r="G376" s="6"/>
      <c r="AA376" s="14" t="str">
        <f t="shared" si="11"/>
        <v/>
      </c>
      <c r="AB376" s="14" t="str">
        <f>IF(LEN($AA376)=0,"N",IF(LEN($AA376)&gt;1,"Error -- Availability entered in an incorrect format",IF($AA376='Control Panel'!$F$36,$AA376,IF($AA376='Control Panel'!$F$37,$AA376,IF($AA376='Control Panel'!$F$38,$AA376,IF($AA376='Control Panel'!$F$39,$AA376,IF($AA376='Control Panel'!$F$40,$AA376,IF($AA376='Control Panel'!$F$41,$AA376,"Error -- Availability entered in an incorrect format"))))))))</f>
        <v>N</v>
      </c>
    </row>
    <row r="377" spans="1:28" s="14" customFormat="1" x14ac:dyDescent="0.35">
      <c r="A377" s="7">
        <v>365</v>
      </c>
      <c r="B377" s="6"/>
      <c r="C377" s="11"/>
      <c r="D377" s="220"/>
      <c r="E377" s="11"/>
      <c r="F377" s="205" t="str">
        <f t="shared" si="10"/>
        <v>N/A</v>
      </c>
      <c r="G377" s="6"/>
      <c r="AA377" s="14" t="str">
        <f t="shared" si="11"/>
        <v/>
      </c>
      <c r="AB377" s="14" t="str">
        <f>IF(LEN($AA377)=0,"N",IF(LEN($AA377)&gt;1,"Error -- Availability entered in an incorrect format",IF($AA377='Control Panel'!$F$36,$AA377,IF($AA377='Control Panel'!$F$37,$AA377,IF($AA377='Control Panel'!$F$38,$AA377,IF($AA377='Control Panel'!$F$39,$AA377,IF($AA377='Control Panel'!$F$40,$AA377,IF($AA377='Control Panel'!$F$41,$AA377,"Error -- Availability entered in an incorrect format"))))))))</f>
        <v>N</v>
      </c>
    </row>
    <row r="378" spans="1:28" s="14" customFormat="1" x14ac:dyDescent="0.35">
      <c r="A378" s="7">
        <v>366</v>
      </c>
      <c r="B378" s="6"/>
      <c r="C378" s="11"/>
      <c r="D378" s="220"/>
      <c r="E378" s="11"/>
      <c r="F378" s="205" t="str">
        <f t="shared" si="10"/>
        <v>N/A</v>
      </c>
      <c r="G378" s="6"/>
      <c r="AA378" s="14" t="str">
        <f t="shared" si="11"/>
        <v/>
      </c>
      <c r="AB378" s="14" t="str">
        <f>IF(LEN($AA378)=0,"N",IF(LEN($AA378)&gt;1,"Error -- Availability entered in an incorrect format",IF($AA378='Control Panel'!$F$36,$AA378,IF($AA378='Control Panel'!$F$37,$AA378,IF($AA378='Control Panel'!$F$38,$AA378,IF($AA378='Control Panel'!$F$39,$AA378,IF($AA378='Control Panel'!$F$40,$AA378,IF($AA378='Control Panel'!$F$41,$AA378,"Error -- Availability entered in an incorrect format"))))))))</f>
        <v>N</v>
      </c>
    </row>
    <row r="379" spans="1:28" s="14" customFormat="1" x14ac:dyDescent="0.35">
      <c r="A379" s="7">
        <v>367</v>
      </c>
      <c r="B379" s="6"/>
      <c r="C379" s="11"/>
      <c r="D379" s="220"/>
      <c r="E379" s="11"/>
      <c r="F379" s="205" t="str">
        <f t="shared" si="10"/>
        <v>N/A</v>
      </c>
      <c r="G379" s="6"/>
      <c r="AA379" s="14" t="str">
        <f t="shared" si="11"/>
        <v/>
      </c>
      <c r="AB379" s="14" t="str">
        <f>IF(LEN($AA379)=0,"N",IF(LEN($AA379)&gt;1,"Error -- Availability entered in an incorrect format",IF($AA379='Control Panel'!$F$36,$AA379,IF($AA379='Control Panel'!$F$37,$AA379,IF($AA379='Control Panel'!$F$38,$AA379,IF($AA379='Control Panel'!$F$39,$AA379,IF($AA379='Control Panel'!$F$40,$AA379,IF($AA379='Control Panel'!$F$41,$AA379,"Error -- Availability entered in an incorrect format"))))))))</f>
        <v>N</v>
      </c>
    </row>
    <row r="380" spans="1:28" s="14" customFormat="1" x14ac:dyDescent="0.35">
      <c r="A380" s="7">
        <v>368</v>
      </c>
      <c r="B380" s="6"/>
      <c r="C380" s="11"/>
      <c r="D380" s="220"/>
      <c r="E380" s="11"/>
      <c r="F380" s="205" t="str">
        <f t="shared" si="10"/>
        <v>N/A</v>
      </c>
      <c r="G380" s="6"/>
      <c r="AA380" s="14" t="str">
        <f t="shared" si="11"/>
        <v/>
      </c>
      <c r="AB380" s="14" t="str">
        <f>IF(LEN($AA380)=0,"N",IF(LEN($AA380)&gt;1,"Error -- Availability entered in an incorrect format",IF($AA380='Control Panel'!$F$36,$AA380,IF($AA380='Control Panel'!$F$37,$AA380,IF($AA380='Control Panel'!$F$38,$AA380,IF($AA380='Control Panel'!$F$39,$AA380,IF($AA380='Control Panel'!$F$40,$AA380,IF($AA380='Control Panel'!$F$41,$AA380,"Error -- Availability entered in an incorrect format"))))))))</f>
        <v>N</v>
      </c>
    </row>
    <row r="381" spans="1:28" s="14" customFormat="1" x14ac:dyDescent="0.35">
      <c r="A381" s="7">
        <v>369</v>
      </c>
      <c r="B381" s="6"/>
      <c r="C381" s="11"/>
      <c r="D381" s="220"/>
      <c r="E381" s="11"/>
      <c r="F381" s="205" t="str">
        <f t="shared" si="10"/>
        <v>N/A</v>
      </c>
      <c r="G381" s="6"/>
      <c r="AA381" s="14" t="str">
        <f t="shared" si="11"/>
        <v/>
      </c>
      <c r="AB381" s="14" t="str">
        <f>IF(LEN($AA381)=0,"N",IF(LEN($AA381)&gt;1,"Error -- Availability entered in an incorrect format",IF($AA381='Control Panel'!$F$36,$AA381,IF($AA381='Control Panel'!$F$37,$AA381,IF($AA381='Control Panel'!$F$38,$AA381,IF($AA381='Control Panel'!$F$39,$AA381,IF($AA381='Control Panel'!$F$40,$AA381,IF($AA381='Control Panel'!$F$41,$AA381,"Error -- Availability entered in an incorrect format"))))))))</f>
        <v>N</v>
      </c>
    </row>
    <row r="382" spans="1:28" s="14" customFormat="1" x14ac:dyDescent="0.35">
      <c r="A382" s="7">
        <v>370</v>
      </c>
      <c r="B382" s="6"/>
      <c r="C382" s="11"/>
      <c r="D382" s="220"/>
      <c r="E382" s="11"/>
      <c r="F382" s="205" t="str">
        <f t="shared" si="10"/>
        <v>N/A</v>
      </c>
      <c r="G382" s="6"/>
      <c r="AA382" s="14" t="str">
        <f t="shared" si="11"/>
        <v/>
      </c>
      <c r="AB382" s="14" t="str">
        <f>IF(LEN($AA382)=0,"N",IF(LEN($AA382)&gt;1,"Error -- Availability entered in an incorrect format",IF($AA382='Control Panel'!$F$36,$AA382,IF($AA382='Control Panel'!$F$37,$AA382,IF($AA382='Control Panel'!$F$38,$AA382,IF($AA382='Control Panel'!$F$39,$AA382,IF($AA382='Control Panel'!$F$40,$AA382,IF($AA382='Control Panel'!$F$41,$AA382,"Error -- Availability entered in an incorrect format"))))))))</f>
        <v>N</v>
      </c>
    </row>
    <row r="383" spans="1:28" s="14" customFormat="1" x14ac:dyDescent="0.35">
      <c r="A383" s="7">
        <v>371</v>
      </c>
      <c r="B383" s="6"/>
      <c r="C383" s="11"/>
      <c r="D383" s="220"/>
      <c r="E383" s="11"/>
      <c r="F383" s="205" t="str">
        <f t="shared" si="10"/>
        <v>N/A</v>
      </c>
      <c r="G383" s="6"/>
      <c r="AA383" s="14" t="str">
        <f t="shared" si="11"/>
        <v/>
      </c>
      <c r="AB383" s="14" t="str">
        <f>IF(LEN($AA383)=0,"N",IF(LEN($AA383)&gt;1,"Error -- Availability entered in an incorrect format",IF($AA383='Control Panel'!$F$36,$AA383,IF($AA383='Control Panel'!$F$37,$AA383,IF($AA383='Control Panel'!$F$38,$AA383,IF($AA383='Control Panel'!$F$39,$AA383,IF($AA383='Control Panel'!$F$40,$AA383,IF($AA383='Control Panel'!$F$41,$AA383,"Error -- Availability entered in an incorrect format"))))))))</f>
        <v>N</v>
      </c>
    </row>
    <row r="384" spans="1:28" s="14" customFormat="1" x14ac:dyDescent="0.35">
      <c r="A384" s="7">
        <v>372</v>
      </c>
      <c r="B384" s="6"/>
      <c r="C384" s="11"/>
      <c r="D384" s="220"/>
      <c r="E384" s="11"/>
      <c r="F384" s="205" t="str">
        <f t="shared" si="10"/>
        <v>N/A</v>
      </c>
      <c r="G384" s="6"/>
      <c r="AA384" s="14" t="str">
        <f t="shared" si="11"/>
        <v/>
      </c>
      <c r="AB384" s="14" t="str">
        <f>IF(LEN($AA384)=0,"N",IF(LEN($AA384)&gt;1,"Error -- Availability entered in an incorrect format",IF($AA384='Control Panel'!$F$36,$AA384,IF($AA384='Control Panel'!$F$37,$AA384,IF($AA384='Control Panel'!$F$38,$AA384,IF($AA384='Control Panel'!$F$39,$AA384,IF($AA384='Control Panel'!$F$40,$AA384,IF($AA384='Control Panel'!$F$41,$AA384,"Error -- Availability entered in an incorrect format"))))))))</f>
        <v>N</v>
      </c>
    </row>
    <row r="385" spans="1:28" s="14" customFormat="1" x14ac:dyDescent="0.35">
      <c r="A385" s="7">
        <v>373</v>
      </c>
      <c r="B385" s="6"/>
      <c r="C385" s="11"/>
      <c r="D385" s="220"/>
      <c r="E385" s="11"/>
      <c r="F385" s="205" t="str">
        <f t="shared" si="10"/>
        <v>N/A</v>
      </c>
      <c r="G385" s="6"/>
      <c r="AA385" s="14" t="str">
        <f t="shared" si="11"/>
        <v/>
      </c>
      <c r="AB385" s="14" t="str">
        <f>IF(LEN($AA385)=0,"N",IF(LEN($AA385)&gt;1,"Error -- Availability entered in an incorrect format",IF($AA385='Control Panel'!$F$36,$AA385,IF($AA385='Control Panel'!$F$37,$AA385,IF($AA385='Control Panel'!$F$38,$AA385,IF($AA385='Control Panel'!$F$39,$AA385,IF($AA385='Control Panel'!$F$40,$AA385,IF($AA385='Control Panel'!$F$41,$AA385,"Error -- Availability entered in an incorrect format"))))))))</f>
        <v>N</v>
      </c>
    </row>
    <row r="386" spans="1:28" s="14" customFormat="1" x14ac:dyDescent="0.35">
      <c r="A386" s="7">
        <v>374</v>
      </c>
      <c r="B386" s="6"/>
      <c r="C386" s="11"/>
      <c r="D386" s="220"/>
      <c r="E386" s="11"/>
      <c r="F386" s="205" t="str">
        <f t="shared" si="10"/>
        <v>N/A</v>
      </c>
      <c r="G386" s="6"/>
      <c r="AA386" s="14" t="str">
        <f t="shared" si="11"/>
        <v/>
      </c>
      <c r="AB386" s="14" t="str">
        <f>IF(LEN($AA386)=0,"N",IF(LEN($AA386)&gt;1,"Error -- Availability entered in an incorrect format",IF($AA386='Control Panel'!$F$36,$AA386,IF($AA386='Control Panel'!$F$37,$AA386,IF($AA386='Control Panel'!$F$38,$AA386,IF($AA386='Control Panel'!$F$39,$AA386,IF($AA386='Control Panel'!$F$40,$AA386,IF($AA386='Control Panel'!$F$41,$AA386,"Error -- Availability entered in an incorrect format"))))))))</f>
        <v>N</v>
      </c>
    </row>
    <row r="387" spans="1:28" s="14" customFormat="1" x14ac:dyDescent="0.35">
      <c r="A387" s="7">
        <v>375</v>
      </c>
      <c r="B387" s="6"/>
      <c r="C387" s="11"/>
      <c r="D387" s="220"/>
      <c r="E387" s="11"/>
      <c r="F387" s="205" t="str">
        <f t="shared" si="10"/>
        <v>N/A</v>
      </c>
      <c r="G387" s="6"/>
      <c r="AA387" s="14" t="str">
        <f t="shared" si="11"/>
        <v/>
      </c>
      <c r="AB387" s="14" t="str">
        <f>IF(LEN($AA387)=0,"N",IF(LEN($AA387)&gt;1,"Error -- Availability entered in an incorrect format",IF($AA387='Control Panel'!$F$36,$AA387,IF($AA387='Control Panel'!$F$37,$AA387,IF($AA387='Control Panel'!$F$38,$AA387,IF($AA387='Control Panel'!$F$39,$AA387,IF($AA387='Control Panel'!$F$40,$AA387,IF($AA387='Control Panel'!$F$41,$AA387,"Error -- Availability entered in an incorrect format"))))))))</f>
        <v>N</v>
      </c>
    </row>
    <row r="388" spans="1:28" s="14" customFormat="1" x14ac:dyDescent="0.35">
      <c r="A388" s="7">
        <v>376</v>
      </c>
      <c r="B388" s="6"/>
      <c r="C388" s="11"/>
      <c r="D388" s="220"/>
      <c r="E388" s="11"/>
      <c r="F388" s="205" t="str">
        <f t="shared" si="10"/>
        <v>N/A</v>
      </c>
      <c r="G388" s="6"/>
      <c r="AA388" s="14" t="str">
        <f t="shared" si="11"/>
        <v/>
      </c>
      <c r="AB388" s="14" t="str">
        <f>IF(LEN($AA388)=0,"N",IF(LEN($AA388)&gt;1,"Error -- Availability entered in an incorrect format",IF($AA388='Control Panel'!$F$36,$AA388,IF($AA388='Control Panel'!$F$37,$AA388,IF($AA388='Control Panel'!$F$38,$AA388,IF($AA388='Control Panel'!$F$39,$AA388,IF($AA388='Control Panel'!$F$40,$AA388,IF($AA388='Control Panel'!$F$41,$AA388,"Error -- Availability entered in an incorrect format"))))))))</f>
        <v>N</v>
      </c>
    </row>
    <row r="389" spans="1:28" s="14" customFormat="1" x14ac:dyDescent="0.35">
      <c r="A389" s="7">
        <v>377</v>
      </c>
      <c r="B389" s="6"/>
      <c r="C389" s="11"/>
      <c r="D389" s="220"/>
      <c r="E389" s="11"/>
      <c r="F389" s="205" t="str">
        <f t="shared" si="10"/>
        <v>N/A</v>
      </c>
      <c r="G389" s="6"/>
      <c r="AA389" s="14" t="str">
        <f t="shared" si="11"/>
        <v/>
      </c>
      <c r="AB389" s="14" t="str">
        <f>IF(LEN($AA389)=0,"N",IF(LEN($AA389)&gt;1,"Error -- Availability entered in an incorrect format",IF($AA389='Control Panel'!$F$36,$AA389,IF($AA389='Control Panel'!$F$37,$AA389,IF($AA389='Control Panel'!$F$38,$AA389,IF($AA389='Control Panel'!$F$39,$AA389,IF($AA389='Control Panel'!$F$40,$AA389,IF($AA389='Control Panel'!$F$41,$AA389,"Error -- Availability entered in an incorrect format"))))))))</f>
        <v>N</v>
      </c>
    </row>
    <row r="390" spans="1:28" s="14" customFormat="1" x14ac:dyDescent="0.35">
      <c r="A390" s="7">
        <v>378</v>
      </c>
      <c r="B390" s="6"/>
      <c r="C390" s="11"/>
      <c r="D390" s="220"/>
      <c r="E390" s="11"/>
      <c r="F390" s="205" t="str">
        <f t="shared" si="10"/>
        <v>N/A</v>
      </c>
      <c r="G390" s="6"/>
      <c r="AA390" s="14" t="str">
        <f t="shared" si="11"/>
        <v/>
      </c>
      <c r="AB390" s="14" t="str">
        <f>IF(LEN($AA390)=0,"N",IF(LEN($AA390)&gt;1,"Error -- Availability entered in an incorrect format",IF($AA390='Control Panel'!$F$36,$AA390,IF($AA390='Control Panel'!$F$37,$AA390,IF($AA390='Control Panel'!$F$38,$AA390,IF($AA390='Control Panel'!$F$39,$AA390,IF($AA390='Control Panel'!$F$40,$AA390,IF($AA390='Control Panel'!$F$41,$AA390,"Error -- Availability entered in an incorrect format"))))))))</f>
        <v>N</v>
      </c>
    </row>
    <row r="391" spans="1:28" s="14" customFormat="1" x14ac:dyDescent="0.35">
      <c r="A391" s="7">
        <v>379</v>
      </c>
      <c r="B391" s="6"/>
      <c r="C391" s="11"/>
      <c r="D391" s="220"/>
      <c r="E391" s="11"/>
      <c r="F391" s="205" t="str">
        <f t="shared" si="10"/>
        <v>N/A</v>
      </c>
      <c r="G391" s="6"/>
      <c r="AA391" s="14" t="str">
        <f t="shared" si="11"/>
        <v/>
      </c>
      <c r="AB391" s="14" t="str">
        <f>IF(LEN($AA391)=0,"N",IF(LEN($AA391)&gt;1,"Error -- Availability entered in an incorrect format",IF($AA391='Control Panel'!$F$36,$AA391,IF($AA391='Control Panel'!$F$37,$AA391,IF($AA391='Control Panel'!$F$38,$AA391,IF($AA391='Control Panel'!$F$39,$AA391,IF($AA391='Control Panel'!$F$40,$AA391,IF($AA391='Control Panel'!$F$41,$AA391,"Error -- Availability entered in an incorrect format"))))))))</f>
        <v>N</v>
      </c>
    </row>
    <row r="392" spans="1:28" s="14" customFormat="1" x14ac:dyDescent="0.35">
      <c r="A392" s="7">
        <v>380</v>
      </c>
      <c r="B392" s="6"/>
      <c r="C392" s="11"/>
      <c r="D392" s="220"/>
      <c r="E392" s="11"/>
      <c r="F392" s="205" t="str">
        <f t="shared" si="10"/>
        <v>N/A</v>
      </c>
      <c r="G392" s="6"/>
      <c r="AA392" s="14" t="str">
        <f t="shared" si="11"/>
        <v/>
      </c>
      <c r="AB392" s="14" t="str">
        <f>IF(LEN($AA392)=0,"N",IF(LEN($AA392)&gt;1,"Error -- Availability entered in an incorrect format",IF($AA392='Control Panel'!$F$36,$AA392,IF($AA392='Control Panel'!$F$37,$AA392,IF($AA392='Control Panel'!$F$38,$AA392,IF($AA392='Control Panel'!$F$39,$AA392,IF($AA392='Control Panel'!$F$40,$AA392,IF($AA392='Control Panel'!$F$41,$AA392,"Error -- Availability entered in an incorrect format"))))))))</f>
        <v>N</v>
      </c>
    </row>
    <row r="393" spans="1:28" s="14" customFormat="1" x14ac:dyDescent="0.35">
      <c r="A393" s="7">
        <v>381</v>
      </c>
      <c r="B393" s="6"/>
      <c r="C393" s="11"/>
      <c r="D393" s="220"/>
      <c r="E393" s="11"/>
      <c r="F393" s="205" t="str">
        <f t="shared" si="10"/>
        <v>N/A</v>
      </c>
      <c r="G393" s="6"/>
      <c r="AA393" s="14" t="str">
        <f t="shared" si="11"/>
        <v/>
      </c>
      <c r="AB393" s="14" t="str">
        <f>IF(LEN($AA393)=0,"N",IF(LEN($AA393)&gt;1,"Error -- Availability entered in an incorrect format",IF($AA393='Control Panel'!$F$36,$AA393,IF($AA393='Control Panel'!$F$37,$AA393,IF($AA393='Control Panel'!$F$38,$AA393,IF($AA393='Control Panel'!$F$39,$AA393,IF($AA393='Control Panel'!$F$40,$AA393,IF($AA393='Control Panel'!$F$41,$AA393,"Error -- Availability entered in an incorrect format"))))))))</f>
        <v>N</v>
      </c>
    </row>
    <row r="394" spans="1:28" s="14" customFormat="1" x14ac:dyDescent="0.35">
      <c r="A394" s="7">
        <v>382</v>
      </c>
      <c r="B394" s="6"/>
      <c r="C394" s="11"/>
      <c r="D394" s="220"/>
      <c r="E394" s="11"/>
      <c r="F394" s="205" t="str">
        <f t="shared" si="10"/>
        <v>N/A</v>
      </c>
      <c r="G394" s="6"/>
      <c r="AA394" s="14" t="str">
        <f t="shared" si="11"/>
        <v/>
      </c>
      <c r="AB394" s="14" t="str">
        <f>IF(LEN($AA394)=0,"N",IF(LEN($AA394)&gt;1,"Error -- Availability entered in an incorrect format",IF($AA394='Control Panel'!$F$36,$AA394,IF($AA394='Control Panel'!$F$37,$AA394,IF($AA394='Control Panel'!$F$38,$AA394,IF($AA394='Control Panel'!$F$39,$AA394,IF($AA394='Control Panel'!$F$40,$AA394,IF($AA394='Control Panel'!$F$41,$AA394,"Error -- Availability entered in an incorrect format"))))))))</f>
        <v>N</v>
      </c>
    </row>
    <row r="395" spans="1:28" s="14" customFormat="1" x14ac:dyDescent="0.35">
      <c r="A395" s="7">
        <v>383</v>
      </c>
      <c r="B395" s="6"/>
      <c r="C395" s="11"/>
      <c r="D395" s="220"/>
      <c r="E395" s="11"/>
      <c r="F395" s="205" t="str">
        <f t="shared" si="10"/>
        <v>N/A</v>
      </c>
      <c r="G395" s="6"/>
      <c r="AA395" s="14" t="str">
        <f t="shared" si="11"/>
        <v/>
      </c>
      <c r="AB395" s="14" t="str">
        <f>IF(LEN($AA395)=0,"N",IF(LEN($AA395)&gt;1,"Error -- Availability entered in an incorrect format",IF($AA395='Control Panel'!$F$36,$AA395,IF($AA395='Control Panel'!$F$37,$AA395,IF($AA395='Control Panel'!$F$38,$AA395,IF($AA395='Control Panel'!$F$39,$AA395,IF($AA395='Control Panel'!$F$40,$AA395,IF($AA395='Control Panel'!$F$41,$AA395,"Error -- Availability entered in an incorrect format"))))))))</f>
        <v>N</v>
      </c>
    </row>
    <row r="396" spans="1:28" s="14" customFormat="1" x14ac:dyDescent="0.35">
      <c r="A396" s="7">
        <v>384</v>
      </c>
      <c r="B396" s="6"/>
      <c r="C396" s="11"/>
      <c r="D396" s="220"/>
      <c r="E396" s="11"/>
      <c r="F396" s="205" t="str">
        <f t="shared" si="10"/>
        <v>N/A</v>
      </c>
      <c r="G396" s="6"/>
      <c r="AA396" s="14" t="str">
        <f t="shared" si="11"/>
        <v/>
      </c>
      <c r="AB396" s="14" t="str">
        <f>IF(LEN($AA396)=0,"N",IF(LEN($AA396)&gt;1,"Error -- Availability entered in an incorrect format",IF($AA396='Control Panel'!$F$36,$AA396,IF($AA396='Control Panel'!$F$37,$AA396,IF($AA396='Control Panel'!$F$38,$AA396,IF($AA396='Control Panel'!$F$39,$AA396,IF($AA396='Control Panel'!$F$40,$AA396,IF($AA396='Control Panel'!$F$41,$AA396,"Error -- Availability entered in an incorrect format"))))))))</f>
        <v>N</v>
      </c>
    </row>
    <row r="397" spans="1:28" s="14" customFormat="1" x14ac:dyDescent="0.35">
      <c r="A397" s="7">
        <v>385</v>
      </c>
      <c r="B397" s="6"/>
      <c r="C397" s="11"/>
      <c r="D397" s="220"/>
      <c r="E397" s="11"/>
      <c r="F397" s="205" t="str">
        <f t="shared" si="10"/>
        <v>N/A</v>
      </c>
      <c r="G397" s="6"/>
      <c r="AA397" s="14" t="str">
        <f t="shared" si="11"/>
        <v/>
      </c>
      <c r="AB397" s="14" t="str">
        <f>IF(LEN($AA397)=0,"N",IF(LEN($AA397)&gt;1,"Error -- Availability entered in an incorrect format",IF($AA397='Control Panel'!$F$36,$AA397,IF($AA397='Control Panel'!$F$37,$AA397,IF($AA397='Control Panel'!$F$38,$AA397,IF($AA397='Control Panel'!$F$39,$AA397,IF($AA397='Control Panel'!$F$40,$AA397,IF($AA397='Control Panel'!$F$41,$AA397,"Error -- Availability entered in an incorrect format"))))))))</f>
        <v>N</v>
      </c>
    </row>
    <row r="398" spans="1:28" s="14" customFormat="1" x14ac:dyDescent="0.35">
      <c r="A398" s="7">
        <v>386</v>
      </c>
      <c r="B398" s="6"/>
      <c r="C398" s="11"/>
      <c r="D398" s="220"/>
      <c r="E398" s="11"/>
      <c r="F398" s="205" t="str">
        <f t="shared" ref="F398:F461" si="12">IF($D$10=$A$9,"N/A",$D$10)</f>
        <v>N/A</v>
      </c>
      <c r="G398" s="6"/>
      <c r="AA398" s="14" t="str">
        <f t="shared" ref="AA398:AA461" si="13">TRIM($D398)</f>
        <v/>
      </c>
      <c r="AB398" s="14" t="str">
        <f>IF(LEN($AA398)=0,"N",IF(LEN($AA398)&gt;1,"Error -- Availability entered in an incorrect format",IF($AA398='Control Panel'!$F$36,$AA398,IF($AA398='Control Panel'!$F$37,$AA398,IF($AA398='Control Panel'!$F$38,$AA398,IF($AA398='Control Panel'!$F$39,$AA398,IF($AA398='Control Panel'!$F$40,$AA398,IF($AA398='Control Panel'!$F$41,$AA398,"Error -- Availability entered in an incorrect format"))))))))</f>
        <v>N</v>
      </c>
    </row>
    <row r="399" spans="1:28" s="14" customFormat="1" x14ac:dyDescent="0.35">
      <c r="A399" s="7">
        <v>387</v>
      </c>
      <c r="B399" s="6"/>
      <c r="C399" s="11"/>
      <c r="D399" s="220"/>
      <c r="E399" s="11"/>
      <c r="F399" s="205" t="str">
        <f t="shared" si="12"/>
        <v>N/A</v>
      </c>
      <c r="G399" s="6"/>
      <c r="AA399" s="14" t="str">
        <f t="shared" si="13"/>
        <v/>
      </c>
      <c r="AB399" s="14" t="str">
        <f>IF(LEN($AA399)=0,"N",IF(LEN($AA399)&gt;1,"Error -- Availability entered in an incorrect format",IF($AA399='Control Panel'!$F$36,$AA399,IF($AA399='Control Panel'!$F$37,$AA399,IF($AA399='Control Panel'!$F$38,$AA399,IF($AA399='Control Panel'!$F$39,$AA399,IF($AA399='Control Panel'!$F$40,$AA399,IF($AA399='Control Panel'!$F$41,$AA399,"Error -- Availability entered in an incorrect format"))))))))</f>
        <v>N</v>
      </c>
    </row>
    <row r="400" spans="1:28" s="14" customFormat="1" x14ac:dyDescent="0.35">
      <c r="A400" s="7">
        <v>388</v>
      </c>
      <c r="B400" s="6"/>
      <c r="C400" s="11"/>
      <c r="D400" s="220"/>
      <c r="E400" s="11"/>
      <c r="F400" s="205" t="str">
        <f t="shared" si="12"/>
        <v>N/A</v>
      </c>
      <c r="G400" s="6"/>
      <c r="AA400" s="14" t="str">
        <f t="shared" si="13"/>
        <v/>
      </c>
      <c r="AB400" s="14" t="str">
        <f>IF(LEN($AA400)=0,"N",IF(LEN($AA400)&gt;1,"Error -- Availability entered in an incorrect format",IF($AA400='Control Panel'!$F$36,$AA400,IF($AA400='Control Panel'!$F$37,$AA400,IF($AA400='Control Panel'!$F$38,$AA400,IF($AA400='Control Panel'!$F$39,$AA400,IF($AA400='Control Panel'!$F$40,$AA400,IF($AA400='Control Panel'!$F$41,$AA400,"Error -- Availability entered in an incorrect format"))))))))</f>
        <v>N</v>
      </c>
    </row>
    <row r="401" spans="1:28" s="14" customFormat="1" x14ac:dyDescent="0.35">
      <c r="A401" s="7">
        <v>389</v>
      </c>
      <c r="B401" s="6"/>
      <c r="C401" s="11"/>
      <c r="D401" s="220"/>
      <c r="E401" s="11"/>
      <c r="F401" s="205" t="str">
        <f t="shared" si="12"/>
        <v>N/A</v>
      </c>
      <c r="G401" s="6"/>
      <c r="AA401" s="14" t="str">
        <f t="shared" si="13"/>
        <v/>
      </c>
      <c r="AB401" s="14" t="str">
        <f>IF(LEN($AA401)=0,"N",IF(LEN($AA401)&gt;1,"Error -- Availability entered in an incorrect format",IF($AA401='Control Panel'!$F$36,$AA401,IF($AA401='Control Panel'!$F$37,$AA401,IF($AA401='Control Panel'!$F$38,$AA401,IF($AA401='Control Panel'!$F$39,$AA401,IF($AA401='Control Panel'!$F$40,$AA401,IF($AA401='Control Panel'!$F$41,$AA401,"Error -- Availability entered in an incorrect format"))))))))</f>
        <v>N</v>
      </c>
    </row>
    <row r="402" spans="1:28" s="14" customFormat="1" x14ac:dyDescent="0.35">
      <c r="A402" s="7">
        <v>390</v>
      </c>
      <c r="B402" s="6"/>
      <c r="C402" s="11"/>
      <c r="D402" s="220"/>
      <c r="E402" s="11"/>
      <c r="F402" s="205" t="str">
        <f t="shared" si="12"/>
        <v>N/A</v>
      </c>
      <c r="G402" s="6"/>
      <c r="AA402" s="14" t="str">
        <f t="shared" si="13"/>
        <v/>
      </c>
      <c r="AB402" s="14" t="str">
        <f>IF(LEN($AA402)=0,"N",IF(LEN($AA402)&gt;1,"Error -- Availability entered in an incorrect format",IF($AA402='Control Panel'!$F$36,$AA402,IF($AA402='Control Panel'!$F$37,$AA402,IF($AA402='Control Panel'!$F$38,$AA402,IF($AA402='Control Panel'!$F$39,$AA402,IF($AA402='Control Panel'!$F$40,$AA402,IF($AA402='Control Panel'!$F$41,$AA402,"Error -- Availability entered in an incorrect format"))))))))</f>
        <v>N</v>
      </c>
    </row>
    <row r="403" spans="1:28" s="14" customFormat="1" x14ac:dyDescent="0.35">
      <c r="A403" s="7">
        <v>391</v>
      </c>
      <c r="B403" s="6"/>
      <c r="C403" s="11"/>
      <c r="D403" s="220"/>
      <c r="E403" s="11"/>
      <c r="F403" s="205" t="str">
        <f t="shared" si="12"/>
        <v>N/A</v>
      </c>
      <c r="G403" s="6"/>
      <c r="AA403" s="14" t="str">
        <f t="shared" si="13"/>
        <v/>
      </c>
      <c r="AB403" s="14" t="str">
        <f>IF(LEN($AA403)=0,"N",IF(LEN($AA403)&gt;1,"Error -- Availability entered in an incorrect format",IF($AA403='Control Panel'!$F$36,$AA403,IF($AA403='Control Panel'!$F$37,$AA403,IF($AA403='Control Panel'!$F$38,$AA403,IF($AA403='Control Panel'!$F$39,$AA403,IF($AA403='Control Panel'!$F$40,$AA403,IF($AA403='Control Panel'!$F$41,$AA403,"Error -- Availability entered in an incorrect format"))))))))</f>
        <v>N</v>
      </c>
    </row>
    <row r="404" spans="1:28" s="14" customFormat="1" x14ac:dyDescent="0.35">
      <c r="A404" s="7">
        <v>392</v>
      </c>
      <c r="B404" s="6"/>
      <c r="C404" s="11"/>
      <c r="D404" s="220"/>
      <c r="E404" s="11"/>
      <c r="F404" s="205" t="str">
        <f t="shared" si="12"/>
        <v>N/A</v>
      </c>
      <c r="G404" s="6"/>
      <c r="AA404" s="14" t="str">
        <f t="shared" si="13"/>
        <v/>
      </c>
      <c r="AB404" s="14" t="str">
        <f>IF(LEN($AA404)=0,"N",IF(LEN($AA404)&gt;1,"Error -- Availability entered in an incorrect format",IF($AA404='Control Panel'!$F$36,$AA404,IF($AA404='Control Panel'!$F$37,$AA404,IF($AA404='Control Panel'!$F$38,$AA404,IF($AA404='Control Panel'!$F$39,$AA404,IF($AA404='Control Panel'!$F$40,$AA404,IF($AA404='Control Panel'!$F$41,$AA404,"Error -- Availability entered in an incorrect format"))))))))</f>
        <v>N</v>
      </c>
    </row>
    <row r="405" spans="1:28" s="14" customFormat="1" x14ac:dyDescent="0.35">
      <c r="A405" s="7">
        <v>393</v>
      </c>
      <c r="B405" s="6"/>
      <c r="C405" s="11"/>
      <c r="D405" s="220"/>
      <c r="E405" s="11"/>
      <c r="F405" s="205" t="str">
        <f t="shared" si="12"/>
        <v>N/A</v>
      </c>
      <c r="G405" s="6"/>
      <c r="AA405" s="14" t="str">
        <f t="shared" si="13"/>
        <v/>
      </c>
      <c r="AB405" s="14" t="str">
        <f>IF(LEN($AA405)=0,"N",IF(LEN($AA405)&gt;1,"Error -- Availability entered in an incorrect format",IF($AA405='Control Panel'!$F$36,$AA405,IF($AA405='Control Panel'!$F$37,$AA405,IF($AA405='Control Panel'!$F$38,$AA405,IF($AA405='Control Panel'!$F$39,$AA405,IF($AA405='Control Panel'!$F$40,$AA405,IF($AA405='Control Panel'!$F$41,$AA405,"Error -- Availability entered in an incorrect format"))))))))</f>
        <v>N</v>
      </c>
    </row>
    <row r="406" spans="1:28" s="14" customFormat="1" x14ac:dyDescent="0.35">
      <c r="A406" s="7">
        <v>394</v>
      </c>
      <c r="B406" s="6"/>
      <c r="C406" s="11"/>
      <c r="D406" s="220"/>
      <c r="E406" s="11"/>
      <c r="F406" s="205" t="str">
        <f t="shared" si="12"/>
        <v>N/A</v>
      </c>
      <c r="G406" s="6"/>
      <c r="AA406" s="14" t="str">
        <f t="shared" si="13"/>
        <v/>
      </c>
      <c r="AB406" s="14" t="str">
        <f>IF(LEN($AA406)=0,"N",IF(LEN($AA406)&gt;1,"Error -- Availability entered in an incorrect format",IF($AA406='Control Panel'!$F$36,$AA406,IF($AA406='Control Panel'!$F$37,$AA406,IF($AA406='Control Panel'!$F$38,$AA406,IF($AA406='Control Panel'!$F$39,$AA406,IF($AA406='Control Panel'!$F$40,$AA406,IF($AA406='Control Panel'!$F$41,$AA406,"Error -- Availability entered in an incorrect format"))))))))</f>
        <v>N</v>
      </c>
    </row>
    <row r="407" spans="1:28" s="14" customFormat="1" x14ac:dyDescent="0.35">
      <c r="A407" s="7">
        <v>395</v>
      </c>
      <c r="B407" s="6"/>
      <c r="C407" s="11"/>
      <c r="D407" s="220"/>
      <c r="E407" s="11"/>
      <c r="F407" s="205" t="str">
        <f t="shared" si="12"/>
        <v>N/A</v>
      </c>
      <c r="G407" s="6"/>
      <c r="AA407" s="14" t="str">
        <f t="shared" si="13"/>
        <v/>
      </c>
      <c r="AB407" s="14" t="str">
        <f>IF(LEN($AA407)=0,"N",IF(LEN($AA407)&gt;1,"Error -- Availability entered in an incorrect format",IF($AA407='Control Panel'!$F$36,$AA407,IF($AA407='Control Panel'!$F$37,$AA407,IF($AA407='Control Panel'!$F$38,$AA407,IF($AA407='Control Panel'!$F$39,$AA407,IF($AA407='Control Panel'!$F$40,$AA407,IF($AA407='Control Panel'!$F$41,$AA407,"Error -- Availability entered in an incorrect format"))))))))</f>
        <v>N</v>
      </c>
    </row>
    <row r="408" spans="1:28" s="14" customFormat="1" x14ac:dyDescent="0.35">
      <c r="A408" s="7">
        <v>396</v>
      </c>
      <c r="B408" s="6"/>
      <c r="C408" s="11"/>
      <c r="D408" s="220"/>
      <c r="E408" s="11"/>
      <c r="F408" s="205" t="str">
        <f t="shared" si="12"/>
        <v>N/A</v>
      </c>
      <c r="G408" s="6"/>
      <c r="AA408" s="14" t="str">
        <f t="shared" si="13"/>
        <v/>
      </c>
      <c r="AB408" s="14" t="str">
        <f>IF(LEN($AA408)=0,"N",IF(LEN($AA408)&gt;1,"Error -- Availability entered in an incorrect format",IF($AA408='Control Panel'!$F$36,$AA408,IF($AA408='Control Panel'!$F$37,$AA408,IF($AA408='Control Panel'!$F$38,$AA408,IF($AA408='Control Panel'!$F$39,$AA408,IF($AA408='Control Panel'!$F$40,$AA408,IF($AA408='Control Panel'!$F$41,$AA408,"Error -- Availability entered in an incorrect format"))))))))</f>
        <v>N</v>
      </c>
    </row>
    <row r="409" spans="1:28" s="14" customFormat="1" x14ac:dyDescent="0.35">
      <c r="A409" s="7">
        <v>397</v>
      </c>
      <c r="B409" s="6"/>
      <c r="C409" s="11"/>
      <c r="D409" s="220"/>
      <c r="E409" s="11"/>
      <c r="F409" s="205" t="str">
        <f t="shared" si="12"/>
        <v>N/A</v>
      </c>
      <c r="G409" s="6"/>
      <c r="AA409" s="14" t="str">
        <f t="shared" si="13"/>
        <v/>
      </c>
      <c r="AB409" s="14" t="str">
        <f>IF(LEN($AA409)=0,"N",IF(LEN($AA409)&gt;1,"Error -- Availability entered in an incorrect format",IF($AA409='Control Panel'!$F$36,$AA409,IF($AA409='Control Panel'!$F$37,$AA409,IF($AA409='Control Panel'!$F$38,$AA409,IF($AA409='Control Panel'!$F$39,$AA409,IF($AA409='Control Panel'!$F$40,$AA409,IF($AA409='Control Panel'!$F$41,$AA409,"Error -- Availability entered in an incorrect format"))))))))</f>
        <v>N</v>
      </c>
    </row>
    <row r="410" spans="1:28" s="14" customFormat="1" x14ac:dyDescent="0.35">
      <c r="A410" s="7">
        <v>398</v>
      </c>
      <c r="B410" s="6"/>
      <c r="C410" s="11"/>
      <c r="D410" s="220"/>
      <c r="E410" s="11"/>
      <c r="F410" s="205" t="str">
        <f t="shared" si="12"/>
        <v>N/A</v>
      </c>
      <c r="G410" s="6"/>
      <c r="AA410" s="14" t="str">
        <f t="shared" si="13"/>
        <v/>
      </c>
      <c r="AB410" s="14" t="str">
        <f>IF(LEN($AA410)=0,"N",IF(LEN($AA410)&gt;1,"Error -- Availability entered in an incorrect format",IF($AA410='Control Panel'!$F$36,$AA410,IF($AA410='Control Panel'!$F$37,$AA410,IF($AA410='Control Panel'!$F$38,$AA410,IF($AA410='Control Panel'!$F$39,$AA410,IF($AA410='Control Panel'!$F$40,$AA410,IF($AA410='Control Panel'!$F$41,$AA410,"Error -- Availability entered in an incorrect format"))))))))</f>
        <v>N</v>
      </c>
    </row>
    <row r="411" spans="1:28" s="14" customFormat="1" x14ac:dyDescent="0.35">
      <c r="A411" s="7">
        <v>399</v>
      </c>
      <c r="B411" s="6"/>
      <c r="C411" s="11"/>
      <c r="D411" s="220"/>
      <c r="E411" s="11"/>
      <c r="F411" s="205" t="str">
        <f t="shared" si="12"/>
        <v>N/A</v>
      </c>
      <c r="G411" s="6"/>
      <c r="AA411" s="14" t="str">
        <f t="shared" si="13"/>
        <v/>
      </c>
      <c r="AB411" s="14" t="str">
        <f>IF(LEN($AA411)=0,"N",IF(LEN($AA411)&gt;1,"Error -- Availability entered in an incorrect format",IF($AA411='Control Panel'!$F$36,$AA411,IF($AA411='Control Panel'!$F$37,$AA411,IF($AA411='Control Panel'!$F$38,$AA411,IF($AA411='Control Panel'!$F$39,$AA411,IF($AA411='Control Panel'!$F$40,$AA411,IF($AA411='Control Panel'!$F$41,$AA411,"Error -- Availability entered in an incorrect format"))))))))</f>
        <v>N</v>
      </c>
    </row>
    <row r="412" spans="1:28" s="14" customFormat="1" x14ac:dyDescent="0.35">
      <c r="A412" s="7">
        <v>400</v>
      </c>
      <c r="B412" s="6"/>
      <c r="C412" s="11"/>
      <c r="D412" s="220"/>
      <c r="E412" s="11"/>
      <c r="F412" s="205" t="str">
        <f t="shared" si="12"/>
        <v>N/A</v>
      </c>
      <c r="G412" s="6"/>
      <c r="AA412" s="14" t="str">
        <f t="shared" si="13"/>
        <v/>
      </c>
      <c r="AB412" s="14" t="str">
        <f>IF(LEN($AA412)=0,"N",IF(LEN($AA412)&gt;1,"Error -- Availability entered in an incorrect format",IF($AA412='Control Panel'!$F$36,$AA412,IF($AA412='Control Panel'!$F$37,$AA412,IF($AA412='Control Panel'!$F$38,$AA412,IF($AA412='Control Panel'!$F$39,$AA412,IF($AA412='Control Panel'!$F$40,$AA412,IF($AA412='Control Panel'!$F$41,$AA412,"Error -- Availability entered in an incorrect format"))))))))</f>
        <v>N</v>
      </c>
    </row>
    <row r="413" spans="1:28" s="14" customFormat="1" x14ac:dyDescent="0.35">
      <c r="A413" s="7">
        <v>401</v>
      </c>
      <c r="B413" s="6"/>
      <c r="C413" s="11"/>
      <c r="D413" s="220"/>
      <c r="E413" s="11"/>
      <c r="F413" s="205" t="str">
        <f t="shared" si="12"/>
        <v>N/A</v>
      </c>
      <c r="G413" s="6"/>
      <c r="AA413" s="14" t="str">
        <f t="shared" si="13"/>
        <v/>
      </c>
      <c r="AB413" s="14" t="str">
        <f>IF(LEN($AA413)=0,"N",IF(LEN($AA413)&gt;1,"Error -- Availability entered in an incorrect format",IF($AA413='Control Panel'!$F$36,$AA413,IF($AA413='Control Panel'!$F$37,$AA413,IF($AA413='Control Panel'!$F$38,$AA413,IF($AA413='Control Panel'!$F$39,$AA413,IF($AA413='Control Panel'!$F$40,$AA413,IF($AA413='Control Panel'!$F$41,$AA413,"Error -- Availability entered in an incorrect format"))))))))</f>
        <v>N</v>
      </c>
    </row>
    <row r="414" spans="1:28" s="14" customFormat="1" x14ac:dyDescent="0.35">
      <c r="A414" s="7">
        <v>402</v>
      </c>
      <c r="B414" s="6"/>
      <c r="C414" s="11"/>
      <c r="D414" s="220"/>
      <c r="E414" s="11"/>
      <c r="F414" s="205" t="str">
        <f t="shared" si="12"/>
        <v>N/A</v>
      </c>
      <c r="G414" s="6"/>
      <c r="AA414" s="14" t="str">
        <f t="shared" si="13"/>
        <v/>
      </c>
      <c r="AB414" s="14" t="str">
        <f>IF(LEN($AA414)=0,"N",IF(LEN($AA414)&gt;1,"Error -- Availability entered in an incorrect format",IF($AA414='Control Panel'!$F$36,$AA414,IF($AA414='Control Panel'!$F$37,$AA414,IF($AA414='Control Panel'!$F$38,$AA414,IF($AA414='Control Panel'!$F$39,$AA414,IF($AA414='Control Panel'!$F$40,$AA414,IF($AA414='Control Panel'!$F$41,$AA414,"Error -- Availability entered in an incorrect format"))))))))</f>
        <v>N</v>
      </c>
    </row>
    <row r="415" spans="1:28" s="14" customFormat="1" x14ac:dyDescent="0.35">
      <c r="A415" s="7">
        <v>403</v>
      </c>
      <c r="B415" s="6"/>
      <c r="C415" s="11"/>
      <c r="D415" s="220"/>
      <c r="E415" s="11"/>
      <c r="F415" s="205" t="str">
        <f t="shared" si="12"/>
        <v>N/A</v>
      </c>
      <c r="G415" s="6"/>
      <c r="AA415" s="14" t="str">
        <f t="shared" si="13"/>
        <v/>
      </c>
      <c r="AB415" s="14" t="str">
        <f>IF(LEN($AA415)=0,"N",IF(LEN($AA415)&gt;1,"Error -- Availability entered in an incorrect format",IF($AA415='Control Panel'!$F$36,$AA415,IF($AA415='Control Panel'!$F$37,$AA415,IF($AA415='Control Panel'!$F$38,$AA415,IF($AA415='Control Panel'!$F$39,$AA415,IF($AA415='Control Panel'!$F$40,$AA415,IF($AA415='Control Panel'!$F$41,$AA415,"Error -- Availability entered in an incorrect format"))))))))</f>
        <v>N</v>
      </c>
    </row>
    <row r="416" spans="1:28" s="14" customFormat="1" x14ac:dyDescent="0.35">
      <c r="A416" s="7">
        <v>404</v>
      </c>
      <c r="B416" s="6"/>
      <c r="C416" s="11"/>
      <c r="D416" s="220"/>
      <c r="E416" s="11"/>
      <c r="F416" s="205" t="str">
        <f t="shared" si="12"/>
        <v>N/A</v>
      </c>
      <c r="G416" s="6"/>
      <c r="AA416" s="14" t="str">
        <f t="shared" si="13"/>
        <v/>
      </c>
      <c r="AB416" s="14" t="str">
        <f>IF(LEN($AA416)=0,"N",IF(LEN($AA416)&gt;1,"Error -- Availability entered in an incorrect format",IF($AA416='Control Panel'!$F$36,$AA416,IF($AA416='Control Panel'!$F$37,$AA416,IF($AA416='Control Panel'!$F$38,$AA416,IF($AA416='Control Panel'!$F$39,$AA416,IF($AA416='Control Panel'!$F$40,$AA416,IF($AA416='Control Panel'!$F$41,$AA416,"Error -- Availability entered in an incorrect format"))))))))</f>
        <v>N</v>
      </c>
    </row>
    <row r="417" spans="1:28" s="14" customFormat="1" x14ac:dyDescent="0.35">
      <c r="A417" s="7">
        <v>405</v>
      </c>
      <c r="B417" s="6"/>
      <c r="C417" s="11"/>
      <c r="D417" s="220"/>
      <c r="E417" s="11"/>
      <c r="F417" s="205" t="str">
        <f t="shared" si="12"/>
        <v>N/A</v>
      </c>
      <c r="G417" s="6"/>
      <c r="AA417" s="14" t="str">
        <f t="shared" si="13"/>
        <v/>
      </c>
      <c r="AB417" s="14" t="str">
        <f>IF(LEN($AA417)=0,"N",IF(LEN($AA417)&gt;1,"Error -- Availability entered in an incorrect format",IF($AA417='Control Panel'!$F$36,$AA417,IF($AA417='Control Panel'!$F$37,$AA417,IF($AA417='Control Panel'!$F$38,$AA417,IF($AA417='Control Panel'!$F$39,$AA417,IF($AA417='Control Panel'!$F$40,$AA417,IF($AA417='Control Panel'!$F$41,$AA417,"Error -- Availability entered in an incorrect format"))))))))</f>
        <v>N</v>
      </c>
    </row>
    <row r="418" spans="1:28" s="14" customFormat="1" x14ac:dyDescent="0.35">
      <c r="A418" s="7">
        <v>406</v>
      </c>
      <c r="B418" s="6"/>
      <c r="C418" s="11"/>
      <c r="D418" s="220"/>
      <c r="E418" s="11"/>
      <c r="F418" s="205" t="str">
        <f t="shared" si="12"/>
        <v>N/A</v>
      </c>
      <c r="G418" s="6"/>
      <c r="AA418" s="14" t="str">
        <f t="shared" si="13"/>
        <v/>
      </c>
      <c r="AB418" s="14" t="str">
        <f>IF(LEN($AA418)=0,"N",IF(LEN($AA418)&gt;1,"Error -- Availability entered in an incorrect format",IF($AA418='Control Panel'!$F$36,$AA418,IF($AA418='Control Panel'!$F$37,$AA418,IF($AA418='Control Panel'!$F$38,$AA418,IF($AA418='Control Panel'!$F$39,$AA418,IF($AA418='Control Panel'!$F$40,$AA418,IF($AA418='Control Panel'!$F$41,$AA418,"Error -- Availability entered in an incorrect format"))))))))</f>
        <v>N</v>
      </c>
    </row>
    <row r="419" spans="1:28" s="14" customFormat="1" x14ac:dyDescent="0.35">
      <c r="A419" s="7">
        <v>407</v>
      </c>
      <c r="B419" s="6"/>
      <c r="C419" s="11"/>
      <c r="D419" s="220"/>
      <c r="E419" s="11"/>
      <c r="F419" s="205" t="str">
        <f t="shared" si="12"/>
        <v>N/A</v>
      </c>
      <c r="G419" s="6"/>
      <c r="AA419" s="14" t="str">
        <f t="shared" si="13"/>
        <v/>
      </c>
      <c r="AB419" s="14" t="str">
        <f>IF(LEN($AA419)=0,"N",IF(LEN($AA419)&gt;1,"Error -- Availability entered in an incorrect format",IF($AA419='Control Panel'!$F$36,$AA419,IF($AA419='Control Panel'!$F$37,$AA419,IF($AA419='Control Panel'!$F$38,$AA419,IF($AA419='Control Panel'!$F$39,$AA419,IF($AA419='Control Panel'!$F$40,$AA419,IF($AA419='Control Panel'!$F$41,$AA419,"Error -- Availability entered in an incorrect format"))))))))</f>
        <v>N</v>
      </c>
    </row>
    <row r="420" spans="1:28" s="14" customFormat="1" x14ac:dyDescent="0.35">
      <c r="A420" s="7">
        <v>408</v>
      </c>
      <c r="B420" s="6"/>
      <c r="C420" s="11"/>
      <c r="D420" s="220"/>
      <c r="E420" s="11"/>
      <c r="F420" s="205" t="str">
        <f t="shared" si="12"/>
        <v>N/A</v>
      </c>
      <c r="G420" s="6"/>
      <c r="AA420" s="14" t="str">
        <f t="shared" si="13"/>
        <v/>
      </c>
      <c r="AB420" s="14" t="str">
        <f>IF(LEN($AA420)=0,"N",IF(LEN($AA420)&gt;1,"Error -- Availability entered in an incorrect format",IF($AA420='Control Panel'!$F$36,$AA420,IF($AA420='Control Panel'!$F$37,$AA420,IF($AA420='Control Panel'!$F$38,$AA420,IF($AA420='Control Panel'!$F$39,$AA420,IF($AA420='Control Panel'!$F$40,$AA420,IF($AA420='Control Panel'!$F$41,$AA420,"Error -- Availability entered in an incorrect format"))))))))</f>
        <v>N</v>
      </c>
    </row>
    <row r="421" spans="1:28" s="14" customFormat="1" x14ac:dyDescent="0.35">
      <c r="A421" s="7">
        <v>409</v>
      </c>
      <c r="B421" s="6"/>
      <c r="C421" s="11"/>
      <c r="D421" s="220"/>
      <c r="E421" s="11"/>
      <c r="F421" s="205" t="str">
        <f t="shared" si="12"/>
        <v>N/A</v>
      </c>
      <c r="G421" s="6"/>
      <c r="AA421" s="14" t="str">
        <f t="shared" si="13"/>
        <v/>
      </c>
      <c r="AB421" s="14" t="str">
        <f>IF(LEN($AA421)=0,"N",IF(LEN($AA421)&gt;1,"Error -- Availability entered in an incorrect format",IF($AA421='Control Panel'!$F$36,$AA421,IF($AA421='Control Panel'!$F$37,$AA421,IF($AA421='Control Panel'!$F$38,$AA421,IF($AA421='Control Panel'!$F$39,$AA421,IF($AA421='Control Panel'!$F$40,$AA421,IF($AA421='Control Panel'!$F$41,$AA421,"Error -- Availability entered in an incorrect format"))))))))</f>
        <v>N</v>
      </c>
    </row>
    <row r="422" spans="1:28" s="14" customFormat="1" x14ac:dyDescent="0.35">
      <c r="A422" s="7">
        <v>410</v>
      </c>
      <c r="B422" s="6"/>
      <c r="C422" s="11"/>
      <c r="D422" s="220"/>
      <c r="E422" s="11"/>
      <c r="F422" s="205" t="str">
        <f t="shared" si="12"/>
        <v>N/A</v>
      </c>
      <c r="G422" s="6"/>
      <c r="AA422" s="14" t="str">
        <f t="shared" si="13"/>
        <v/>
      </c>
      <c r="AB422" s="14" t="str">
        <f>IF(LEN($AA422)=0,"N",IF(LEN($AA422)&gt;1,"Error -- Availability entered in an incorrect format",IF($AA422='Control Panel'!$F$36,$AA422,IF($AA422='Control Panel'!$F$37,$AA422,IF($AA422='Control Panel'!$F$38,$AA422,IF($AA422='Control Panel'!$F$39,$AA422,IF($AA422='Control Panel'!$F$40,$AA422,IF($AA422='Control Panel'!$F$41,$AA422,"Error -- Availability entered in an incorrect format"))))))))</f>
        <v>N</v>
      </c>
    </row>
    <row r="423" spans="1:28" s="14" customFormat="1" x14ac:dyDescent="0.35">
      <c r="A423" s="7">
        <v>411</v>
      </c>
      <c r="B423" s="6"/>
      <c r="C423" s="11"/>
      <c r="D423" s="220"/>
      <c r="E423" s="11"/>
      <c r="F423" s="205" t="str">
        <f t="shared" si="12"/>
        <v>N/A</v>
      </c>
      <c r="G423" s="6"/>
      <c r="AA423" s="14" t="str">
        <f t="shared" si="13"/>
        <v/>
      </c>
      <c r="AB423" s="14" t="str">
        <f>IF(LEN($AA423)=0,"N",IF(LEN($AA423)&gt;1,"Error -- Availability entered in an incorrect format",IF($AA423='Control Panel'!$F$36,$AA423,IF($AA423='Control Panel'!$F$37,$AA423,IF($AA423='Control Panel'!$F$38,$AA423,IF($AA423='Control Panel'!$F$39,$AA423,IF($AA423='Control Panel'!$F$40,$AA423,IF($AA423='Control Panel'!$F$41,$AA423,"Error -- Availability entered in an incorrect format"))))))))</f>
        <v>N</v>
      </c>
    </row>
    <row r="424" spans="1:28" s="14" customFormat="1" x14ac:dyDescent="0.35">
      <c r="A424" s="7">
        <v>412</v>
      </c>
      <c r="B424" s="6"/>
      <c r="C424" s="11"/>
      <c r="D424" s="220"/>
      <c r="E424" s="11"/>
      <c r="F424" s="205" t="str">
        <f t="shared" si="12"/>
        <v>N/A</v>
      </c>
      <c r="G424" s="6"/>
      <c r="AA424" s="14" t="str">
        <f t="shared" si="13"/>
        <v/>
      </c>
      <c r="AB424" s="14" t="str">
        <f>IF(LEN($AA424)=0,"N",IF(LEN($AA424)&gt;1,"Error -- Availability entered in an incorrect format",IF($AA424='Control Panel'!$F$36,$AA424,IF($AA424='Control Panel'!$F$37,$AA424,IF($AA424='Control Panel'!$F$38,$AA424,IF($AA424='Control Panel'!$F$39,$AA424,IF($AA424='Control Panel'!$F$40,$AA424,IF($AA424='Control Panel'!$F$41,$AA424,"Error -- Availability entered in an incorrect format"))))))))</f>
        <v>N</v>
      </c>
    </row>
    <row r="425" spans="1:28" s="14" customFormat="1" x14ac:dyDescent="0.35">
      <c r="A425" s="7">
        <v>413</v>
      </c>
      <c r="B425" s="6"/>
      <c r="C425" s="11"/>
      <c r="D425" s="220"/>
      <c r="E425" s="11"/>
      <c r="F425" s="205" t="str">
        <f t="shared" si="12"/>
        <v>N/A</v>
      </c>
      <c r="G425" s="6"/>
      <c r="AA425" s="14" t="str">
        <f t="shared" si="13"/>
        <v/>
      </c>
      <c r="AB425" s="14" t="str">
        <f>IF(LEN($AA425)=0,"N",IF(LEN($AA425)&gt;1,"Error -- Availability entered in an incorrect format",IF($AA425='Control Panel'!$F$36,$AA425,IF($AA425='Control Panel'!$F$37,$AA425,IF($AA425='Control Panel'!$F$38,$AA425,IF($AA425='Control Panel'!$F$39,$AA425,IF($AA425='Control Panel'!$F$40,$AA425,IF($AA425='Control Panel'!$F$41,$AA425,"Error -- Availability entered in an incorrect format"))))))))</f>
        <v>N</v>
      </c>
    </row>
    <row r="426" spans="1:28" s="14" customFormat="1" x14ac:dyDescent="0.35">
      <c r="A426" s="7">
        <v>414</v>
      </c>
      <c r="B426" s="6"/>
      <c r="C426" s="11"/>
      <c r="D426" s="220"/>
      <c r="E426" s="11"/>
      <c r="F426" s="205" t="str">
        <f t="shared" si="12"/>
        <v>N/A</v>
      </c>
      <c r="G426" s="6"/>
      <c r="AA426" s="14" t="str">
        <f t="shared" si="13"/>
        <v/>
      </c>
      <c r="AB426" s="14" t="str">
        <f>IF(LEN($AA426)=0,"N",IF(LEN($AA426)&gt;1,"Error -- Availability entered in an incorrect format",IF($AA426='Control Panel'!$F$36,$AA426,IF($AA426='Control Panel'!$F$37,$AA426,IF($AA426='Control Panel'!$F$38,$AA426,IF($AA426='Control Panel'!$F$39,$AA426,IF($AA426='Control Panel'!$F$40,$AA426,IF($AA426='Control Panel'!$F$41,$AA426,"Error -- Availability entered in an incorrect format"))))))))</f>
        <v>N</v>
      </c>
    </row>
    <row r="427" spans="1:28" s="14" customFormat="1" x14ac:dyDescent="0.35">
      <c r="A427" s="7">
        <v>415</v>
      </c>
      <c r="B427" s="6"/>
      <c r="C427" s="11"/>
      <c r="D427" s="220"/>
      <c r="E427" s="11"/>
      <c r="F427" s="205" t="str">
        <f t="shared" si="12"/>
        <v>N/A</v>
      </c>
      <c r="G427" s="6"/>
      <c r="AA427" s="14" t="str">
        <f t="shared" si="13"/>
        <v/>
      </c>
      <c r="AB427" s="14" t="str">
        <f>IF(LEN($AA427)=0,"N",IF(LEN($AA427)&gt;1,"Error -- Availability entered in an incorrect format",IF($AA427='Control Panel'!$F$36,$AA427,IF($AA427='Control Panel'!$F$37,$AA427,IF($AA427='Control Panel'!$F$38,$AA427,IF($AA427='Control Panel'!$F$39,$AA427,IF($AA427='Control Panel'!$F$40,$AA427,IF($AA427='Control Panel'!$F$41,$AA427,"Error -- Availability entered in an incorrect format"))))))))</f>
        <v>N</v>
      </c>
    </row>
    <row r="428" spans="1:28" s="14" customFormat="1" x14ac:dyDescent="0.35">
      <c r="A428" s="7">
        <v>416</v>
      </c>
      <c r="B428" s="6"/>
      <c r="C428" s="11"/>
      <c r="D428" s="220"/>
      <c r="E428" s="11"/>
      <c r="F428" s="205" t="str">
        <f t="shared" si="12"/>
        <v>N/A</v>
      </c>
      <c r="G428" s="6"/>
      <c r="AA428" s="14" t="str">
        <f t="shared" si="13"/>
        <v/>
      </c>
      <c r="AB428" s="14" t="str">
        <f>IF(LEN($AA428)=0,"N",IF(LEN($AA428)&gt;1,"Error -- Availability entered in an incorrect format",IF($AA428='Control Panel'!$F$36,$AA428,IF($AA428='Control Panel'!$F$37,$AA428,IF($AA428='Control Panel'!$F$38,$AA428,IF($AA428='Control Panel'!$F$39,$AA428,IF($AA428='Control Panel'!$F$40,$AA428,IF($AA428='Control Panel'!$F$41,$AA428,"Error -- Availability entered in an incorrect format"))))))))</f>
        <v>N</v>
      </c>
    </row>
    <row r="429" spans="1:28" s="14" customFormat="1" x14ac:dyDescent="0.35">
      <c r="A429" s="7">
        <v>417</v>
      </c>
      <c r="B429" s="6"/>
      <c r="C429" s="11"/>
      <c r="D429" s="220"/>
      <c r="E429" s="11"/>
      <c r="F429" s="205" t="str">
        <f t="shared" si="12"/>
        <v>N/A</v>
      </c>
      <c r="G429" s="6"/>
      <c r="AA429" s="14" t="str">
        <f t="shared" si="13"/>
        <v/>
      </c>
      <c r="AB429" s="14" t="str">
        <f>IF(LEN($AA429)=0,"N",IF(LEN($AA429)&gt;1,"Error -- Availability entered in an incorrect format",IF($AA429='Control Panel'!$F$36,$AA429,IF($AA429='Control Panel'!$F$37,$AA429,IF($AA429='Control Panel'!$F$38,$AA429,IF($AA429='Control Panel'!$F$39,$AA429,IF($AA429='Control Panel'!$F$40,$AA429,IF($AA429='Control Panel'!$F$41,$AA429,"Error -- Availability entered in an incorrect format"))))))))</f>
        <v>N</v>
      </c>
    </row>
    <row r="430" spans="1:28" s="14" customFormat="1" x14ac:dyDescent="0.35">
      <c r="A430" s="7">
        <v>418</v>
      </c>
      <c r="B430" s="6"/>
      <c r="C430" s="11"/>
      <c r="D430" s="220"/>
      <c r="E430" s="11"/>
      <c r="F430" s="205" t="str">
        <f t="shared" si="12"/>
        <v>N/A</v>
      </c>
      <c r="G430" s="6"/>
      <c r="AA430" s="14" t="str">
        <f t="shared" si="13"/>
        <v/>
      </c>
      <c r="AB430" s="14" t="str">
        <f>IF(LEN($AA430)=0,"N",IF(LEN($AA430)&gt;1,"Error -- Availability entered in an incorrect format",IF($AA430='Control Panel'!$F$36,$AA430,IF($AA430='Control Panel'!$F$37,$AA430,IF($AA430='Control Panel'!$F$38,$AA430,IF($AA430='Control Panel'!$F$39,$AA430,IF($AA430='Control Panel'!$F$40,$AA430,IF($AA430='Control Panel'!$F$41,$AA430,"Error -- Availability entered in an incorrect format"))))))))</f>
        <v>N</v>
      </c>
    </row>
    <row r="431" spans="1:28" s="14" customFormat="1" x14ac:dyDescent="0.35">
      <c r="A431" s="7">
        <v>419</v>
      </c>
      <c r="B431" s="6"/>
      <c r="C431" s="11"/>
      <c r="D431" s="220"/>
      <c r="E431" s="11"/>
      <c r="F431" s="205" t="str">
        <f t="shared" si="12"/>
        <v>N/A</v>
      </c>
      <c r="G431" s="6"/>
      <c r="AA431" s="14" t="str">
        <f t="shared" si="13"/>
        <v/>
      </c>
      <c r="AB431" s="14" t="str">
        <f>IF(LEN($AA431)=0,"N",IF(LEN($AA431)&gt;1,"Error -- Availability entered in an incorrect format",IF($AA431='Control Panel'!$F$36,$AA431,IF($AA431='Control Panel'!$F$37,$AA431,IF($AA431='Control Panel'!$F$38,$AA431,IF($AA431='Control Panel'!$F$39,$AA431,IF($AA431='Control Panel'!$F$40,$AA431,IF($AA431='Control Panel'!$F$41,$AA431,"Error -- Availability entered in an incorrect format"))))))))</f>
        <v>N</v>
      </c>
    </row>
    <row r="432" spans="1:28" s="14" customFormat="1" x14ac:dyDescent="0.35">
      <c r="A432" s="7">
        <v>420</v>
      </c>
      <c r="B432" s="6"/>
      <c r="C432" s="11"/>
      <c r="D432" s="220"/>
      <c r="E432" s="11"/>
      <c r="F432" s="205" t="str">
        <f t="shared" si="12"/>
        <v>N/A</v>
      </c>
      <c r="G432" s="6"/>
      <c r="AA432" s="14" t="str">
        <f t="shared" si="13"/>
        <v/>
      </c>
      <c r="AB432" s="14" t="str">
        <f>IF(LEN($AA432)=0,"N",IF(LEN($AA432)&gt;1,"Error -- Availability entered in an incorrect format",IF($AA432='Control Panel'!$F$36,$AA432,IF($AA432='Control Panel'!$F$37,$AA432,IF($AA432='Control Panel'!$F$38,$AA432,IF($AA432='Control Panel'!$F$39,$AA432,IF($AA432='Control Panel'!$F$40,$AA432,IF($AA432='Control Panel'!$F$41,$AA432,"Error -- Availability entered in an incorrect format"))))))))</f>
        <v>N</v>
      </c>
    </row>
    <row r="433" spans="1:28" s="14" customFormat="1" x14ac:dyDescent="0.35">
      <c r="A433" s="7">
        <v>421</v>
      </c>
      <c r="B433" s="6"/>
      <c r="C433" s="11"/>
      <c r="D433" s="220"/>
      <c r="E433" s="11"/>
      <c r="F433" s="205" t="str">
        <f t="shared" si="12"/>
        <v>N/A</v>
      </c>
      <c r="G433" s="6"/>
      <c r="AA433" s="14" t="str">
        <f t="shared" si="13"/>
        <v/>
      </c>
      <c r="AB433" s="14" t="str">
        <f>IF(LEN($AA433)=0,"N",IF(LEN($AA433)&gt;1,"Error -- Availability entered in an incorrect format",IF($AA433='Control Panel'!$F$36,$AA433,IF($AA433='Control Panel'!$F$37,$AA433,IF($AA433='Control Panel'!$F$38,$AA433,IF($AA433='Control Panel'!$F$39,$AA433,IF($AA433='Control Panel'!$F$40,$AA433,IF($AA433='Control Panel'!$F$41,$AA433,"Error -- Availability entered in an incorrect format"))))))))</f>
        <v>N</v>
      </c>
    </row>
    <row r="434" spans="1:28" s="14" customFormat="1" x14ac:dyDescent="0.35">
      <c r="A434" s="7">
        <v>422</v>
      </c>
      <c r="B434" s="6"/>
      <c r="C434" s="11"/>
      <c r="D434" s="220"/>
      <c r="E434" s="11"/>
      <c r="F434" s="205" t="str">
        <f t="shared" si="12"/>
        <v>N/A</v>
      </c>
      <c r="G434" s="6"/>
      <c r="AA434" s="14" t="str">
        <f t="shared" si="13"/>
        <v/>
      </c>
      <c r="AB434" s="14" t="str">
        <f>IF(LEN($AA434)=0,"N",IF(LEN($AA434)&gt;1,"Error -- Availability entered in an incorrect format",IF($AA434='Control Panel'!$F$36,$AA434,IF($AA434='Control Panel'!$F$37,$AA434,IF($AA434='Control Panel'!$F$38,$AA434,IF($AA434='Control Panel'!$F$39,$AA434,IF($AA434='Control Panel'!$F$40,$AA434,IF($AA434='Control Panel'!$F$41,$AA434,"Error -- Availability entered in an incorrect format"))))))))</f>
        <v>N</v>
      </c>
    </row>
    <row r="435" spans="1:28" s="14" customFormat="1" x14ac:dyDescent="0.35">
      <c r="A435" s="7">
        <v>423</v>
      </c>
      <c r="B435" s="6"/>
      <c r="C435" s="11"/>
      <c r="D435" s="220"/>
      <c r="E435" s="11"/>
      <c r="F435" s="205" t="str">
        <f t="shared" si="12"/>
        <v>N/A</v>
      </c>
      <c r="G435" s="6"/>
      <c r="AA435" s="14" t="str">
        <f t="shared" si="13"/>
        <v/>
      </c>
      <c r="AB435" s="14" t="str">
        <f>IF(LEN($AA435)=0,"N",IF(LEN($AA435)&gt;1,"Error -- Availability entered in an incorrect format",IF($AA435='Control Panel'!$F$36,$AA435,IF($AA435='Control Panel'!$F$37,$AA435,IF($AA435='Control Panel'!$F$38,$AA435,IF($AA435='Control Panel'!$F$39,$AA435,IF($AA435='Control Panel'!$F$40,$AA435,IF($AA435='Control Panel'!$F$41,$AA435,"Error -- Availability entered in an incorrect format"))))))))</f>
        <v>N</v>
      </c>
    </row>
    <row r="436" spans="1:28" s="14" customFormat="1" x14ac:dyDescent="0.35">
      <c r="A436" s="7">
        <v>424</v>
      </c>
      <c r="B436" s="6"/>
      <c r="C436" s="11"/>
      <c r="D436" s="220"/>
      <c r="E436" s="11"/>
      <c r="F436" s="205" t="str">
        <f t="shared" si="12"/>
        <v>N/A</v>
      </c>
      <c r="G436" s="6"/>
      <c r="AA436" s="14" t="str">
        <f t="shared" si="13"/>
        <v/>
      </c>
      <c r="AB436" s="14" t="str">
        <f>IF(LEN($AA436)=0,"N",IF(LEN($AA436)&gt;1,"Error -- Availability entered in an incorrect format",IF($AA436='Control Panel'!$F$36,$AA436,IF($AA436='Control Panel'!$F$37,$AA436,IF($AA436='Control Panel'!$F$38,$AA436,IF($AA436='Control Panel'!$F$39,$AA436,IF($AA436='Control Panel'!$F$40,$AA436,IF($AA436='Control Panel'!$F$41,$AA436,"Error -- Availability entered in an incorrect format"))))))))</f>
        <v>N</v>
      </c>
    </row>
    <row r="437" spans="1:28" s="14" customFormat="1" x14ac:dyDescent="0.35">
      <c r="A437" s="7">
        <v>425</v>
      </c>
      <c r="B437" s="6"/>
      <c r="C437" s="11"/>
      <c r="D437" s="220"/>
      <c r="E437" s="11"/>
      <c r="F437" s="205" t="str">
        <f t="shared" si="12"/>
        <v>N/A</v>
      </c>
      <c r="G437" s="6"/>
      <c r="AA437" s="14" t="str">
        <f t="shared" si="13"/>
        <v/>
      </c>
      <c r="AB437" s="14" t="str">
        <f>IF(LEN($AA437)=0,"N",IF(LEN($AA437)&gt;1,"Error -- Availability entered in an incorrect format",IF($AA437='Control Panel'!$F$36,$AA437,IF($AA437='Control Panel'!$F$37,$AA437,IF($AA437='Control Panel'!$F$38,$AA437,IF($AA437='Control Panel'!$F$39,$AA437,IF($AA437='Control Panel'!$F$40,$AA437,IF($AA437='Control Panel'!$F$41,$AA437,"Error -- Availability entered in an incorrect format"))))))))</f>
        <v>N</v>
      </c>
    </row>
    <row r="438" spans="1:28" s="14" customFormat="1" x14ac:dyDescent="0.35">
      <c r="A438" s="7">
        <v>426</v>
      </c>
      <c r="B438" s="6"/>
      <c r="C438" s="11"/>
      <c r="D438" s="220"/>
      <c r="E438" s="11"/>
      <c r="F438" s="205" t="str">
        <f t="shared" si="12"/>
        <v>N/A</v>
      </c>
      <c r="G438" s="6"/>
      <c r="AA438" s="14" t="str">
        <f t="shared" si="13"/>
        <v/>
      </c>
      <c r="AB438" s="14" t="str">
        <f>IF(LEN($AA438)=0,"N",IF(LEN($AA438)&gt;1,"Error -- Availability entered in an incorrect format",IF($AA438='Control Panel'!$F$36,$AA438,IF($AA438='Control Panel'!$F$37,$AA438,IF($AA438='Control Panel'!$F$38,$AA438,IF($AA438='Control Panel'!$F$39,$AA438,IF($AA438='Control Panel'!$F$40,$AA438,IF($AA438='Control Panel'!$F$41,$AA438,"Error -- Availability entered in an incorrect format"))))))))</f>
        <v>N</v>
      </c>
    </row>
    <row r="439" spans="1:28" s="14" customFormat="1" x14ac:dyDescent="0.35">
      <c r="A439" s="7">
        <v>427</v>
      </c>
      <c r="B439" s="6"/>
      <c r="C439" s="11"/>
      <c r="D439" s="220"/>
      <c r="E439" s="11"/>
      <c r="F439" s="205" t="str">
        <f t="shared" si="12"/>
        <v>N/A</v>
      </c>
      <c r="G439" s="6"/>
      <c r="AA439" s="14" t="str">
        <f t="shared" si="13"/>
        <v/>
      </c>
      <c r="AB439" s="14" t="str">
        <f>IF(LEN($AA439)=0,"N",IF(LEN($AA439)&gt;1,"Error -- Availability entered in an incorrect format",IF($AA439='Control Panel'!$F$36,$AA439,IF($AA439='Control Panel'!$F$37,$AA439,IF($AA439='Control Panel'!$F$38,$AA439,IF($AA439='Control Panel'!$F$39,$AA439,IF($AA439='Control Panel'!$F$40,$AA439,IF($AA439='Control Panel'!$F$41,$AA439,"Error -- Availability entered in an incorrect format"))))))))</f>
        <v>N</v>
      </c>
    </row>
    <row r="440" spans="1:28" s="14" customFormat="1" x14ac:dyDescent="0.35">
      <c r="A440" s="7">
        <v>428</v>
      </c>
      <c r="B440" s="6"/>
      <c r="C440" s="11"/>
      <c r="D440" s="220"/>
      <c r="E440" s="11"/>
      <c r="F440" s="205" t="str">
        <f t="shared" si="12"/>
        <v>N/A</v>
      </c>
      <c r="G440" s="6"/>
      <c r="AA440" s="14" t="str">
        <f t="shared" si="13"/>
        <v/>
      </c>
      <c r="AB440" s="14" t="str">
        <f>IF(LEN($AA440)=0,"N",IF(LEN($AA440)&gt;1,"Error -- Availability entered in an incorrect format",IF($AA440='Control Panel'!$F$36,$AA440,IF($AA440='Control Panel'!$F$37,$AA440,IF($AA440='Control Panel'!$F$38,$AA440,IF($AA440='Control Panel'!$F$39,$AA440,IF($AA440='Control Panel'!$F$40,$AA440,IF($AA440='Control Panel'!$F$41,$AA440,"Error -- Availability entered in an incorrect format"))))))))</f>
        <v>N</v>
      </c>
    </row>
    <row r="441" spans="1:28" s="14" customFormat="1" x14ac:dyDescent="0.35">
      <c r="A441" s="7">
        <v>429</v>
      </c>
      <c r="B441" s="6"/>
      <c r="C441" s="11"/>
      <c r="D441" s="220"/>
      <c r="E441" s="11"/>
      <c r="F441" s="205" t="str">
        <f t="shared" si="12"/>
        <v>N/A</v>
      </c>
      <c r="G441" s="6"/>
      <c r="AA441" s="14" t="str">
        <f t="shared" si="13"/>
        <v/>
      </c>
      <c r="AB441" s="14" t="str">
        <f>IF(LEN($AA441)=0,"N",IF(LEN($AA441)&gt;1,"Error -- Availability entered in an incorrect format",IF($AA441='Control Panel'!$F$36,$AA441,IF($AA441='Control Panel'!$F$37,$AA441,IF($AA441='Control Panel'!$F$38,$AA441,IF($AA441='Control Panel'!$F$39,$AA441,IF($AA441='Control Panel'!$F$40,$AA441,IF($AA441='Control Panel'!$F$41,$AA441,"Error -- Availability entered in an incorrect format"))))))))</f>
        <v>N</v>
      </c>
    </row>
    <row r="442" spans="1:28" s="14" customFormat="1" x14ac:dyDescent="0.35">
      <c r="A442" s="7">
        <v>430</v>
      </c>
      <c r="B442" s="6"/>
      <c r="C442" s="11"/>
      <c r="D442" s="220"/>
      <c r="E442" s="11"/>
      <c r="F442" s="205" t="str">
        <f t="shared" si="12"/>
        <v>N/A</v>
      </c>
      <c r="G442" s="6"/>
      <c r="AA442" s="14" t="str">
        <f t="shared" si="13"/>
        <v/>
      </c>
      <c r="AB442" s="14" t="str">
        <f>IF(LEN($AA442)=0,"N",IF(LEN($AA442)&gt;1,"Error -- Availability entered in an incorrect format",IF($AA442='Control Panel'!$F$36,$AA442,IF($AA442='Control Panel'!$F$37,$AA442,IF($AA442='Control Panel'!$F$38,$AA442,IF($AA442='Control Panel'!$F$39,$AA442,IF($AA442='Control Panel'!$F$40,$AA442,IF($AA442='Control Panel'!$F$41,$AA442,"Error -- Availability entered in an incorrect format"))))))))</f>
        <v>N</v>
      </c>
    </row>
    <row r="443" spans="1:28" s="14" customFormat="1" x14ac:dyDescent="0.35">
      <c r="A443" s="7">
        <v>431</v>
      </c>
      <c r="B443" s="6"/>
      <c r="C443" s="11"/>
      <c r="D443" s="220"/>
      <c r="E443" s="11"/>
      <c r="F443" s="205" t="str">
        <f t="shared" si="12"/>
        <v>N/A</v>
      </c>
      <c r="G443" s="6"/>
      <c r="AA443" s="14" t="str">
        <f t="shared" si="13"/>
        <v/>
      </c>
      <c r="AB443" s="14" t="str">
        <f>IF(LEN($AA443)=0,"N",IF(LEN($AA443)&gt;1,"Error -- Availability entered in an incorrect format",IF($AA443='Control Panel'!$F$36,$AA443,IF($AA443='Control Panel'!$F$37,$AA443,IF($AA443='Control Panel'!$F$38,$AA443,IF($AA443='Control Panel'!$F$39,$AA443,IF($AA443='Control Panel'!$F$40,$AA443,IF($AA443='Control Panel'!$F$41,$AA443,"Error -- Availability entered in an incorrect format"))))))))</f>
        <v>N</v>
      </c>
    </row>
    <row r="444" spans="1:28" s="14" customFormat="1" x14ac:dyDescent="0.35">
      <c r="A444" s="7">
        <v>432</v>
      </c>
      <c r="B444" s="6"/>
      <c r="C444" s="11"/>
      <c r="D444" s="220"/>
      <c r="E444" s="11"/>
      <c r="F444" s="205" t="str">
        <f t="shared" si="12"/>
        <v>N/A</v>
      </c>
      <c r="G444" s="6"/>
      <c r="AA444" s="14" t="str">
        <f t="shared" si="13"/>
        <v/>
      </c>
      <c r="AB444" s="14" t="str">
        <f>IF(LEN($AA444)=0,"N",IF(LEN($AA444)&gt;1,"Error -- Availability entered in an incorrect format",IF($AA444='Control Panel'!$F$36,$AA444,IF($AA444='Control Panel'!$F$37,$AA444,IF($AA444='Control Panel'!$F$38,$AA444,IF($AA444='Control Panel'!$F$39,$AA444,IF($AA444='Control Panel'!$F$40,$AA444,IF($AA444='Control Panel'!$F$41,$AA444,"Error -- Availability entered in an incorrect format"))))))))</f>
        <v>N</v>
      </c>
    </row>
    <row r="445" spans="1:28" s="14" customFormat="1" x14ac:dyDescent="0.35">
      <c r="A445" s="7">
        <v>433</v>
      </c>
      <c r="B445" s="6"/>
      <c r="C445" s="11"/>
      <c r="D445" s="220"/>
      <c r="E445" s="11"/>
      <c r="F445" s="205" t="str">
        <f t="shared" si="12"/>
        <v>N/A</v>
      </c>
      <c r="G445" s="6"/>
      <c r="AA445" s="14" t="str">
        <f t="shared" si="13"/>
        <v/>
      </c>
      <c r="AB445" s="14" t="str">
        <f>IF(LEN($AA445)=0,"N",IF(LEN($AA445)&gt;1,"Error -- Availability entered in an incorrect format",IF($AA445='Control Panel'!$F$36,$AA445,IF($AA445='Control Panel'!$F$37,$AA445,IF($AA445='Control Panel'!$F$38,$AA445,IF($AA445='Control Panel'!$F$39,$AA445,IF($AA445='Control Panel'!$F$40,$AA445,IF($AA445='Control Panel'!$F$41,$AA445,"Error -- Availability entered in an incorrect format"))))))))</f>
        <v>N</v>
      </c>
    </row>
    <row r="446" spans="1:28" s="14" customFormat="1" x14ac:dyDescent="0.35">
      <c r="A446" s="7">
        <v>434</v>
      </c>
      <c r="B446" s="6"/>
      <c r="C446" s="11"/>
      <c r="D446" s="220"/>
      <c r="E446" s="11"/>
      <c r="F446" s="205" t="str">
        <f t="shared" si="12"/>
        <v>N/A</v>
      </c>
      <c r="G446" s="6"/>
      <c r="AA446" s="14" t="str">
        <f t="shared" si="13"/>
        <v/>
      </c>
      <c r="AB446" s="14" t="str">
        <f>IF(LEN($AA446)=0,"N",IF(LEN($AA446)&gt;1,"Error -- Availability entered in an incorrect format",IF($AA446='Control Panel'!$F$36,$AA446,IF($AA446='Control Panel'!$F$37,$AA446,IF($AA446='Control Panel'!$F$38,$AA446,IF($AA446='Control Panel'!$F$39,$AA446,IF($AA446='Control Panel'!$F$40,$AA446,IF($AA446='Control Panel'!$F$41,$AA446,"Error -- Availability entered in an incorrect format"))))))))</f>
        <v>N</v>
      </c>
    </row>
    <row r="447" spans="1:28" s="14" customFormat="1" x14ac:dyDescent="0.35">
      <c r="A447" s="7">
        <v>435</v>
      </c>
      <c r="B447" s="6"/>
      <c r="C447" s="11"/>
      <c r="D447" s="220"/>
      <c r="E447" s="11"/>
      <c r="F447" s="205" t="str">
        <f t="shared" si="12"/>
        <v>N/A</v>
      </c>
      <c r="G447" s="6"/>
      <c r="AA447" s="14" t="str">
        <f t="shared" si="13"/>
        <v/>
      </c>
      <c r="AB447" s="14" t="str">
        <f>IF(LEN($AA447)=0,"N",IF(LEN($AA447)&gt;1,"Error -- Availability entered in an incorrect format",IF($AA447='Control Panel'!$F$36,$AA447,IF($AA447='Control Panel'!$F$37,$AA447,IF($AA447='Control Panel'!$F$38,$AA447,IF($AA447='Control Panel'!$F$39,$AA447,IF($AA447='Control Panel'!$F$40,$AA447,IF($AA447='Control Panel'!$F$41,$AA447,"Error -- Availability entered in an incorrect format"))))))))</f>
        <v>N</v>
      </c>
    </row>
    <row r="448" spans="1:28" s="14" customFormat="1" x14ac:dyDescent="0.35">
      <c r="A448" s="7">
        <v>436</v>
      </c>
      <c r="B448" s="6"/>
      <c r="C448" s="11"/>
      <c r="D448" s="220"/>
      <c r="E448" s="11"/>
      <c r="F448" s="205" t="str">
        <f t="shared" si="12"/>
        <v>N/A</v>
      </c>
      <c r="G448" s="6"/>
      <c r="AA448" s="14" t="str">
        <f t="shared" si="13"/>
        <v/>
      </c>
      <c r="AB448" s="14" t="str">
        <f>IF(LEN($AA448)=0,"N",IF(LEN($AA448)&gt;1,"Error -- Availability entered in an incorrect format",IF($AA448='Control Panel'!$F$36,$AA448,IF($AA448='Control Panel'!$F$37,$AA448,IF($AA448='Control Panel'!$F$38,$AA448,IF($AA448='Control Panel'!$F$39,$AA448,IF($AA448='Control Panel'!$F$40,$AA448,IF($AA448='Control Panel'!$F$41,$AA448,"Error -- Availability entered in an incorrect format"))))))))</f>
        <v>N</v>
      </c>
    </row>
    <row r="449" spans="1:28" s="14" customFormat="1" x14ac:dyDescent="0.35">
      <c r="A449" s="7">
        <v>437</v>
      </c>
      <c r="B449" s="6"/>
      <c r="C449" s="11"/>
      <c r="D449" s="220"/>
      <c r="E449" s="11"/>
      <c r="F449" s="205" t="str">
        <f t="shared" si="12"/>
        <v>N/A</v>
      </c>
      <c r="G449" s="6"/>
      <c r="AA449" s="14" t="str">
        <f t="shared" si="13"/>
        <v/>
      </c>
      <c r="AB449" s="14" t="str">
        <f>IF(LEN($AA449)=0,"N",IF(LEN($AA449)&gt;1,"Error -- Availability entered in an incorrect format",IF($AA449='Control Panel'!$F$36,$AA449,IF($AA449='Control Panel'!$F$37,$AA449,IF($AA449='Control Panel'!$F$38,$AA449,IF($AA449='Control Panel'!$F$39,$AA449,IF($AA449='Control Panel'!$F$40,$AA449,IF($AA449='Control Panel'!$F$41,$AA449,"Error -- Availability entered in an incorrect format"))))))))</f>
        <v>N</v>
      </c>
    </row>
    <row r="450" spans="1:28" s="14" customFormat="1" x14ac:dyDescent="0.35">
      <c r="A450" s="7">
        <v>438</v>
      </c>
      <c r="B450" s="6"/>
      <c r="C450" s="11"/>
      <c r="D450" s="220"/>
      <c r="E450" s="11"/>
      <c r="F450" s="205" t="str">
        <f t="shared" si="12"/>
        <v>N/A</v>
      </c>
      <c r="G450" s="6"/>
      <c r="AA450" s="14" t="str">
        <f t="shared" si="13"/>
        <v/>
      </c>
      <c r="AB450" s="14" t="str">
        <f>IF(LEN($AA450)=0,"N",IF(LEN($AA450)&gt;1,"Error -- Availability entered in an incorrect format",IF($AA450='Control Panel'!$F$36,$AA450,IF($AA450='Control Panel'!$F$37,$AA450,IF($AA450='Control Panel'!$F$38,$AA450,IF($AA450='Control Panel'!$F$39,$AA450,IF($AA450='Control Panel'!$F$40,$AA450,IF($AA450='Control Panel'!$F$41,$AA450,"Error -- Availability entered in an incorrect format"))))))))</f>
        <v>N</v>
      </c>
    </row>
    <row r="451" spans="1:28" s="14" customFormat="1" x14ac:dyDescent="0.35">
      <c r="A451" s="7">
        <v>439</v>
      </c>
      <c r="B451" s="6"/>
      <c r="C451" s="11"/>
      <c r="D451" s="220"/>
      <c r="E451" s="11"/>
      <c r="F451" s="205" t="str">
        <f t="shared" si="12"/>
        <v>N/A</v>
      </c>
      <c r="G451" s="6"/>
      <c r="AA451" s="14" t="str">
        <f t="shared" si="13"/>
        <v/>
      </c>
      <c r="AB451" s="14" t="str">
        <f>IF(LEN($AA451)=0,"N",IF(LEN($AA451)&gt;1,"Error -- Availability entered in an incorrect format",IF($AA451='Control Panel'!$F$36,$AA451,IF($AA451='Control Panel'!$F$37,$AA451,IF($AA451='Control Panel'!$F$38,$AA451,IF($AA451='Control Panel'!$F$39,$AA451,IF($AA451='Control Panel'!$F$40,$AA451,IF($AA451='Control Panel'!$F$41,$AA451,"Error -- Availability entered in an incorrect format"))))))))</f>
        <v>N</v>
      </c>
    </row>
    <row r="452" spans="1:28" s="14" customFormat="1" x14ac:dyDescent="0.35">
      <c r="A452" s="7">
        <v>440</v>
      </c>
      <c r="B452" s="6"/>
      <c r="C452" s="11"/>
      <c r="D452" s="220"/>
      <c r="E452" s="11"/>
      <c r="F452" s="205" t="str">
        <f t="shared" si="12"/>
        <v>N/A</v>
      </c>
      <c r="G452" s="6"/>
      <c r="AA452" s="14" t="str">
        <f t="shared" si="13"/>
        <v/>
      </c>
      <c r="AB452" s="14" t="str">
        <f>IF(LEN($AA452)=0,"N",IF(LEN($AA452)&gt;1,"Error -- Availability entered in an incorrect format",IF($AA452='Control Panel'!$F$36,$AA452,IF($AA452='Control Panel'!$F$37,$AA452,IF($AA452='Control Panel'!$F$38,$AA452,IF($AA452='Control Panel'!$F$39,$AA452,IF($AA452='Control Panel'!$F$40,$AA452,IF($AA452='Control Panel'!$F$41,$AA452,"Error -- Availability entered in an incorrect format"))))))))</f>
        <v>N</v>
      </c>
    </row>
    <row r="453" spans="1:28" s="14" customFormat="1" x14ac:dyDescent="0.35">
      <c r="A453" s="7">
        <v>441</v>
      </c>
      <c r="B453" s="6"/>
      <c r="C453" s="11"/>
      <c r="D453" s="220"/>
      <c r="E453" s="11"/>
      <c r="F453" s="205" t="str">
        <f t="shared" si="12"/>
        <v>N/A</v>
      </c>
      <c r="G453" s="6"/>
      <c r="AA453" s="14" t="str">
        <f t="shared" si="13"/>
        <v/>
      </c>
      <c r="AB453" s="14" t="str">
        <f>IF(LEN($AA453)=0,"N",IF(LEN($AA453)&gt;1,"Error -- Availability entered in an incorrect format",IF($AA453='Control Panel'!$F$36,$AA453,IF($AA453='Control Panel'!$F$37,$AA453,IF($AA453='Control Panel'!$F$38,$AA453,IF($AA453='Control Panel'!$F$39,$AA453,IF($AA453='Control Panel'!$F$40,$AA453,IF($AA453='Control Panel'!$F$41,$AA453,"Error -- Availability entered in an incorrect format"))))))))</f>
        <v>N</v>
      </c>
    </row>
    <row r="454" spans="1:28" s="14" customFormat="1" x14ac:dyDescent="0.35">
      <c r="A454" s="7">
        <v>442</v>
      </c>
      <c r="B454" s="6"/>
      <c r="C454" s="11"/>
      <c r="D454" s="220"/>
      <c r="E454" s="11"/>
      <c r="F454" s="205" t="str">
        <f t="shared" si="12"/>
        <v>N/A</v>
      </c>
      <c r="G454" s="6"/>
      <c r="AA454" s="14" t="str">
        <f t="shared" si="13"/>
        <v/>
      </c>
      <c r="AB454" s="14" t="str">
        <f>IF(LEN($AA454)=0,"N",IF(LEN($AA454)&gt;1,"Error -- Availability entered in an incorrect format",IF($AA454='Control Panel'!$F$36,$AA454,IF($AA454='Control Panel'!$F$37,$AA454,IF($AA454='Control Panel'!$F$38,$AA454,IF($AA454='Control Panel'!$F$39,$AA454,IF($AA454='Control Panel'!$F$40,$AA454,IF($AA454='Control Panel'!$F$41,$AA454,"Error -- Availability entered in an incorrect format"))))))))</f>
        <v>N</v>
      </c>
    </row>
    <row r="455" spans="1:28" s="14" customFormat="1" x14ac:dyDescent="0.35">
      <c r="A455" s="7">
        <v>443</v>
      </c>
      <c r="B455" s="6"/>
      <c r="C455" s="11"/>
      <c r="D455" s="220"/>
      <c r="E455" s="11"/>
      <c r="F455" s="205" t="str">
        <f t="shared" si="12"/>
        <v>N/A</v>
      </c>
      <c r="G455" s="6"/>
      <c r="AA455" s="14" t="str">
        <f t="shared" si="13"/>
        <v/>
      </c>
      <c r="AB455" s="14" t="str">
        <f>IF(LEN($AA455)=0,"N",IF(LEN($AA455)&gt;1,"Error -- Availability entered in an incorrect format",IF($AA455='Control Panel'!$F$36,$AA455,IF($AA455='Control Panel'!$F$37,$AA455,IF($AA455='Control Panel'!$F$38,$AA455,IF($AA455='Control Panel'!$F$39,$AA455,IF($AA455='Control Panel'!$F$40,$AA455,IF($AA455='Control Panel'!$F$41,$AA455,"Error -- Availability entered in an incorrect format"))))))))</f>
        <v>N</v>
      </c>
    </row>
    <row r="456" spans="1:28" s="14" customFormat="1" x14ac:dyDescent="0.35">
      <c r="A456" s="7">
        <v>444</v>
      </c>
      <c r="B456" s="6"/>
      <c r="C456" s="11"/>
      <c r="D456" s="220"/>
      <c r="E456" s="11"/>
      <c r="F456" s="205" t="str">
        <f t="shared" si="12"/>
        <v>N/A</v>
      </c>
      <c r="G456" s="6"/>
      <c r="AA456" s="14" t="str">
        <f t="shared" si="13"/>
        <v/>
      </c>
      <c r="AB456" s="14" t="str">
        <f>IF(LEN($AA456)=0,"N",IF(LEN($AA456)&gt;1,"Error -- Availability entered in an incorrect format",IF($AA456='Control Panel'!$F$36,$AA456,IF($AA456='Control Panel'!$F$37,$AA456,IF($AA456='Control Panel'!$F$38,$AA456,IF($AA456='Control Panel'!$F$39,$AA456,IF($AA456='Control Panel'!$F$40,$AA456,IF($AA456='Control Panel'!$F$41,$AA456,"Error -- Availability entered in an incorrect format"))))))))</f>
        <v>N</v>
      </c>
    </row>
    <row r="457" spans="1:28" s="14" customFormat="1" x14ac:dyDescent="0.35">
      <c r="A457" s="7">
        <v>445</v>
      </c>
      <c r="B457" s="6"/>
      <c r="C457" s="11"/>
      <c r="D457" s="220"/>
      <c r="E457" s="11"/>
      <c r="F457" s="205" t="str">
        <f t="shared" si="12"/>
        <v>N/A</v>
      </c>
      <c r="G457" s="6"/>
      <c r="AA457" s="14" t="str">
        <f t="shared" si="13"/>
        <v/>
      </c>
      <c r="AB457" s="14" t="str">
        <f>IF(LEN($AA457)=0,"N",IF(LEN($AA457)&gt;1,"Error -- Availability entered in an incorrect format",IF($AA457='Control Panel'!$F$36,$AA457,IF($AA457='Control Panel'!$F$37,$AA457,IF($AA457='Control Panel'!$F$38,$AA457,IF($AA457='Control Panel'!$F$39,$AA457,IF($AA457='Control Panel'!$F$40,$AA457,IF($AA457='Control Panel'!$F$41,$AA457,"Error -- Availability entered in an incorrect format"))))))))</f>
        <v>N</v>
      </c>
    </row>
    <row r="458" spans="1:28" s="14" customFormat="1" x14ac:dyDescent="0.35">
      <c r="A458" s="7">
        <v>446</v>
      </c>
      <c r="B458" s="6"/>
      <c r="C458" s="11"/>
      <c r="D458" s="220"/>
      <c r="E458" s="11"/>
      <c r="F458" s="205" t="str">
        <f t="shared" si="12"/>
        <v>N/A</v>
      </c>
      <c r="G458" s="6"/>
      <c r="AA458" s="14" t="str">
        <f t="shared" si="13"/>
        <v/>
      </c>
      <c r="AB458" s="14" t="str">
        <f>IF(LEN($AA458)=0,"N",IF(LEN($AA458)&gt;1,"Error -- Availability entered in an incorrect format",IF($AA458='Control Panel'!$F$36,$AA458,IF($AA458='Control Panel'!$F$37,$AA458,IF($AA458='Control Panel'!$F$38,$AA458,IF($AA458='Control Panel'!$F$39,$AA458,IF($AA458='Control Panel'!$F$40,$AA458,IF($AA458='Control Panel'!$F$41,$AA458,"Error -- Availability entered in an incorrect format"))))))))</f>
        <v>N</v>
      </c>
    </row>
    <row r="459" spans="1:28" s="14" customFormat="1" x14ac:dyDescent="0.35">
      <c r="A459" s="7">
        <v>447</v>
      </c>
      <c r="B459" s="6"/>
      <c r="C459" s="11"/>
      <c r="D459" s="220"/>
      <c r="E459" s="11"/>
      <c r="F459" s="205" t="str">
        <f t="shared" si="12"/>
        <v>N/A</v>
      </c>
      <c r="G459" s="6"/>
      <c r="AA459" s="14" t="str">
        <f t="shared" si="13"/>
        <v/>
      </c>
      <c r="AB459" s="14" t="str">
        <f>IF(LEN($AA459)=0,"N",IF(LEN($AA459)&gt;1,"Error -- Availability entered in an incorrect format",IF($AA459='Control Panel'!$F$36,$AA459,IF($AA459='Control Panel'!$F$37,$AA459,IF($AA459='Control Panel'!$F$38,$AA459,IF($AA459='Control Panel'!$F$39,$AA459,IF($AA459='Control Panel'!$F$40,$AA459,IF($AA459='Control Panel'!$F$41,$AA459,"Error -- Availability entered in an incorrect format"))))))))</f>
        <v>N</v>
      </c>
    </row>
    <row r="460" spans="1:28" s="14" customFormat="1" x14ac:dyDescent="0.35">
      <c r="A460" s="7">
        <v>448</v>
      </c>
      <c r="B460" s="6"/>
      <c r="C460" s="11"/>
      <c r="D460" s="220"/>
      <c r="E460" s="11"/>
      <c r="F460" s="205" t="str">
        <f t="shared" si="12"/>
        <v>N/A</v>
      </c>
      <c r="G460" s="6"/>
      <c r="AA460" s="14" t="str">
        <f t="shared" si="13"/>
        <v/>
      </c>
      <c r="AB460" s="14" t="str">
        <f>IF(LEN($AA460)=0,"N",IF(LEN($AA460)&gt;1,"Error -- Availability entered in an incorrect format",IF($AA460='Control Panel'!$F$36,$AA460,IF($AA460='Control Panel'!$F$37,$AA460,IF($AA460='Control Panel'!$F$38,$AA460,IF($AA460='Control Panel'!$F$39,$AA460,IF($AA460='Control Panel'!$F$40,$AA460,IF($AA460='Control Panel'!$F$41,$AA460,"Error -- Availability entered in an incorrect format"))))))))</f>
        <v>N</v>
      </c>
    </row>
    <row r="461" spans="1:28" s="14" customFormat="1" x14ac:dyDescent="0.35">
      <c r="A461" s="7">
        <v>449</v>
      </c>
      <c r="B461" s="6"/>
      <c r="C461" s="11"/>
      <c r="D461" s="220"/>
      <c r="E461" s="11"/>
      <c r="F461" s="205" t="str">
        <f t="shared" si="12"/>
        <v>N/A</v>
      </c>
      <c r="G461" s="6"/>
      <c r="AA461" s="14" t="str">
        <f t="shared" si="13"/>
        <v/>
      </c>
      <c r="AB461" s="14" t="str">
        <f>IF(LEN($AA461)=0,"N",IF(LEN($AA461)&gt;1,"Error -- Availability entered in an incorrect format",IF($AA461='Control Panel'!$F$36,$AA461,IF($AA461='Control Panel'!$F$37,$AA461,IF($AA461='Control Panel'!$F$38,$AA461,IF($AA461='Control Panel'!$F$39,$AA461,IF($AA461='Control Panel'!$F$40,$AA461,IF($AA461='Control Panel'!$F$41,$AA461,"Error -- Availability entered in an incorrect format"))))))))</f>
        <v>N</v>
      </c>
    </row>
    <row r="462" spans="1:28" s="14" customFormat="1" x14ac:dyDescent="0.35">
      <c r="A462" s="7">
        <v>450</v>
      </c>
      <c r="B462" s="6"/>
      <c r="C462" s="11"/>
      <c r="D462" s="220"/>
      <c r="E462" s="11"/>
      <c r="F462" s="205" t="str">
        <f t="shared" ref="F462:F525" si="14">IF($D$10=$A$9,"N/A",$D$10)</f>
        <v>N/A</v>
      </c>
      <c r="G462" s="6"/>
      <c r="AA462" s="14" t="str">
        <f t="shared" ref="AA462:AA525" si="15">TRIM($D462)</f>
        <v/>
      </c>
      <c r="AB462" s="14" t="str">
        <f>IF(LEN($AA462)=0,"N",IF(LEN($AA462)&gt;1,"Error -- Availability entered in an incorrect format",IF($AA462='Control Panel'!$F$36,$AA462,IF($AA462='Control Panel'!$F$37,$AA462,IF($AA462='Control Panel'!$F$38,$AA462,IF($AA462='Control Panel'!$F$39,$AA462,IF($AA462='Control Panel'!$F$40,$AA462,IF($AA462='Control Panel'!$F$41,$AA462,"Error -- Availability entered in an incorrect format"))))))))</f>
        <v>N</v>
      </c>
    </row>
    <row r="463" spans="1:28" s="14" customFormat="1" x14ac:dyDescent="0.35">
      <c r="A463" s="7">
        <v>451</v>
      </c>
      <c r="B463" s="6"/>
      <c r="C463" s="11"/>
      <c r="D463" s="220"/>
      <c r="E463" s="11"/>
      <c r="F463" s="205" t="str">
        <f t="shared" si="14"/>
        <v>N/A</v>
      </c>
      <c r="G463" s="6"/>
      <c r="AA463" s="14" t="str">
        <f t="shared" si="15"/>
        <v/>
      </c>
      <c r="AB463" s="14" t="str">
        <f>IF(LEN($AA463)=0,"N",IF(LEN($AA463)&gt;1,"Error -- Availability entered in an incorrect format",IF($AA463='Control Panel'!$F$36,$AA463,IF($AA463='Control Panel'!$F$37,$AA463,IF($AA463='Control Panel'!$F$38,$AA463,IF($AA463='Control Panel'!$F$39,$AA463,IF($AA463='Control Panel'!$F$40,$AA463,IF($AA463='Control Panel'!$F$41,$AA463,"Error -- Availability entered in an incorrect format"))))))))</f>
        <v>N</v>
      </c>
    </row>
    <row r="464" spans="1:28" s="14" customFormat="1" x14ac:dyDescent="0.35">
      <c r="A464" s="7">
        <v>452</v>
      </c>
      <c r="B464" s="6"/>
      <c r="C464" s="11"/>
      <c r="D464" s="220"/>
      <c r="E464" s="11"/>
      <c r="F464" s="205" t="str">
        <f t="shared" si="14"/>
        <v>N/A</v>
      </c>
      <c r="G464" s="6"/>
      <c r="AA464" s="14" t="str">
        <f t="shared" si="15"/>
        <v/>
      </c>
      <c r="AB464" s="14" t="str">
        <f>IF(LEN($AA464)=0,"N",IF(LEN($AA464)&gt;1,"Error -- Availability entered in an incorrect format",IF($AA464='Control Panel'!$F$36,$AA464,IF($AA464='Control Panel'!$F$37,$AA464,IF($AA464='Control Panel'!$F$38,$AA464,IF($AA464='Control Panel'!$F$39,$AA464,IF($AA464='Control Panel'!$F$40,$AA464,IF($AA464='Control Panel'!$F$41,$AA464,"Error -- Availability entered in an incorrect format"))))))))</f>
        <v>N</v>
      </c>
    </row>
    <row r="465" spans="1:28" s="14" customFormat="1" x14ac:dyDescent="0.35">
      <c r="A465" s="7">
        <v>453</v>
      </c>
      <c r="B465" s="6"/>
      <c r="C465" s="11"/>
      <c r="D465" s="220"/>
      <c r="E465" s="11"/>
      <c r="F465" s="205" t="str">
        <f t="shared" si="14"/>
        <v>N/A</v>
      </c>
      <c r="G465" s="6"/>
      <c r="AA465" s="14" t="str">
        <f t="shared" si="15"/>
        <v/>
      </c>
      <c r="AB465" s="14" t="str">
        <f>IF(LEN($AA465)=0,"N",IF(LEN($AA465)&gt;1,"Error -- Availability entered in an incorrect format",IF($AA465='Control Panel'!$F$36,$AA465,IF($AA465='Control Panel'!$F$37,$AA465,IF($AA465='Control Panel'!$F$38,$AA465,IF($AA465='Control Panel'!$F$39,$AA465,IF($AA465='Control Panel'!$F$40,$AA465,IF($AA465='Control Panel'!$F$41,$AA465,"Error -- Availability entered in an incorrect format"))))))))</f>
        <v>N</v>
      </c>
    </row>
    <row r="466" spans="1:28" s="14" customFormat="1" x14ac:dyDescent="0.35">
      <c r="A466" s="7">
        <v>454</v>
      </c>
      <c r="B466" s="6"/>
      <c r="C466" s="11"/>
      <c r="D466" s="220"/>
      <c r="E466" s="11"/>
      <c r="F466" s="205" t="str">
        <f t="shared" si="14"/>
        <v>N/A</v>
      </c>
      <c r="G466" s="6"/>
      <c r="AA466" s="14" t="str">
        <f t="shared" si="15"/>
        <v/>
      </c>
      <c r="AB466" s="14" t="str">
        <f>IF(LEN($AA466)=0,"N",IF(LEN($AA466)&gt;1,"Error -- Availability entered in an incorrect format",IF($AA466='Control Panel'!$F$36,$AA466,IF($AA466='Control Panel'!$F$37,$AA466,IF($AA466='Control Panel'!$F$38,$AA466,IF($AA466='Control Panel'!$F$39,$AA466,IF($AA466='Control Panel'!$F$40,$AA466,IF($AA466='Control Panel'!$F$41,$AA466,"Error -- Availability entered in an incorrect format"))))))))</f>
        <v>N</v>
      </c>
    </row>
    <row r="467" spans="1:28" s="14" customFormat="1" x14ac:dyDescent="0.35">
      <c r="A467" s="7">
        <v>455</v>
      </c>
      <c r="B467" s="6"/>
      <c r="C467" s="11"/>
      <c r="D467" s="220"/>
      <c r="E467" s="11"/>
      <c r="F467" s="205" t="str">
        <f t="shared" si="14"/>
        <v>N/A</v>
      </c>
      <c r="G467" s="6"/>
      <c r="AA467" s="14" t="str">
        <f t="shared" si="15"/>
        <v/>
      </c>
      <c r="AB467" s="14" t="str">
        <f>IF(LEN($AA467)=0,"N",IF(LEN($AA467)&gt;1,"Error -- Availability entered in an incorrect format",IF($AA467='Control Panel'!$F$36,$AA467,IF($AA467='Control Panel'!$F$37,$AA467,IF($AA467='Control Panel'!$F$38,$AA467,IF($AA467='Control Panel'!$F$39,$AA467,IF($AA467='Control Panel'!$F$40,$AA467,IF($AA467='Control Panel'!$F$41,$AA467,"Error -- Availability entered in an incorrect format"))))))))</f>
        <v>N</v>
      </c>
    </row>
    <row r="468" spans="1:28" s="14" customFormat="1" x14ac:dyDescent="0.35">
      <c r="A468" s="7">
        <v>456</v>
      </c>
      <c r="B468" s="6"/>
      <c r="C468" s="11"/>
      <c r="D468" s="220"/>
      <c r="E468" s="11"/>
      <c r="F468" s="205" t="str">
        <f t="shared" si="14"/>
        <v>N/A</v>
      </c>
      <c r="G468" s="6"/>
      <c r="AA468" s="14" t="str">
        <f t="shared" si="15"/>
        <v/>
      </c>
      <c r="AB468" s="14" t="str">
        <f>IF(LEN($AA468)=0,"N",IF(LEN($AA468)&gt;1,"Error -- Availability entered in an incorrect format",IF($AA468='Control Panel'!$F$36,$AA468,IF($AA468='Control Panel'!$F$37,$AA468,IF($AA468='Control Panel'!$F$38,$AA468,IF($AA468='Control Panel'!$F$39,$AA468,IF($AA468='Control Panel'!$F$40,$AA468,IF($AA468='Control Panel'!$F$41,$AA468,"Error -- Availability entered in an incorrect format"))))))))</f>
        <v>N</v>
      </c>
    </row>
    <row r="469" spans="1:28" s="14" customFormat="1" x14ac:dyDescent="0.35">
      <c r="A469" s="7">
        <v>457</v>
      </c>
      <c r="B469" s="6"/>
      <c r="C469" s="11"/>
      <c r="D469" s="220"/>
      <c r="E469" s="11"/>
      <c r="F469" s="205" t="str">
        <f t="shared" si="14"/>
        <v>N/A</v>
      </c>
      <c r="G469" s="6"/>
      <c r="AA469" s="14" t="str">
        <f t="shared" si="15"/>
        <v/>
      </c>
      <c r="AB469" s="14" t="str">
        <f>IF(LEN($AA469)=0,"N",IF(LEN($AA469)&gt;1,"Error -- Availability entered in an incorrect format",IF($AA469='Control Panel'!$F$36,$AA469,IF($AA469='Control Panel'!$F$37,$AA469,IF($AA469='Control Panel'!$F$38,$AA469,IF($AA469='Control Panel'!$F$39,$AA469,IF($AA469='Control Panel'!$F$40,$AA469,IF($AA469='Control Panel'!$F$41,$AA469,"Error -- Availability entered in an incorrect format"))))))))</f>
        <v>N</v>
      </c>
    </row>
    <row r="470" spans="1:28" s="14" customFormat="1" x14ac:dyDescent="0.35">
      <c r="A470" s="7">
        <v>458</v>
      </c>
      <c r="B470" s="6"/>
      <c r="C470" s="11"/>
      <c r="D470" s="220"/>
      <c r="E470" s="11"/>
      <c r="F470" s="205" t="str">
        <f t="shared" si="14"/>
        <v>N/A</v>
      </c>
      <c r="G470" s="6"/>
      <c r="AA470" s="14" t="str">
        <f t="shared" si="15"/>
        <v/>
      </c>
      <c r="AB470" s="14" t="str">
        <f>IF(LEN($AA470)=0,"N",IF(LEN($AA470)&gt;1,"Error -- Availability entered in an incorrect format",IF($AA470='Control Panel'!$F$36,$AA470,IF($AA470='Control Panel'!$F$37,$AA470,IF($AA470='Control Panel'!$F$38,$AA470,IF($AA470='Control Panel'!$F$39,$AA470,IF($AA470='Control Panel'!$F$40,$AA470,IF($AA470='Control Panel'!$F$41,$AA470,"Error -- Availability entered in an incorrect format"))))))))</f>
        <v>N</v>
      </c>
    </row>
    <row r="471" spans="1:28" s="14" customFormat="1" x14ac:dyDescent="0.35">
      <c r="A471" s="7">
        <v>459</v>
      </c>
      <c r="B471" s="6"/>
      <c r="C471" s="11"/>
      <c r="D471" s="220"/>
      <c r="E471" s="11"/>
      <c r="F471" s="205" t="str">
        <f t="shared" si="14"/>
        <v>N/A</v>
      </c>
      <c r="G471" s="6"/>
      <c r="AA471" s="14" t="str">
        <f t="shared" si="15"/>
        <v/>
      </c>
      <c r="AB471" s="14" t="str">
        <f>IF(LEN($AA471)=0,"N",IF(LEN($AA471)&gt;1,"Error -- Availability entered in an incorrect format",IF($AA471='Control Panel'!$F$36,$AA471,IF($AA471='Control Panel'!$F$37,$AA471,IF($AA471='Control Panel'!$F$38,$AA471,IF($AA471='Control Panel'!$F$39,$AA471,IF($AA471='Control Panel'!$F$40,$AA471,IF($AA471='Control Panel'!$F$41,$AA471,"Error -- Availability entered in an incorrect format"))))))))</f>
        <v>N</v>
      </c>
    </row>
    <row r="472" spans="1:28" s="14" customFormat="1" x14ac:dyDescent="0.35">
      <c r="A472" s="7">
        <v>460</v>
      </c>
      <c r="B472" s="6"/>
      <c r="C472" s="11"/>
      <c r="D472" s="220"/>
      <c r="E472" s="11"/>
      <c r="F472" s="205" t="str">
        <f t="shared" si="14"/>
        <v>N/A</v>
      </c>
      <c r="G472" s="6"/>
      <c r="AA472" s="14" t="str">
        <f t="shared" si="15"/>
        <v/>
      </c>
      <c r="AB472" s="14" t="str">
        <f>IF(LEN($AA472)=0,"N",IF(LEN($AA472)&gt;1,"Error -- Availability entered in an incorrect format",IF($AA472='Control Panel'!$F$36,$AA472,IF($AA472='Control Panel'!$F$37,$AA472,IF($AA472='Control Panel'!$F$38,$AA472,IF($AA472='Control Panel'!$F$39,$AA472,IF($AA472='Control Panel'!$F$40,$AA472,IF($AA472='Control Panel'!$F$41,$AA472,"Error -- Availability entered in an incorrect format"))))))))</f>
        <v>N</v>
      </c>
    </row>
    <row r="473" spans="1:28" s="14" customFormat="1" x14ac:dyDescent="0.35">
      <c r="A473" s="7">
        <v>461</v>
      </c>
      <c r="B473" s="6"/>
      <c r="C473" s="11"/>
      <c r="D473" s="220"/>
      <c r="E473" s="11"/>
      <c r="F473" s="205" t="str">
        <f t="shared" si="14"/>
        <v>N/A</v>
      </c>
      <c r="G473" s="6"/>
      <c r="AA473" s="14" t="str">
        <f t="shared" si="15"/>
        <v/>
      </c>
      <c r="AB473" s="14" t="str">
        <f>IF(LEN($AA473)=0,"N",IF(LEN($AA473)&gt;1,"Error -- Availability entered in an incorrect format",IF($AA473='Control Panel'!$F$36,$AA473,IF($AA473='Control Panel'!$F$37,$AA473,IF($AA473='Control Panel'!$F$38,$AA473,IF($AA473='Control Panel'!$F$39,$AA473,IF($AA473='Control Panel'!$F$40,$AA473,IF($AA473='Control Panel'!$F$41,$AA473,"Error -- Availability entered in an incorrect format"))))))))</f>
        <v>N</v>
      </c>
    </row>
    <row r="474" spans="1:28" s="14" customFormat="1" x14ac:dyDescent="0.35">
      <c r="A474" s="7">
        <v>462</v>
      </c>
      <c r="B474" s="6"/>
      <c r="C474" s="11"/>
      <c r="D474" s="220"/>
      <c r="E474" s="11"/>
      <c r="F474" s="205" t="str">
        <f t="shared" si="14"/>
        <v>N/A</v>
      </c>
      <c r="G474" s="6"/>
      <c r="AA474" s="14" t="str">
        <f t="shared" si="15"/>
        <v/>
      </c>
      <c r="AB474" s="14" t="str">
        <f>IF(LEN($AA474)=0,"N",IF(LEN($AA474)&gt;1,"Error -- Availability entered in an incorrect format",IF($AA474='Control Panel'!$F$36,$AA474,IF($AA474='Control Panel'!$F$37,$AA474,IF($AA474='Control Panel'!$F$38,$AA474,IF($AA474='Control Panel'!$F$39,$AA474,IF($AA474='Control Panel'!$F$40,$AA474,IF($AA474='Control Panel'!$F$41,$AA474,"Error -- Availability entered in an incorrect format"))))))))</f>
        <v>N</v>
      </c>
    </row>
    <row r="475" spans="1:28" s="14" customFormat="1" x14ac:dyDescent="0.35">
      <c r="A475" s="7">
        <v>463</v>
      </c>
      <c r="B475" s="6"/>
      <c r="C475" s="11"/>
      <c r="D475" s="220"/>
      <c r="E475" s="11"/>
      <c r="F475" s="205" t="str">
        <f t="shared" si="14"/>
        <v>N/A</v>
      </c>
      <c r="G475" s="6"/>
      <c r="AA475" s="14" t="str">
        <f t="shared" si="15"/>
        <v/>
      </c>
      <c r="AB475" s="14" t="str">
        <f>IF(LEN($AA475)=0,"N",IF(LEN($AA475)&gt;1,"Error -- Availability entered in an incorrect format",IF($AA475='Control Panel'!$F$36,$AA475,IF($AA475='Control Panel'!$F$37,$AA475,IF($AA475='Control Panel'!$F$38,$AA475,IF($AA475='Control Panel'!$F$39,$AA475,IF($AA475='Control Panel'!$F$40,$AA475,IF($AA475='Control Panel'!$F$41,$AA475,"Error -- Availability entered in an incorrect format"))))))))</f>
        <v>N</v>
      </c>
    </row>
    <row r="476" spans="1:28" s="14" customFormat="1" x14ac:dyDescent="0.35">
      <c r="A476" s="7">
        <v>464</v>
      </c>
      <c r="B476" s="6"/>
      <c r="C476" s="11"/>
      <c r="D476" s="220"/>
      <c r="E476" s="11"/>
      <c r="F476" s="205" t="str">
        <f t="shared" si="14"/>
        <v>N/A</v>
      </c>
      <c r="G476" s="6"/>
      <c r="AA476" s="14" t="str">
        <f t="shared" si="15"/>
        <v/>
      </c>
      <c r="AB476" s="14" t="str">
        <f>IF(LEN($AA476)=0,"N",IF(LEN($AA476)&gt;1,"Error -- Availability entered in an incorrect format",IF($AA476='Control Panel'!$F$36,$AA476,IF($AA476='Control Panel'!$F$37,$AA476,IF($AA476='Control Panel'!$F$38,$AA476,IF($AA476='Control Panel'!$F$39,$AA476,IF($AA476='Control Panel'!$F$40,$AA476,IF($AA476='Control Panel'!$F$41,$AA476,"Error -- Availability entered in an incorrect format"))))))))</f>
        <v>N</v>
      </c>
    </row>
    <row r="477" spans="1:28" s="14" customFormat="1" x14ac:dyDescent="0.35">
      <c r="A477" s="7">
        <v>465</v>
      </c>
      <c r="B477" s="6"/>
      <c r="C477" s="11"/>
      <c r="D477" s="220"/>
      <c r="E477" s="11"/>
      <c r="F477" s="205" t="str">
        <f t="shared" si="14"/>
        <v>N/A</v>
      </c>
      <c r="G477" s="6"/>
      <c r="AA477" s="14" t="str">
        <f t="shared" si="15"/>
        <v/>
      </c>
      <c r="AB477" s="14" t="str">
        <f>IF(LEN($AA477)=0,"N",IF(LEN($AA477)&gt;1,"Error -- Availability entered in an incorrect format",IF($AA477='Control Panel'!$F$36,$AA477,IF($AA477='Control Panel'!$F$37,$AA477,IF($AA477='Control Panel'!$F$38,$AA477,IF($AA477='Control Panel'!$F$39,$AA477,IF($AA477='Control Panel'!$F$40,$AA477,IF($AA477='Control Panel'!$F$41,$AA477,"Error -- Availability entered in an incorrect format"))))))))</f>
        <v>N</v>
      </c>
    </row>
    <row r="478" spans="1:28" s="14" customFormat="1" x14ac:dyDescent="0.35">
      <c r="A478" s="7">
        <v>466</v>
      </c>
      <c r="B478" s="6"/>
      <c r="C478" s="11"/>
      <c r="D478" s="220"/>
      <c r="E478" s="11"/>
      <c r="F478" s="205" t="str">
        <f t="shared" si="14"/>
        <v>N/A</v>
      </c>
      <c r="G478" s="6"/>
      <c r="AA478" s="14" t="str">
        <f t="shared" si="15"/>
        <v/>
      </c>
      <c r="AB478" s="14" t="str">
        <f>IF(LEN($AA478)=0,"N",IF(LEN($AA478)&gt;1,"Error -- Availability entered in an incorrect format",IF($AA478='Control Panel'!$F$36,$AA478,IF($AA478='Control Panel'!$F$37,$AA478,IF($AA478='Control Panel'!$F$38,$AA478,IF($AA478='Control Panel'!$F$39,$AA478,IF($AA478='Control Panel'!$F$40,$AA478,IF($AA478='Control Panel'!$F$41,$AA478,"Error -- Availability entered in an incorrect format"))))))))</f>
        <v>N</v>
      </c>
    </row>
    <row r="479" spans="1:28" s="14" customFormat="1" x14ac:dyDescent="0.35">
      <c r="A479" s="7">
        <v>467</v>
      </c>
      <c r="B479" s="6"/>
      <c r="C479" s="11"/>
      <c r="D479" s="220"/>
      <c r="E479" s="11"/>
      <c r="F479" s="205" t="str">
        <f t="shared" si="14"/>
        <v>N/A</v>
      </c>
      <c r="G479" s="6"/>
      <c r="AA479" s="14" t="str">
        <f t="shared" si="15"/>
        <v/>
      </c>
      <c r="AB479" s="14" t="str">
        <f>IF(LEN($AA479)=0,"N",IF(LEN($AA479)&gt;1,"Error -- Availability entered in an incorrect format",IF($AA479='Control Panel'!$F$36,$AA479,IF($AA479='Control Panel'!$F$37,$AA479,IF($AA479='Control Panel'!$F$38,$AA479,IF($AA479='Control Panel'!$F$39,$AA479,IF($AA479='Control Panel'!$F$40,$AA479,IF($AA479='Control Panel'!$F$41,$AA479,"Error -- Availability entered in an incorrect format"))))))))</f>
        <v>N</v>
      </c>
    </row>
    <row r="480" spans="1:28" s="14" customFormat="1" x14ac:dyDescent="0.35">
      <c r="A480" s="7">
        <v>468</v>
      </c>
      <c r="B480" s="6"/>
      <c r="C480" s="11"/>
      <c r="D480" s="220"/>
      <c r="E480" s="11"/>
      <c r="F480" s="205" t="str">
        <f t="shared" si="14"/>
        <v>N/A</v>
      </c>
      <c r="G480" s="6"/>
      <c r="AA480" s="14" t="str">
        <f t="shared" si="15"/>
        <v/>
      </c>
      <c r="AB480" s="14" t="str">
        <f>IF(LEN($AA480)=0,"N",IF(LEN($AA480)&gt;1,"Error -- Availability entered in an incorrect format",IF($AA480='Control Panel'!$F$36,$AA480,IF($AA480='Control Panel'!$F$37,$AA480,IF($AA480='Control Panel'!$F$38,$AA480,IF($AA480='Control Panel'!$F$39,$AA480,IF($AA480='Control Panel'!$F$40,$AA480,IF($AA480='Control Panel'!$F$41,$AA480,"Error -- Availability entered in an incorrect format"))))))))</f>
        <v>N</v>
      </c>
    </row>
    <row r="481" spans="1:28" s="14" customFormat="1" x14ac:dyDescent="0.35">
      <c r="A481" s="7">
        <v>469</v>
      </c>
      <c r="B481" s="6"/>
      <c r="C481" s="11"/>
      <c r="D481" s="220"/>
      <c r="E481" s="11"/>
      <c r="F481" s="205" t="str">
        <f t="shared" si="14"/>
        <v>N/A</v>
      </c>
      <c r="G481" s="6"/>
      <c r="AA481" s="14" t="str">
        <f t="shared" si="15"/>
        <v/>
      </c>
      <c r="AB481" s="14" t="str">
        <f>IF(LEN($AA481)=0,"N",IF(LEN($AA481)&gt;1,"Error -- Availability entered in an incorrect format",IF($AA481='Control Panel'!$F$36,$AA481,IF($AA481='Control Panel'!$F$37,$AA481,IF($AA481='Control Panel'!$F$38,$AA481,IF($AA481='Control Panel'!$F$39,$AA481,IF($AA481='Control Panel'!$F$40,$AA481,IF($AA481='Control Panel'!$F$41,$AA481,"Error -- Availability entered in an incorrect format"))))))))</f>
        <v>N</v>
      </c>
    </row>
    <row r="482" spans="1:28" s="14" customFormat="1" x14ac:dyDescent="0.35">
      <c r="A482" s="7">
        <v>470</v>
      </c>
      <c r="B482" s="6"/>
      <c r="C482" s="11"/>
      <c r="D482" s="220"/>
      <c r="E482" s="11"/>
      <c r="F482" s="205" t="str">
        <f t="shared" si="14"/>
        <v>N/A</v>
      </c>
      <c r="G482" s="6"/>
      <c r="AA482" s="14" t="str">
        <f t="shared" si="15"/>
        <v/>
      </c>
      <c r="AB482" s="14" t="str">
        <f>IF(LEN($AA482)=0,"N",IF(LEN($AA482)&gt;1,"Error -- Availability entered in an incorrect format",IF($AA482='Control Panel'!$F$36,$AA482,IF($AA482='Control Panel'!$F$37,$AA482,IF($AA482='Control Panel'!$F$38,$AA482,IF($AA482='Control Panel'!$F$39,$AA482,IF($AA482='Control Panel'!$F$40,$AA482,IF($AA482='Control Panel'!$F$41,$AA482,"Error -- Availability entered in an incorrect format"))))))))</f>
        <v>N</v>
      </c>
    </row>
    <row r="483" spans="1:28" s="14" customFormat="1" x14ac:dyDescent="0.35">
      <c r="A483" s="7">
        <v>471</v>
      </c>
      <c r="B483" s="6"/>
      <c r="C483" s="11"/>
      <c r="D483" s="220"/>
      <c r="E483" s="11"/>
      <c r="F483" s="205" t="str">
        <f t="shared" si="14"/>
        <v>N/A</v>
      </c>
      <c r="G483" s="6"/>
      <c r="AA483" s="14" t="str">
        <f t="shared" si="15"/>
        <v/>
      </c>
      <c r="AB483" s="14" t="str">
        <f>IF(LEN($AA483)=0,"N",IF(LEN($AA483)&gt;1,"Error -- Availability entered in an incorrect format",IF($AA483='Control Panel'!$F$36,$AA483,IF($AA483='Control Panel'!$F$37,$AA483,IF($AA483='Control Panel'!$F$38,$AA483,IF($AA483='Control Panel'!$F$39,$AA483,IF($AA483='Control Panel'!$F$40,$AA483,IF($AA483='Control Panel'!$F$41,$AA483,"Error -- Availability entered in an incorrect format"))))))))</f>
        <v>N</v>
      </c>
    </row>
    <row r="484" spans="1:28" s="14" customFormat="1" x14ac:dyDescent="0.35">
      <c r="A484" s="7">
        <v>472</v>
      </c>
      <c r="B484" s="6"/>
      <c r="C484" s="11"/>
      <c r="D484" s="220"/>
      <c r="E484" s="11"/>
      <c r="F484" s="205" t="str">
        <f t="shared" si="14"/>
        <v>N/A</v>
      </c>
      <c r="G484" s="6"/>
      <c r="AA484" s="14" t="str">
        <f t="shared" si="15"/>
        <v/>
      </c>
      <c r="AB484" s="14" t="str">
        <f>IF(LEN($AA484)=0,"N",IF(LEN($AA484)&gt;1,"Error -- Availability entered in an incorrect format",IF($AA484='Control Panel'!$F$36,$AA484,IF($AA484='Control Panel'!$F$37,$AA484,IF($AA484='Control Panel'!$F$38,$AA484,IF($AA484='Control Panel'!$F$39,$AA484,IF($AA484='Control Panel'!$F$40,$AA484,IF($AA484='Control Panel'!$F$41,$AA484,"Error -- Availability entered in an incorrect format"))))))))</f>
        <v>N</v>
      </c>
    </row>
    <row r="485" spans="1:28" s="14" customFormat="1" x14ac:dyDescent="0.35">
      <c r="A485" s="7">
        <v>473</v>
      </c>
      <c r="B485" s="6"/>
      <c r="C485" s="11"/>
      <c r="D485" s="220"/>
      <c r="E485" s="11"/>
      <c r="F485" s="205" t="str">
        <f t="shared" si="14"/>
        <v>N/A</v>
      </c>
      <c r="G485" s="6"/>
      <c r="AA485" s="14" t="str">
        <f t="shared" si="15"/>
        <v/>
      </c>
      <c r="AB485" s="14" t="str">
        <f>IF(LEN($AA485)=0,"N",IF(LEN($AA485)&gt;1,"Error -- Availability entered in an incorrect format",IF($AA485='Control Panel'!$F$36,$AA485,IF($AA485='Control Panel'!$F$37,$AA485,IF($AA485='Control Panel'!$F$38,$AA485,IF($AA485='Control Panel'!$F$39,$AA485,IF($AA485='Control Panel'!$F$40,$AA485,IF($AA485='Control Panel'!$F$41,$AA485,"Error -- Availability entered in an incorrect format"))))))))</f>
        <v>N</v>
      </c>
    </row>
    <row r="486" spans="1:28" s="14" customFormat="1" x14ac:dyDescent="0.35">
      <c r="A486" s="7">
        <v>474</v>
      </c>
      <c r="B486" s="6"/>
      <c r="C486" s="11"/>
      <c r="D486" s="220"/>
      <c r="E486" s="11"/>
      <c r="F486" s="205" t="str">
        <f t="shared" si="14"/>
        <v>N/A</v>
      </c>
      <c r="G486" s="6"/>
      <c r="AA486" s="14" t="str">
        <f t="shared" si="15"/>
        <v/>
      </c>
      <c r="AB486" s="14" t="str">
        <f>IF(LEN($AA486)=0,"N",IF(LEN($AA486)&gt;1,"Error -- Availability entered in an incorrect format",IF($AA486='Control Panel'!$F$36,$AA486,IF($AA486='Control Panel'!$F$37,$AA486,IF($AA486='Control Panel'!$F$38,$AA486,IF($AA486='Control Panel'!$F$39,$AA486,IF($AA486='Control Panel'!$F$40,$AA486,IF($AA486='Control Panel'!$F$41,$AA486,"Error -- Availability entered in an incorrect format"))))))))</f>
        <v>N</v>
      </c>
    </row>
    <row r="487" spans="1:28" s="14" customFormat="1" x14ac:dyDescent="0.35">
      <c r="A487" s="7">
        <v>475</v>
      </c>
      <c r="B487" s="6"/>
      <c r="C487" s="11"/>
      <c r="D487" s="220"/>
      <c r="E487" s="11"/>
      <c r="F487" s="205" t="str">
        <f t="shared" si="14"/>
        <v>N/A</v>
      </c>
      <c r="G487" s="6"/>
      <c r="AA487" s="14" t="str">
        <f t="shared" si="15"/>
        <v/>
      </c>
      <c r="AB487" s="14" t="str">
        <f>IF(LEN($AA487)=0,"N",IF(LEN($AA487)&gt;1,"Error -- Availability entered in an incorrect format",IF($AA487='Control Panel'!$F$36,$AA487,IF($AA487='Control Panel'!$F$37,$AA487,IF($AA487='Control Panel'!$F$38,$AA487,IF($AA487='Control Panel'!$F$39,$AA487,IF($AA487='Control Panel'!$F$40,$AA487,IF($AA487='Control Panel'!$F$41,$AA487,"Error -- Availability entered in an incorrect format"))))))))</f>
        <v>N</v>
      </c>
    </row>
    <row r="488" spans="1:28" s="14" customFormat="1" x14ac:dyDescent="0.35">
      <c r="A488" s="7">
        <v>476</v>
      </c>
      <c r="B488" s="6"/>
      <c r="C488" s="11"/>
      <c r="D488" s="220"/>
      <c r="E488" s="11"/>
      <c r="F488" s="205" t="str">
        <f t="shared" si="14"/>
        <v>N/A</v>
      </c>
      <c r="G488" s="6"/>
      <c r="AA488" s="14" t="str">
        <f t="shared" si="15"/>
        <v/>
      </c>
      <c r="AB488" s="14" t="str">
        <f>IF(LEN($AA488)=0,"N",IF(LEN($AA488)&gt;1,"Error -- Availability entered in an incorrect format",IF($AA488='Control Panel'!$F$36,$AA488,IF($AA488='Control Panel'!$F$37,$AA488,IF($AA488='Control Panel'!$F$38,$AA488,IF($AA488='Control Panel'!$F$39,$AA488,IF($AA488='Control Panel'!$F$40,$AA488,IF($AA488='Control Panel'!$F$41,$AA488,"Error -- Availability entered in an incorrect format"))))))))</f>
        <v>N</v>
      </c>
    </row>
    <row r="489" spans="1:28" s="14" customFormat="1" x14ac:dyDescent="0.35">
      <c r="A489" s="7">
        <v>477</v>
      </c>
      <c r="B489" s="6"/>
      <c r="C489" s="11"/>
      <c r="D489" s="220"/>
      <c r="E489" s="11"/>
      <c r="F489" s="205" t="str">
        <f t="shared" si="14"/>
        <v>N/A</v>
      </c>
      <c r="G489" s="6"/>
      <c r="AA489" s="14" t="str">
        <f t="shared" si="15"/>
        <v/>
      </c>
      <c r="AB489" s="14" t="str">
        <f>IF(LEN($AA489)=0,"N",IF(LEN($AA489)&gt;1,"Error -- Availability entered in an incorrect format",IF($AA489='Control Panel'!$F$36,$AA489,IF($AA489='Control Panel'!$F$37,$AA489,IF($AA489='Control Panel'!$F$38,$AA489,IF($AA489='Control Panel'!$F$39,$AA489,IF($AA489='Control Panel'!$F$40,$AA489,IF($AA489='Control Panel'!$F$41,$AA489,"Error -- Availability entered in an incorrect format"))))))))</f>
        <v>N</v>
      </c>
    </row>
    <row r="490" spans="1:28" s="14" customFormat="1" x14ac:dyDescent="0.35">
      <c r="A490" s="7">
        <v>478</v>
      </c>
      <c r="B490" s="6"/>
      <c r="C490" s="11"/>
      <c r="D490" s="220"/>
      <c r="E490" s="11"/>
      <c r="F490" s="205" t="str">
        <f t="shared" si="14"/>
        <v>N/A</v>
      </c>
      <c r="G490" s="6"/>
      <c r="AA490" s="14" t="str">
        <f t="shared" si="15"/>
        <v/>
      </c>
      <c r="AB490" s="14" t="str">
        <f>IF(LEN($AA490)=0,"N",IF(LEN($AA490)&gt;1,"Error -- Availability entered in an incorrect format",IF($AA490='Control Panel'!$F$36,$AA490,IF($AA490='Control Panel'!$F$37,$AA490,IF($AA490='Control Panel'!$F$38,$AA490,IF($AA490='Control Panel'!$F$39,$AA490,IF($AA490='Control Panel'!$F$40,$AA490,IF($AA490='Control Panel'!$F$41,$AA490,"Error -- Availability entered in an incorrect format"))))))))</f>
        <v>N</v>
      </c>
    </row>
    <row r="491" spans="1:28" s="14" customFormat="1" x14ac:dyDescent="0.35">
      <c r="A491" s="7">
        <v>479</v>
      </c>
      <c r="B491" s="6"/>
      <c r="C491" s="11"/>
      <c r="D491" s="220"/>
      <c r="E491" s="11"/>
      <c r="F491" s="205" t="str">
        <f t="shared" si="14"/>
        <v>N/A</v>
      </c>
      <c r="G491" s="6"/>
      <c r="AA491" s="14" t="str">
        <f t="shared" si="15"/>
        <v/>
      </c>
      <c r="AB491" s="14" t="str">
        <f>IF(LEN($AA491)=0,"N",IF(LEN($AA491)&gt;1,"Error -- Availability entered in an incorrect format",IF($AA491='Control Panel'!$F$36,$AA491,IF($AA491='Control Panel'!$F$37,$AA491,IF($AA491='Control Panel'!$F$38,$AA491,IF($AA491='Control Panel'!$F$39,$AA491,IF($AA491='Control Panel'!$F$40,$AA491,IF($AA491='Control Panel'!$F$41,$AA491,"Error -- Availability entered in an incorrect format"))))))))</f>
        <v>N</v>
      </c>
    </row>
    <row r="492" spans="1:28" s="14" customFormat="1" x14ac:dyDescent="0.35">
      <c r="A492" s="7">
        <v>480</v>
      </c>
      <c r="B492" s="6"/>
      <c r="C492" s="11"/>
      <c r="D492" s="220"/>
      <c r="E492" s="11"/>
      <c r="F492" s="205" t="str">
        <f t="shared" si="14"/>
        <v>N/A</v>
      </c>
      <c r="G492" s="6"/>
      <c r="AA492" s="14" t="str">
        <f t="shared" si="15"/>
        <v/>
      </c>
      <c r="AB492" s="14" t="str">
        <f>IF(LEN($AA492)=0,"N",IF(LEN($AA492)&gt;1,"Error -- Availability entered in an incorrect format",IF($AA492='Control Panel'!$F$36,$AA492,IF($AA492='Control Panel'!$F$37,$AA492,IF($AA492='Control Panel'!$F$38,$AA492,IF($AA492='Control Panel'!$F$39,$AA492,IF($AA492='Control Panel'!$F$40,$AA492,IF($AA492='Control Panel'!$F$41,$AA492,"Error -- Availability entered in an incorrect format"))))))))</f>
        <v>N</v>
      </c>
    </row>
    <row r="493" spans="1:28" s="14" customFormat="1" x14ac:dyDescent="0.35">
      <c r="A493" s="7">
        <v>481</v>
      </c>
      <c r="B493" s="6"/>
      <c r="C493" s="11"/>
      <c r="D493" s="220"/>
      <c r="E493" s="11"/>
      <c r="F493" s="205" t="str">
        <f t="shared" si="14"/>
        <v>N/A</v>
      </c>
      <c r="G493" s="6"/>
      <c r="AA493" s="14" t="str">
        <f t="shared" si="15"/>
        <v/>
      </c>
      <c r="AB493" s="14" t="str">
        <f>IF(LEN($AA493)=0,"N",IF(LEN($AA493)&gt;1,"Error -- Availability entered in an incorrect format",IF($AA493='Control Panel'!$F$36,$AA493,IF($AA493='Control Panel'!$F$37,$AA493,IF($AA493='Control Panel'!$F$38,$AA493,IF($AA493='Control Panel'!$F$39,$AA493,IF($AA493='Control Panel'!$F$40,$AA493,IF($AA493='Control Panel'!$F$41,$AA493,"Error -- Availability entered in an incorrect format"))))))))</f>
        <v>N</v>
      </c>
    </row>
    <row r="494" spans="1:28" s="14" customFormat="1" x14ac:dyDescent="0.35">
      <c r="A494" s="7">
        <v>482</v>
      </c>
      <c r="B494" s="6"/>
      <c r="C494" s="11"/>
      <c r="D494" s="220"/>
      <c r="E494" s="11"/>
      <c r="F494" s="205" t="str">
        <f t="shared" si="14"/>
        <v>N/A</v>
      </c>
      <c r="G494" s="6"/>
      <c r="AA494" s="14" t="str">
        <f t="shared" si="15"/>
        <v/>
      </c>
      <c r="AB494" s="14" t="str">
        <f>IF(LEN($AA494)=0,"N",IF(LEN($AA494)&gt;1,"Error -- Availability entered in an incorrect format",IF($AA494='Control Panel'!$F$36,$AA494,IF($AA494='Control Panel'!$F$37,$AA494,IF($AA494='Control Panel'!$F$38,$AA494,IF($AA494='Control Panel'!$F$39,$AA494,IF($AA494='Control Panel'!$F$40,$AA494,IF($AA494='Control Panel'!$F$41,$AA494,"Error -- Availability entered in an incorrect format"))))))))</f>
        <v>N</v>
      </c>
    </row>
    <row r="495" spans="1:28" s="14" customFormat="1" x14ac:dyDescent="0.35">
      <c r="A495" s="7">
        <v>483</v>
      </c>
      <c r="B495" s="6"/>
      <c r="C495" s="11"/>
      <c r="D495" s="220"/>
      <c r="E495" s="11"/>
      <c r="F495" s="205" t="str">
        <f t="shared" si="14"/>
        <v>N/A</v>
      </c>
      <c r="G495" s="6"/>
      <c r="AA495" s="14" t="str">
        <f t="shared" si="15"/>
        <v/>
      </c>
      <c r="AB495" s="14" t="str">
        <f>IF(LEN($AA495)=0,"N",IF(LEN($AA495)&gt;1,"Error -- Availability entered in an incorrect format",IF($AA495='Control Panel'!$F$36,$AA495,IF($AA495='Control Panel'!$F$37,$AA495,IF($AA495='Control Panel'!$F$38,$AA495,IF($AA495='Control Panel'!$F$39,$AA495,IF($AA495='Control Panel'!$F$40,$AA495,IF($AA495='Control Panel'!$F$41,$AA495,"Error -- Availability entered in an incorrect format"))))))))</f>
        <v>N</v>
      </c>
    </row>
    <row r="496" spans="1:28" s="14" customFormat="1" x14ac:dyDescent="0.35">
      <c r="A496" s="7">
        <v>484</v>
      </c>
      <c r="B496" s="6"/>
      <c r="C496" s="11"/>
      <c r="D496" s="220"/>
      <c r="E496" s="11"/>
      <c r="F496" s="205" t="str">
        <f t="shared" si="14"/>
        <v>N/A</v>
      </c>
      <c r="G496" s="6"/>
      <c r="AA496" s="14" t="str">
        <f t="shared" si="15"/>
        <v/>
      </c>
      <c r="AB496" s="14" t="str">
        <f>IF(LEN($AA496)=0,"N",IF(LEN($AA496)&gt;1,"Error -- Availability entered in an incorrect format",IF($AA496='Control Panel'!$F$36,$AA496,IF($AA496='Control Panel'!$F$37,$AA496,IF($AA496='Control Panel'!$F$38,$AA496,IF($AA496='Control Panel'!$F$39,$AA496,IF($AA496='Control Panel'!$F$40,$AA496,IF($AA496='Control Panel'!$F$41,$AA496,"Error -- Availability entered in an incorrect format"))))))))</f>
        <v>N</v>
      </c>
    </row>
    <row r="497" spans="1:28" s="14" customFormat="1" x14ac:dyDescent="0.35">
      <c r="A497" s="7">
        <v>485</v>
      </c>
      <c r="B497" s="6"/>
      <c r="C497" s="11"/>
      <c r="D497" s="220"/>
      <c r="E497" s="11"/>
      <c r="F497" s="205" t="str">
        <f t="shared" si="14"/>
        <v>N/A</v>
      </c>
      <c r="G497" s="6"/>
      <c r="AA497" s="14" t="str">
        <f t="shared" si="15"/>
        <v/>
      </c>
      <c r="AB497" s="14" t="str">
        <f>IF(LEN($AA497)=0,"N",IF(LEN($AA497)&gt;1,"Error -- Availability entered in an incorrect format",IF($AA497='Control Panel'!$F$36,$AA497,IF($AA497='Control Panel'!$F$37,$AA497,IF($AA497='Control Panel'!$F$38,$AA497,IF($AA497='Control Panel'!$F$39,$AA497,IF($AA497='Control Panel'!$F$40,$AA497,IF($AA497='Control Panel'!$F$41,$AA497,"Error -- Availability entered in an incorrect format"))))))))</f>
        <v>N</v>
      </c>
    </row>
    <row r="498" spans="1:28" s="14" customFormat="1" x14ac:dyDescent="0.35">
      <c r="A498" s="7">
        <v>486</v>
      </c>
      <c r="B498" s="6"/>
      <c r="C498" s="11"/>
      <c r="D498" s="220"/>
      <c r="E498" s="11"/>
      <c r="F498" s="205" t="str">
        <f t="shared" si="14"/>
        <v>N/A</v>
      </c>
      <c r="G498" s="6"/>
      <c r="AA498" s="14" t="str">
        <f t="shared" si="15"/>
        <v/>
      </c>
      <c r="AB498" s="14" t="str">
        <f>IF(LEN($AA498)=0,"N",IF(LEN($AA498)&gt;1,"Error -- Availability entered in an incorrect format",IF($AA498='Control Panel'!$F$36,$AA498,IF($AA498='Control Panel'!$F$37,$AA498,IF($AA498='Control Panel'!$F$38,$AA498,IF($AA498='Control Panel'!$F$39,$AA498,IF($AA498='Control Panel'!$F$40,$AA498,IF($AA498='Control Panel'!$F$41,$AA498,"Error -- Availability entered in an incorrect format"))))))))</f>
        <v>N</v>
      </c>
    </row>
    <row r="499" spans="1:28" s="14" customFormat="1" x14ac:dyDescent="0.35">
      <c r="A499" s="7">
        <v>487</v>
      </c>
      <c r="B499" s="6"/>
      <c r="C499" s="11"/>
      <c r="D499" s="220"/>
      <c r="E499" s="11"/>
      <c r="F499" s="205" t="str">
        <f t="shared" si="14"/>
        <v>N/A</v>
      </c>
      <c r="G499" s="6"/>
      <c r="AA499" s="14" t="str">
        <f t="shared" si="15"/>
        <v/>
      </c>
      <c r="AB499" s="14" t="str">
        <f>IF(LEN($AA499)=0,"N",IF(LEN($AA499)&gt;1,"Error -- Availability entered in an incorrect format",IF($AA499='Control Panel'!$F$36,$AA499,IF($AA499='Control Panel'!$F$37,$AA499,IF($AA499='Control Panel'!$F$38,$AA499,IF($AA499='Control Panel'!$F$39,$AA499,IF($AA499='Control Panel'!$F$40,$AA499,IF($AA499='Control Panel'!$F$41,$AA499,"Error -- Availability entered in an incorrect format"))))))))</f>
        <v>N</v>
      </c>
    </row>
    <row r="500" spans="1:28" s="14" customFormat="1" x14ac:dyDescent="0.35">
      <c r="A500" s="7">
        <v>488</v>
      </c>
      <c r="B500" s="6"/>
      <c r="C500" s="11"/>
      <c r="D500" s="220"/>
      <c r="E500" s="11"/>
      <c r="F500" s="205" t="str">
        <f t="shared" si="14"/>
        <v>N/A</v>
      </c>
      <c r="G500" s="6"/>
      <c r="AA500" s="14" t="str">
        <f t="shared" si="15"/>
        <v/>
      </c>
      <c r="AB500" s="14" t="str">
        <f>IF(LEN($AA500)=0,"N",IF(LEN($AA500)&gt;1,"Error -- Availability entered in an incorrect format",IF($AA500='Control Panel'!$F$36,$AA500,IF($AA500='Control Panel'!$F$37,$AA500,IF($AA500='Control Panel'!$F$38,$AA500,IF($AA500='Control Panel'!$F$39,$AA500,IF($AA500='Control Panel'!$F$40,$AA500,IF($AA500='Control Panel'!$F$41,$AA500,"Error -- Availability entered in an incorrect format"))))))))</f>
        <v>N</v>
      </c>
    </row>
    <row r="501" spans="1:28" s="14" customFormat="1" x14ac:dyDescent="0.35">
      <c r="A501" s="7">
        <v>489</v>
      </c>
      <c r="B501" s="6"/>
      <c r="C501" s="11"/>
      <c r="D501" s="220"/>
      <c r="E501" s="11"/>
      <c r="F501" s="205" t="str">
        <f t="shared" si="14"/>
        <v>N/A</v>
      </c>
      <c r="G501" s="6"/>
      <c r="AA501" s="14" t="str">
        <f t="shared" si="15"/>
        <v/>
      </c>
      <c r="AB501" s="14" t="str">
        <f>IF(LEN($AA501)=0,"N",IF(LEN($AA501)&gt;1,"Error -- Availability entered in an incorrect format",IF($AA501='Control Panel'!$F$36,$AA501,IF($AA501='Control Panel'!$F$37,$AA501,IF($AA501='Control Panel'!$F$38,$AA501,IF($AA501='Control Panel'!$F$39,$AA501,IF($AA501='Control Panel'!$F$40,$AA501,IF($AA501='Control Panel'!$F$41,$AA501,"Error -- Availability entered in an incorrect format"))))))))</f>
        <v>N</v>
      </c>
    </row>
    <row r="502" spans="1:28" s="14" customFormat="1" x14ac:dyDescent="0.35">
      <c r="A502" s="7">
        <v>490</v>
      </c>
      <c r="B502" s="6"/>
      <c r="C502" s="11"/>
      <c r="D502" s="220"/>
      <c r="E502" s="11"/>
      <c r="F502" s="205" t="str">
        <f t="shared" si="14"/>
        <v>N/A</v>
      </c>
      <c r="G502" s="6"/>
      <c r="AA502" s="14" t="str">
        <f t="shared" si="15"/>
        <v/>
      </c>
      <c r="AB502" s="14" t="str">
        <f>IF(LEN($AA502)=0,"N",IF(LEN($AA502)&gt;1,"Error -- Availability entered in an incorrect format",IF($AA502='Control Panel'!$F$36,$AA502,IF($AA502='Control Panel'!$F$37,$AA502,IF($AA502='Control Panel'!$F$38,$AA502,IF($AA502='Control Panel'!$F$39,$AA502,IF($AA502='Control Panel'!$F$40,$AA502,IF($AA502='Control Panel'!$F$41,$AA502,"Error -- Availability entered in an incorrect format"))))))))</f>
        <v>N</v>
      </c>
    </row>
    <row r="503" spans="1:28" s="14" customFormat="1" x14ac:dyDescent="0.35">
      <c r="A503" s="7">
        <v>491</v>
      </c>
      <c r="B503" s="6"/>
      <c r="C503" s="11"/>
      <c r="D503" s="220"/>
      <c r="E503" s="11"/>
      <c r="F503" s="205" t="str">
        <f t="shared" si="14"/>
        <v>N/A</v>
      </c>
      <c r="G503" s="6"/>
      <c r="AA503" s="14" t="str">
        <f t="shared" si="15"/>
        <v/>
      </c>
      <c r="AB503" s="14" t="str">
        <f>IF(LEN($AA503)=0,"N",IF(LEN($AA503)&gt;1,"Error -- Availability entered in an incorrect format",IF($AA503='Control Panel'!$F$36,$AA503,IF($AA503='Control Panel'!$F$37,$AA503,IF($AA503='Control Panel'!$F$38,$AA503,IF($AA503='Control Panel'!$F$39,$AA503,IF($AA503='Control Panel'!$F$40,$AA503,IF($AA503='Control Panel'!$F$41,$AA503,"Error -- Availability entered in an incorrect format"))))))))</f>
        <v>N</v>
      </c>
    </row>
    <row r="504" spans="1:28" s="14" customFormat="1" x14ac:dyDescent="0.35">
      <c r="A504" s="7">
        <v>492</v>
      </c>
      <c r="B504" s="6"/>
      <c r="C504" s="11"/>
      <c r="D504" s="220"/>
      <c r="E504" s="11"/>
      <c r="F504" s="205" t="str">
        <f t="shared" si="14"/>
        <v>N/A</v>
      </c>
      <c r="G504" s="6"/>
      <c r="AA504" s="14" t="str">
        <f t="shared" si="15"/>
        <v/>
      </c>
      <c r="AB504" s="14" t="str">
        <f>IF(LEN($AA504)=0,"N",IF(LEN($AA504)&gt;1,"Error -- Availability entered in an incorrect format",IF($AA504='Control Panel'!$F$36,$AA504,IF($AA504='Control Panel'!$F$37,$AA504,IF($AA504='Control Panel'!$F$38,$AA504,IF($AA504='Control Panel'!$F$39,$AA504,IF($AA504='Control Panel'!$F$40,$AA504,IF($AA504='Control Panel'!$F$41,$AA504,"Error -- Availability entered in an incorrect format"))))))))</f>
        <v>N</v>
      </c>
    </row>
    <row r="505" spans="1:28" s="14" customFormat="1" x14ac:dyDescent="0.35">
      <c r="A505" s="7">
        <v>493</v>
      </c>
      <c r="B505" s="6"/>
      <c r="C505" s="11"/>
      <c r="D505" s="220"/>
      <c r="E505" s="11"/>
      <c r="F505" s="205" t="str">
        <f t="shared" si="14"/>
        <v>N/A</v>
      </c>
      <c r="G505" s="6"/>
      <c r="AA505" s="14" t="str">
        <f t="shared" si="15"/>
        <v/>
      </c>
      <c r="AB505" s="14" t="str">
        <f>IF(LEN($AA505)=0,"N",IF(LEN($AA505)&gt;1,"Error -- Availability entered in an incorrect format",IF($AA505='Control Panel'!$F$36,$AA505,IF($AA505='Control Panel'!$F$37,$AA505,IF($AA505='Control Panel'!$F$38,$AA505,IF($AA505='Control Panel'!$F$39,$AA505,IF($AA505='Control Panel'!$F$40,$AA505,IF($AA505='Control Panel'!$F$41,$AA505,"Error -- Availability entered in an incorrect format"))))))))</f>
        <v>N</v>
      </c>
    </row>
    <row r="506" spans="1:28" s="14" customFormat="1" x14ac:dyDescent="0.35">
      <c r="A506" s="7">
        <v>494</v>
      </c>
      <c r="B506" s="6"/>
      <c r="C506" s="11"/>
      <c r="D506" s="220"/>
      <c r="E506" s="11"/>
      <c r="F506" s="205" t="str">
        <f t="shared" si="14"/>
        <v>N/A</v>
      </c>
      <c r="G506" s="6"/>
      <c r="AA506" s="14" t="str">
        <f t="shared" si="15"/>
        <v/>
      </c>
      <c r="AB506" s="14" t="str">
        <f>IF(LEN($AA506)=0,"N",IF(LEN($AA506)&gt;1,"Error -- Availability entered in an incorrect format",IF($AA506='Control Panel'!$F$36,$AA506,IF($AA506='Control Panel'!$F$37,$AA506,IF($AA506='Control Panel'!$F$38,$AA506,IF($AA506='Control Panel'!$F$39,$AA506,IF($AA506='Control Panel'!$F$40,$AA506,IF($AA506='Control Panel'!$F$41,$AA506,"Error -- Availability entered in an incorrect format"))))))))</f>
        <v>N</v>
      </c>
    </row>
    <row r="507" spans="1:28" s="14" customFormat="1" x14ac:dyDescent="0.35">
      <c r="A507" s="7">
        <v>495</v>
      </c>
      <c r="B507" s="6"/>
      <c r="C507" s="11"/>
      <c r="D507" s="220"/>
      <c r="E507" s="11"/>
      <c r="F507" s="205" t="str">
        <f t="shared" si="14"/>
        <v>N/A</v>
      </c>
      <c r="G507" s="6"/>
      <c r="AA507" s="14" t="str">
        <f t="shared" si="15"/>
        <v/>
      </c>
      <c r="AB507" s="14" t="str">
        <f>IF(LEN($AA507)=0,"N",IF(LEN($AA507)&gt;1,"Error -- Availability entered in an incorrect format",IF($AA507='Control Panel'!$F$36,$AA507,IF($AA507='Control Panel'!$F$37,$AA507,IF($AA507='Control Panel'!$F$38,$AA507,IF($AA507='Control Panel'!$F$39,$AA507,IF($AA507='Control Panel'!$F$40,$AA507,IF($AA507='Control Panel'!$F$41,$AA507,"Error -- Availability entered in an incorrect format"))))))))</f>
        <v>N</v>
      </c>
    </row>
    <row r="508" spans="1:28" s="14" customFormat="1" x14ac:dyDescent="0.35">
      <c r="A508" s="7">
        <v>496</v>
      </c>
      <c r="B508" s="6"/>
      <c r="C508" s="11"/>
      <c r="D508" s="220"/>
      <c r="E508" s="11"/>
      <c r="F508" s="205" t="str">
        <f t="shared" si="14"/>
        <v>N/A</v>
      </c>
      <c r="G508" s="6"/>
      <c r="AA508" s="14" t="str">
        <f t="shared" si="15"/>
        <v/>
      </c>
      <c r="AB508" s="14" t="str">
        <f>IF(LEN($AA508)=0,"N",IF(LEN($AA508)&gt;1,"Error -- Availability entered in an incorrect format",IF($AA508='Control Panel'!$F$36,$AA508,IF($AA508='Control Panel'!$F$37,$AA508,IF($AA508='Control Panel'!$F$38,$AA508,IF($AA508='Control Panel'!$F$39,$AA508,IF($AA508='Control Panel'!$F$40,$AA508,IF($AA508='Control Panel'!$F$41,$AA508,"Error -- Availability entered in an incorrect format"))))))))</f>
        <v>N</v>
      </c>
    </row>
    <row r="509" spans="1:28" s="14" customFormat="1" x14ac:dyDescent="0.35">
      <c r="A509" s="7">
        <v>497</v>
      </c>
      <c r="B509" s="6"/>
      <c r="C509" s="11"/>
      <c r="D509" s="220"/>
      <c r="E509" s="11"/>
      <c r="F509" s="205" t="str">
        <f t="shared" si="14"/>
        <v>N/A</v>
      </c>
      <c r="G509" s="6"/>
      <c r="AA509" s="14" t="str">
        <f t="shared" si="15"/>
        <v/>
      </c>
      <c r="AB509" s="14" t="str">
        <f>IF(LEN($AA509)=0,"N",IF(LEN($AA509)&gt;1,"Error -- Availability entered in an incorrect format",IF($AA509='Control Panel'!$F$36,$AA509,IF($AA509='Control Panel'!$F$37,$AA509,IF($AA509='Control Panel'!$F$38,$AA509,IF($AA509='Control Panel'!$F$39,$AA509,IF($AA509='Control Panel'!$F$40,$AA509,IF($AA509='Control Panel'!$F$41,$AA509,"Error -- Availability entered in an incorrect format"))))))))</f>
        <v>N</v>
      </c>
    </row>
    <row r="510" spans="1:28" s="14" customFormat="1" x14ac:dyDescent="0.35">
      <c r="A510" s="7">
        <v>498</v>
      </c>
      <c r="B510" s="6"/>
      <c r="C510" s="11"/>
      <c r="D510" s="220"/>
      <c r="E510" s="11"/>
      <c r="F510" s="205" t="str">
        <f t="shared" si="14"/>
        <v>N/A</v>
      </c>
      <c r="G510" s="6"/>
      <c r="AA510" s="14" t="str">
        <f t="shared" si="15"/>
        <v/>
      </c>
      <c r="AB510" s="14" t="str">
        <f>IF(LEN($AA510)=0,"N",IF(LEN($AA510)&gt;1,"Error -- Availability entered in an incorrect format",IF($AA510='Control Panel'!$F$36,$AA510,IF($AA510='Control Panel'!$F$37,$AA510,IF($AA510='Control Panel'!$F$38,$AA510,IF($AA510='Control Panel'!$F$39,$AA510,IF($AA510='Control Panel'!$F$40,$AA510,IF($AA510='Control Panel'!$F$41,$AA510,"Error -- Availability entered in an incorrect format"))))))))</f>
        <v>N</v>
      </c>
    </row>
    <row r="511" spans="1:28" s="14" customFormat="1" x14ac:dyDescent="0.35">
      <c r="A511" s="7">
        <v>499</v>
      </c>
      <c r="B511" s="6"/>
      <c r="C511" s="11"/>
      <c r="D511" s="220"/>
      <c r="E511" s="11"/>
      <c r="F511" s="205" t="str">
        <f t="shared" si="14"/>
        <v>N/A</v>
      </c>
      <c r="G511" s="6"/>
      <c r="AA511" s="14" t="str">
        <f t="shared" si="15"/>
        <v/>
      </c>
      <c r="AB511" s="14" t="str">
        <f>IF(LEN($AA511)=0,"N",IF(LEN($AA511)&gt;1,"Error -- Availability entered in an incorrect format",IF($AA511='Control Panel'!$F$36,$AA511,IF($AA511='Control Panel'!$F$37,$AA511,IF($AA511='Control Panel'!$F$38,$AA511,IF($AA511='Control Panel'!$F$39,$AA511,IF($AA511='Control Panel'!$F$40,$AA511,IF($AA511='Control Panel'!$F$41,$AA511,"Error -- Availability entered in an incorrect format"))))))))</f>
        <v>N</v>
      </c>
    </row>
    <row r="512" spans="1:28" s="14" customFormat="1" x14ac:dyDescent="0.35">
      <c r="A512" s="7">
        <v>500</v>
      </c>
      <c r="B512" s="6"/>
      <c r="C512" s="11"/>
      <c r="D512" s="220"/>
      <c r="E512" s="11"/>
      <c r="F512" s="205" t="str">
        <f t="shared" si="14"/>
        <v>N/A</v>
      </c>
      <c r="G512" s="6"/>
      <c r="AA512" s="14" t="str">
        <f t="shared" si="15"/>
        <v/>
      </c>
      <c r="AB512" s="14" t="str">
        <f>IF(LEN($AA512)=0,"N",IF(LEN($AA512)&gt;1,"Error -- Availability entered in an incorrect format",IF($AA512='Control Panel'!$F$36,$AA512,IF($AA512='Control Panel'!$F$37,$AA512,IF($AA512='Control Panel'!$F$38,$AA512,IF($AA512='Control Panel'!$F$39,$AA512,IF($AA512='Control Panel'!$F$40,$AA512,IF($AA512='Control Panel'!$F$41,$AA512,"Error -- Availability entered in an incorrect format"))))))))</f>
        <v>N</v>
      </c>
    </row>
    <row r="513" spans="1:28" s="14" customFormat="1" x14ac:dyDescent="0.35">
      <c r="A513" s="7">
        <v>501</v>
      </c>
      <c r="B513" s="6"/>
      <c r="C513" s="11"/>
      <c r="D513" s="220"/>
      <c r="E513" s="11"/>
      <c r="F513" s="205" t="str">
        <f t="shared" si="14"/>
        <v>N/A</v>
      </c>
      <c r="G513" s="6"/>
      <c r="AA513" s="14" t="str">
        <f t="shared" si="15"/>
        <v/>
      </c>
      <c r="AB513" s="14" t="str">
        <f>IF(LEN($AA513)=0,"N",IF(LEN($AA513)&gt;1,"Error -- Availability entered in an incorrect format",IF($AA513='Control Panel'!$F$36,$AA513,IF($AA513='Control Panel'!$F$37,$AA513,IF($AA513='Control Panel'!$F$38,$AA513,IF($AA513='Control Panel'!$F$39,$AA513,IF($AA513='Control Panel'!$F$40,$AA513,IF($AA513='Control Panel'!$F$41,$AA513,"Error -- Availability entered in an incorrect format"))))))))</f>
        <v>N</v>
      </c>
    </row>
    <row r="514" spans="1:28" s="14" customFormat="1" x14ac:dyDescent="0.35">
      <c r="A514" s="7">
        <v>502</v>
      </c>
      <c r="B514" s="6"/>
      <c r="C514" s="11"/>
      <c r="D514" s="220"/>
      <c r="E514" s="11"/>
      <c r="F514" s="205" t="str">
        <f t="shared" si="14"/>
        <v>N/A</v>
      </c>
      <c r="G514" s="6"/>
      <c r="AA514" s="14" t="str">
        <f t="shared" si="15"/>
        <v/>
      </c>
      <c r="AB514" s="14" t="str">
        <f>IF(LEN($AA514)=0,"N",IF(LEN($AA514)&gt;1,"Error -- Availability entered in an incorrect format",IF($AA514='Control Panel'!$F$36,$AA514,IF($AA514='Control Panel'!$F$37,$AA514,IF($AA514='Control Panel'!$F$38,$AA514,IF($AA514='Control Panel'!$F$39,$AA514,IF($AA514='Control Panel'!$F$40,$AA514,IF($AA514='Control Panel'!$F$41,$AA514,"Error -- Availability entered in an incorrect format"))))))))</f>
        <v>N</v>
      </c>
    </row>
    <row r="515" spans="1:28" s="14" customFormat="1" x14ac:dyDescent="0.35">
      <c r="A515" s="7">
        <v>503</v>
      </c>
      <c r="B515" s="6"/>
      <c r="C515" s="11"/>
      <c r="D515" s="220"/>
      <c r="E515" s="11"/>
      <c r="F515" s="205" t="str">
        <f t="shared" si="14"/>
        <v>N/A</v>
      </c>
      <c r="G515" s="6"/>
      <c r="AA515" s="14" t="str">
        <f t="shared" si="15"/>
        <v/>
      </c>
      <c r="AB515" s="14" t="str">
        <f>IF(LEN($AA515)=0,"N",IF(LEN($AA515)&gt;1,"Error -- Availability entered in an incorrect format",IF($AA515='Control Panel'!$F$36,$AA515,IF($AA515='Control Panel'!$F$37,$AA515,IF($AA515='Control Panel'!$F$38,$AA515,IF($AA515='Control Panel'!$F$39,$AA515,IF($AA515='Control Panel'!$F$40,$AA515,IF($AA515='Control Panel'!$F$41,$AA515,"Error -- Availability entered in an incorrect format"))))))))</f>
        <v>N</v>
      </c>
    </row>
    <row r="516" spans="1:28" s="14" customFormat="1" x14ac:dyDescent="0.35">
      <c r="A516" s="7">
        <v>504</v>
      </c>
      <c r="B516" s="6"/>
      <c r="C516" s="11"/>
      <c r="D516" s="220"/>
      <c r="E516" s="11"/>
      <c r="F516" s="205" t="str">
        <f t="shared" si="14"/>
        <v>N/A</v>
      </c>
      <c r="G516" s="6"/>
      <c r="AA516" s="14" t="str">
        <f t="shared" si="15"/>
        <v/>
      </c>
      <c r="AB516" s="14" t="str">
        <f>IF(LEN($AA516)=0,"N",IF(LEN($AA516)&gt;1,"Error -- Availability entered in an incorrect format",IF($AA516='Control Panel'!$F$36,$AA516,IF($AA516='Control Panel'!$F$37,$AA516,IF($AA516='Control Panel'!$F$38,$AA516,IF($AA516='Control Panel'!$F$39,$AA516,IF($AA516='Control Panel'!$F$40,$AA516,IF($AA516='Control Panel'!$F$41,$AA516,"Error -- Availability entered in an incorrect format"))))))))</f>
        <v>N</v>
      </c>
    </row>
    <row r="517" spans="1:28" s="14" customFormat="1" x14ac:dyDescent="0.35">
      <c r="A517" s="7">
        <v>505</v>
      </c>
      <c r="B517" s="6"/>
      <c r="C517" s="11"/>
      <c r="D517" s="220"/>
      <c r="E517" s="11"/>
      <c r="F517" s="205" t="str">
        <f t="shared" si="14"/>
        <v>N/A</v>
      </c>
      <c r="G517" s="6"/>
      <c r="AA517" s="14" t="str">
        <f t="shared" si="15"/>
        <v/>
      </c>
      <c r="AB517" s="14" t="str">
        <f>IF(LEN($AA517)=0,"N",IF(LEN($AA517)&gt;1,"Error -- Availability entered in an incorrect format",IF($AA517='Control Panel'!$F$36,$AA517,IF($AA517='Control Panel'!$F$37,$AA517,IF($AA517='Control Panel'!$F$38,$AA517,IF($AA517='Control Panel'!$F$39,$AA517,IF($AA517='Control Panel'!$F$40,$AA517,IF($AA517='Control Panel'!$F$41,$AA517,"Error -- Availability entered in an incorrect format"))))))))</f>
        <v>N</v>
      </c>
    </row>
    <row r="518" spans="1:28" s="14" customFormat="1" x14ac:dyDescent="0.35">
      <c r="A518" s="7">
        <v>506</v>
      </c>
      <c r="B518" s="6"/>
      <c r="C518" s="11"/>
      <c r="D518" s="220"/>
      <c r="E518" s="11"/>
      <c r="F518" s="205" t="str">
        <f t="shared" si="14"/>
        <v>N/A</v>
      </c>
      <c r="G518" s="6"/>
      <c r="AA518" s="14" t="str">
        <f t="shared" si="15"/>
        <v/>
      </c>
      <c r="AB518" s="14" t="str">
        <f>IF(LEN($AA518)=0,"N",IF(LEN($AA518)&gt;1,"Error -- Availability entered in an incorrect format",IF($AA518='Control Panel'!$F$36,$AA518,IF($AA518='Control Panel'!$F$37,$AA518,IF($AA518='Control Panel'!$F$38,$AA518,IF($AA518='Control Panel'!$F$39,$AA518,IF($AA518='Control Panel'!$F$40,$AA518,IF($AA518='Control Panel'!$F$41,$AA518,"Error -- Availability entered in an incorrect format"))))))))</f>
        <v>N</v>
      </c>
    </row>
    <row r="519" spans="1:28" s="14" customFormat="1" x14ac:dyDescent="0.35">
      <c r="A519" s="7">
        <v>507</v>
      </c>
      <c r="B519" s="6"/>
      <c r="C519" s="11"/>
      <c r="D519" s="220"/>
      <c r="E519" s="11"/>
      <c r="F519" s="205" t="str">
        <f t="shared" si="14"/>
        <v>N/A</v>
      </c>
      <c r="G519" s="6"/>
      <c r="AA519" s="14" t="str">
        <f t="shared" si="15"/>
        <v/>
      </c>
      <c r="AB519" s="14" t="str">
        <f>IF(LEN($AA519)=0,"N",IF(LEN($AA519)&gt;1,"Error -- Availability entered in an incorrect format",IF($AA519='Control Panel'!$F$36,$AA519,IF($AA519='Control Panel'!$F$37,$AA519,IF($AA519='Control Panel'!$F$38,$AA519,IF($AA519='Control Panel'!$F$39,$AA519,IF($AA519='Control Panel'!$F$40,$AA519,IF($AA519='Control Panel'!$F$41,$AA519,"Error -- Availability entered in an incorrect format"))))))))</f>
        <v>N</v>
      </c>
    </row>
    <row r="520" spans="1:28" s="14" customFormat="1" x14ac:dyDescent="0.35">
      <c r="A520" s="7">
        <v>508</v>
      </c>
      <c r="B520" s="6"/>
      <c r="C520" s="11"/>
      <c r="D520" s="220"/>
      <c r="E520" s="11"/>
      <c r="F520" s="205" t="str">
        <f t="shared" si="14"/>
        <v>N/A</v>
      </c>
      <c r="G520" s="6"/>
      <c r="AA520" s="14" t="str">
        <f t="shared" si="15"/>
        <v/>
      </c>
      <c r="AB520" s="14" t="str">
        <f>IF(LEN($AA520)=0,"N",IF(LEN($AA520)&gt;1,"Error -- Availability entered in an incorrect format",IF($AA520='Control Panel'!$F$36,$AA520,IF($AA520='Control Panel'!$F$37,$AA520,IF($AA520='Control Panel'!$F$38,$AA520,IF($AA520='Control Panel'!$F$39,$AA520,IF($AA520='Control Panel'!$F$40,$AA520,IF($AA520='Control Panel'!$F$41,$AA520,"Error -- Availability entered in an incorrect format"))))))))</f>
        <v>N</v>
      </c>
    </row>
    <row r="521" spans="1:28" s="14" customFormat="1" x14ac:dyDescent="0.35">
      <c r="A521" s="7">
        <v>509</v>
      </c>
      <c r="B521" s="6"/>
      <c r="C521" s="11"/>
      <c r="D521" s="220"/>
      <c r="E521" s="11"/>
      <c r="F521" s="205" t="str">
        <f t="shared" si="14"/>
        <v>N/A</v>
      </c>
      <c r="G521" s="6"/>
      <c r="AA521" s="14" t="str">
        <f t="shared" si="15"/>
        <v/>
      </c>
      <c r="AB521" s="14" t="str">
        <f>IF(LEN($AA521)=0,"N",IF(LEN($AA521)&gt;1,"Error -- Availability entered in an incorrect format",IF($AA521='Control Panel'!$F$36,$AA521,IF($AA521='Control Panel'!$F$37,$AA521,IF($AA521='Control Panel'!$F$38,$AA521,IF($AA521='Control Panel'!$F$39,$AA521,IF($AA521='Control Panel'!$F$40,$AA521,IF($AA521='Control Panel'!$F$41,$AA521,"Error -- Availability entered in an incorrect format"))))))))</f>
        <v>N</v>
      </c>
    </row>
    <row r="522" spans="1:28" s="14" customFormat="1" x14ac:dyDescent="0.35">
      <c r="A522" s="7">
        <v>510</v>
      </c>
      <c r="B522" s="6"/>
      <c r="C522" s="11"/>
      <c r="D522" s="220"/>
      <c r="E522" s="11"/>
      <c r="F522" s="205" t="str">
        <f t="shared" si="14"/>
        <v>N/A</v>
      </c>
      <c r="G522" s="6"/>
      <c r="AA522" s="14" t="str">
        <f t="shared" si="15"/>
        <v/>
      </c>
      <c r="AB522" s="14" t="str">
        <f>IF(LEN($AA522)=0,"N",IF(LEN($AA522)&gt;1,"Error -- Availability entered in an incorrect format",IF($AA522='Control Panel'!$F$36,$AA522,IF($AA522='Control Panel'!$F$37,$AA522,IF($AA522='Control Panel'!$F$38,$AA522,IF($AA522='Control Panel'!$F$39,$AA522,IF($AA522='Control Panel'!$F$40,$AA522,IF($AA522='Control Panel'!$F$41,$AA522,"Error -- Availability entered in an incorrect format"))))))))</f>
        <v>N</v>
      </c>
    </row>
    <row r="523" spans="1:28" s="14" customFormat="1" x14ac:dyDescent="0.35">
      <c r="A523" s="7">
        <v>511</v>
      </c>
      <c r="B523" s="6"/>
      <c r="C523" s="11"/>
      <c r="D523" s="220"/>
      <c r="E523" s="11"/>
      <c r="F523" s="205" t="str">
        <f t="shared" si="14"/>
        <v>N/A</v>
      </c>
      <c r="G523" s="6"/>
      <c r="AA523" s="14" t="str">
        <f t="shared" si="15"/>
        <v/>
      </c>
      <c r="AB523" s="14" t="str">
        <f>IF(LEN($AA523)=0,"N",IF(LEN($AA523)&gt;1,"Error -- Availability entered in an incorrect format",IF($AA523='Control Panel'!$F$36,$AA523,IF($AA523='Control Panel'!$F$37,$AA523,IF($AA523='Control Panel'!$F$38,$AA523,IF($AA523='Control Panel'!$F$39,$AA523,IF($AA523='Control Panel'!$F$40,$AA523,IF($AA523='Control Panel'!$F$41,$AA523,"Error -- Availability entered in an incorrect format"))))))))</f>
        <v>N</v>
      </c>
    </row>
    <row r="524" spans="1:28" s="14" customFormat="1" x14ac:dyDescent="0.35">
      <c r="A524" s="7">
        <v>512</v>
      </c>
      <c r="B524" s="6"/>
      <c r="C524" s="11"/>
      <c r="D524" s="220"/>
      <c r="E524" s="11"/>
      <c r="F524" s="205" t="str">
        <f t="shared" si="14"/>
        <v>N/A</v>
      </c>
      <c r="G524" s="6"/>
      <c r="AA524" s="14" t="str">
        <f t="shared" si="15"/>
        <v/>
      </c>
      <c r="AB524" s="14" t="str">
        <f>IF(LEN($AA524)=0,"N",IF(LEN($AA524)&gt;1,"Error -- Availability entered in an incorrect format",IF($AA524='Control Panel'!$F$36,$AA524,IF($AA524='Control Panel'!$F$37,$AA524,IF($AA524='Control Panel'!$F$38,$AA524,IF($AA524='Control Panel'!$F$39,$AA524,IF($AA524='Control Panel'!$F$40,$AA524,IF($AA524='Control Panel'!$F$41,$AA524,"Error -- Availability entered in an incorrect format"))))))))</f>
        <v>N</v>
      </c>
    </row>
    <row r="525" spans="1:28" s="14" customFormat="1" x14ac:dyDescent="0.35">
      <c r="A525" s="7">
        <v>513</v>
      </c>
      <c r="B525" s="6"/>
      <c r="C525" s="11"/>
      <c r="D525" s="220"/>
      <c r="E525" s="11"/>
      <c r="F525" s="205" t="str">
        <f t="shared" si="14"/>
        <v>N/A</v>
      </c>
      <c r="G525" s="6"/>
      <c r="AA525" s="14" t="str">
        <f t="shared" si="15"/>
        <v/>
      </c>
      <c r="AB525" s="14" t="str">
        <f>IF(LEN($AA525)=0,"N",IF(LEN($AA525)&gt;1,"Error -- Availability entered in an incorrect format",IF($AA525='Control Panel'!$F$36,$AA525,IF($AA525='Control Panel'!$F$37,$AA525,IF($AA525='Control Panel'!$F$38,$AA525,IF($AA525='Control Panel'!$F$39,$AA525,IF($AA525='Control Panel'!$F$40,$AA525,IF($AA525='Control Panel'!$F$41,$AA525,"Error -- Availability entered in an incorrect format"))))))))</f>
        <v>N</v>
      </c>
    </row>
    <row r="526" spans="1:28" s="14" customFormat="1" x14ac:dyDescent="0.35">
      <c r="A526" s="7">
        <v>514</v>
      </c>
      <c r="B526" s="6"/>
      <c r="C526" s="11"/>
      <c r="D526" s="220"/>
      <c r="E526" s="11"/>
      <c r="F526" s="205" t="str">
        <f t="shared" ref="F526:F589" si="16">IF($D$10=$A$9,"N/A",$D$10)</f>
        <v>N/A</v>
      </c>
      <c r="G526" s="6"/>
      <c r="AA526" s="14" t="str">
        <f t="shared" ref="AA526:AA589" si="17">TRIM($D526)</f>
        <v/>
      </c>
      <c r="AB526" s="14" t="str">
        <f>IF(LEN($AA526)=0,"N",IF(LEN($AA526)&gt;1,"Error -- Availability entered in an incorrect format",IF($AA526='Control Panel'!$F$36,$AA526,IF($AA526='Control Panel'!$F$37,$AA526,IF($AA526='Control Panel'!$F$38,$AA526,IF($AA526='Control Panel'!$F$39,$AA526,IF($AA526='Control Panel'!$F$40,$AA526,IF($AA526='Control Panel'!$F$41,$AA526,"Error -- Availability entered in an incorrect format"))))))))</f>
        <v>N</v>
      </c>
    </row>
    <row r="527" spans="1:28" s="14" customFormat="1" x14ac:dyDescent="0.35">
      <c r="A527" s="7">
        <v>515</v>
      </c>
      <c r="B527" s="6"/>
      <c r="C527" s="11"/>
      <c r="D527" s="220"/>
      <c r="E527" s="11"/>
      <c r="F527" s="205" t="str">
        <f t="shared" si="16"/>
        <v>N/A</v>
      </c>
      <c r="G527" s="6"/>
      <c r="AA527" s="14" t="str">
        <f t="shared" si="17"/>
        <v/>
      </c>
      <c r="AB527" s="14" t="str">
        <f>IF(LEN($AA527)=0,"N",IF(LEN($AA527)&gt;1,"Error -- Availability entered in an incorrect format",IF($AA527='Control Panel'!$F$36,$AA527,IF($AA527='Control Panel'!$F$37,$AA527,IF($AA527='Control Panel'!$F$38,$AA527,IF($AA527='Control Panel'!$F$39,$AA527,IF($AA527='Control Panel'!$F$40,$AA527,IF($AA527='Control Panel'!$F$41,$AA527,"Error -- Availability entered in an incorrect format"))))))))</f>
        <v>N</v>
      </c>
    </row>
    <row r="528" spans="1:28" s="14" customFormat="1" x14ac:dyDescent="0.35">
      <c r="A528" s="7">
        <v>516</v>
      </c>
      <c r="B528" s="6"/>
      <c r="C528" s="11"/>
      <c r="D528" s="220"/>
      <c r="E528" s="11"/>
      <c r="F528" s="205" t="str">
        <f t="shared" si="16"/>
        <v>N/A</v>
      </c>
      <c r="G528" s="6"/>
      <c r="AA528" s="14" t="str">
        <f t="shared" si="17"/>
        <v/>
      </c>
      <c r="AB528" s="14" t="str">
        <f>IF(LEN($AA528)=0,"N",IF(LEN($AA528)&gt;1,"Error -- Availability entered in an incorrect format",IF($AA528='Control Panel'!$F$36,$AA528,IF($AA528='Control Panel'!$F$37,$AA528,IF($AA528='Control Panel'!$F$38,$AA528,IF($AA528='Control Panel'!$F$39,$AA528,IF($AA528='Control Panel'!$F$40,$AA528,IF($AA528='Control Panel'!$F$41,$AA528,"Error -- Availability entered in an incorrect format"))))))))</f>
        <v>N</v>
      </c>
    </row>
    <row r="529" spans="1:28" s="14" customFormat="1" x14ac:dyDescent="0.35">
      <c r="A529" s="7">
        <v>517</v>
      </c>
      <c r="B529" s="6"/>
      <c r="C529" s="11"/>
      <c r="D529" s="220"/>
      <c r="E529" s="11"/>
      <c r="F529" s="205" t="str">
        <f t="shared" si="16"/>
        <v>N/A</v>
      </c>
      <c r="G529" s="6"/>
      <c r="AA529" s="14" t="str">
        <f t="shared" si="17"/>
        <v/>
      </c>
      <c r="AB529" s="14" t="str">
        <f>IF(LEN($AA529)=0,"N",IF(LEN($AA529)&gt;1,"Error -- Availability entered in an incorrect format",IF($AA529='Control Panel'!$F$36,$AA529,IF($AA529='Control Panel'!$F$37,$AA529,IF($AA529='Control Panel'!$F$38,$AA529,IF($AA529='Control Panel'!$F$39,$AA529,IF($AA529='Control Panel'!$F$40,$AA529,IF($AA529='Control Panel'!$F$41,$AA529,"Error -- Availability entered in an incorrect format"))))))))</f>
        <v>N</v>
      </c>
    </row>
    <row r="530" spans="1:28" s="14" customFormat="1" x14ac:dyDescent="0.35">
      <c r="A530" s="7">
        <v>518</v>
      </c>
      <c r="B530" s="6"/>
      <c r="C530" s="11"/>
      <c r="D530" s="220"/>
      <c r="E530" s="11"/>
      <c r="F530" s="205" t="str">
        <f t="shared" si="16"/>
        <v>N/A</v>
      </c>
      <c r="G530" s="6"/>
      <c r="AA530" s="14" t="str">
        <f t="shared" si="17"/>
        <v/>
      </c>
      <c r="AB530" s="14" t="str">
        <f>IF(LEN($AA530)=0,"N",IF(LEN($AA530)&gt;1,"Error -- Availability entered in an incorrect format",IF($AA530='Control Panel'!$F$36,$AA530,IF($AA530='Control Panel'!$F$37,$AA530,IF($AA530='Control Panel'!$F$38,$AA530,IF($AA530='Control Panel'!$F$39,$AA530,IF($AA530='Control Panel'!$F$40,$AA530,IF($AA530='Control Panel'!$F$41,$AA530,"Error -- Availability entered in an incorrect format"))))))))</f>
        <v>N</v>
      </c>
    </row>
    <row r="531" spans="1:28" s="14" customFormat="1" x14ac:dyDescent="0.35">
      <c r="A531" s="7">
        <v>519</v>
      </c>
      <c r="B531" s="6"/>
      <c r="C531" s="11"/>
      <c r="D531" s="220"/>
      <c r="E531" s="11"/>
      <c r="F531" s="205" t="str">
        <f t="shared" si="16"/>
        <v>N/A</v>
      </c>
      <c r="G531" s="6"/>
      <c r="AA531" s="14" t="str">
        <f t="shared" si="17"/>
        <v/>
      </c>
      <c r="AB531" s="14" t="str">
        <f>IF(LEN($AA531)=0,"N",IF(LEN($AA531)&gt;1,"Error -- Availability entered in an incorrect format",IF($AA531='Control Panel'!$F$36,$AA531,IF($AA531='Control Panel'!$F$37,$AA531,IF($AA531='Control Panel'!$F$38,$AA531,IF($AA531='Control Panel'!$F$39,$AA531,IF($AA531='Control Panel'!$F$40,$AA531,IF($AA531='Control Panel'!$F$41,$AA531,"Error -- Availability entered in an incorrect format"))))))))</f>
        <v>N</v>
      </c>
    </row>
    <row r="532" spans="1:28" s="14" customFormat="1" x14ac:dyDescent="0.35">
      <c r="A532" s="7">
        <v>520</v>
      </c>
      <c r="B532" s="6"/>
      <c r="C532" s="11"/>
      <c r="D532" s="220"/>
      <c r="E532" s="11"/>
      <c r="F532" s="205" t="str">
        <f t="shared" si="16"/>
        <v>N/A</v>
      </c>
      <c r="G532" s="6"/>
      <c r="AA532" s="14" t="str">
        <f t="shared" si="17"/>
        <v/>
      </c>
      <c r="AB532" s="14" t="str">
        <f>IF(LEN($AA532)=0,"N",IF(LEN($AA532)&gt;1,"Error -- Availability entered in an incorrect format",IF($AA532='Control Panel'!$F$36,$AA532,IF($AA532='Control Panel'!$F$37,$AA532,IF($AA532='Control Panel'!$F$38,$AA532,IF($AA532='Control Panel'!$F$39,$AA532,IF($AA532='Control Panel'!$F$40,$AA532,IF($AA532='Control Panel'!$F$41,$AA532,"Error -- Availability entered in an incorrect format"))))))))</f>
        <v>N</v>
      </c>
    </row>
    <row r="533" spans="1:28" s="14" customFormat="1" x14ac:dyDescent="0.35">
      <c r="A533" s="7">
        <v>521</v>
      </c>
      <c r="B533" s="6"/>
      <c r="C533" s="11"/>
      <c r="D533" s="220"/>
      <c r="E533" s="11"/>
      <c r="F533" s="205" t="str">
        <f t="shared" si="16"/>
        <v>N/A</v>
      </c>
      <c r="G533" s="6"/>
      <c r="AA533" s="14" t="str">
        <f t="shared" si="17"/>
        <v/>
      </c>
      <c r="AB533" s="14" t="str">
        <f>IF(LEN($AA533)=0,"N",IF(LEN($AA533)&gt;1,"Error -- Availability entered in an incorrect format",IF($AA533='Control Panel'!$F$36,$AA533,IF($AA533='Control Panel'!$F$37,$AA533,IF($AA533='Control Panel'!$F$38,$AA533,IF($AA533='Control Panel'!$F$39,$AA533,IF($AA533='Control Panel'!$F$40,$AA533,IF($AA533='Control Panel'!$F$41,$AA533,"Error -- Availability entered in an incorrect format"))))))))</f>
        <v>N</v>
      </c>
    </row>
    <row r="534" spans="1:28" s="14" customFormat="1" x14ac:dyDescent="0.35">
      <c r="A534" s="7">
        <v>522</v>
      </c>
      <c r="B534" s="6"/>
      <c r="C534" s="11"/>
      <c r="D534" s="220"/>
      <c r="E534" s="11"/>
      <c r="F534" s="205" t="str">
        <f t="shared" si="16"/>
        <v>N/A</v>
      </c>
      <c r="G534" s="6"/>
      <c r="AA534" s="14" t="str">
        <f t="shared" si="17"/>
        <v/>
      </c>
      <c r="AB534" s="14" t="str">
        <f>IF(LEN($AA534)=0,"N",IF(LEN($AA534)&gt;1,"Error -- Availability entered in an incorrect format",IF($AA534='Control Panel'!$F$36,$AA534,IF($AA534='Control Panel'!$F$37,$AA534,IF($AA534='Control Panel'!$F$38,$AA534,IF($AA534='Control Panel'!$F$39,$AA534,IF($AA534='Control Panel'!$F$40,$AA534,IF($AA534='Control Panel'!$F$41,$AA534,"Error -- Availability entered in an incorrect format"))))))))</f>
        <v>N</v>
      </c>
    </row>
    <row r="535" spans="1:28" s="14" customFormat="1" x14ac:dyDescent="0.35">
      <c r="A535" s="7">
        <v>523</v>
      </c>
      <c r="B535" s="6"/>
      <c r="C535" s="11"/>
      <c r="D535" s="220"/>
      <c r="E535" s="11"/>
      <c r="F535" s="205" t="str">
        <f t="shared" si="16"/>
        <v>N/A</v>
      </c>
      <c r="G535" s="6"/>
      <c r="AA535" s="14" t="str">
        <f t="shared" si="17"/>
        <v/>
      </c>
      <c r="AB535" s="14" t="str">
        <f>IF(LEN($AA535)=0,"N",IF(LEN($AA535)&gt;1,"Error -- Availability entered in an incorrect format",IF($AA535='Control Panel'!$F$36,$AA535,IF($AA535='Control Panel'!$F$37,$AA535,IF($AA535='Control Panel'!$F$38,$AA535,IF($AA535='Control Panel'!$F$39,$AA535,IF($AA535='Control Panel'!$F$40,$AA535,IF($AA535='Control Panel'!$F$41,$AA535,"Error -- Availability entered in an incorrect format"))))))))</f>
        <v>N</v>
      </c>
    </row>
    <row r="536" spans="1:28" s="14" customFormat="1" x14ac:dyDescent="0.35">
      <c r="A536" s="7">
        <v>524</v>
      </c>
      <c r="B536" s="6"/>
      <c r="C536" s="11"/>
      <c r="D536" s="220"/>
      <c r="E536" s="11"/>
      <c r="F536" s="205" t="str">
        <f t="shared" si="16"/>
        <v>N/A</v>
      </c>
      <c r="G536" s="6"/>
      <c r="AA536" s="14" t="str">
        <f t="shared" si="17"/>
        <v/>
      </c>
      <c r="AB536" s="14" t="str">
        <f>IF(LEN($AA536)=0,"N",IF(LEN($AA536)&gt;1,"Error -- Availability entered in an incorrect format",IF($AA536='Control Panel'!$F$36,$AA536,IF($AA536='Control Panel'!$F$37,$AA536,IF($AA536='Control Panel'!$F$38,$AA536,IF($AA536='Control Panel'!$F$39,$AA536,IF($AA536='Control Panel'!$F$40,$AA536,IF($AA536='Control Panel'!$F$41,$AA536,"Error -- Availability entered in an incorrect format"))))))))</f>
        <v>N</v>
      </c>
    </row>
    <row r="537" spans="1:28" s="14" customFormat="1" x14ac:dyDescent="0.35">
      <c r="A537" s="7">
        <v>525</v>
      </c>
      <c r="B537" s="6"/>
      <c r="C537" s="11"/>
      <c r="D537" s="220"/>
      <c r="E537" s="11"/>
      <c r="F537" s="205" t="str">
        <f t="shared" si="16"/>
        <v>N/A</v>
      </c>
      <c r="G537" s="6"/>
      <c r="AA537" s="14" t="str">
        <f t="shared" si="17"/>
        <v/>
      </c>
      <c r="AB537" s="14" t="str">
        <f>IF(LEN($AA537)=0,"N",IF(LEN($AA537)&gt;1,"Error -- Availability entered in an incorrect format",IF($AA537='Control Panel'!$F$36,$AA537,IF($AA537='Control Panel'!$F$37,$AA537,IF($AA537='Control Panel'!$F$38,$AA537,IF($AA537='Control Panel'!$F$39,$AA537,IF($AA537='Control Panel'!$F$40,$AA537,IF($AA537='Control Panel'!$F$41,$AA537,"Error -- Availability entered in an incorrect format"))))))))</f>
        <v>N</v>
      </c>
    </row>
    <row r="538" spans="1:28" s="14" customFormat="1" x14ac:dyDescent="0.35">
      <c r="A538" s="7">
        <v>526</v>
      </c>
      <c r="B538" s="6"/>
      <c r="C538" s="11"/>
      <c r="D538" s="220"/>
      <c r="E538" s="11"/>
      <c r="F538" s="205" t="str">
        <f t="shared" si="16"/>
        <v>N/A</v>
      </c>
      <c r="G538" s="6"/>
      <c r="AA538" s="14" t="str">
        <f t="shared" si="17"/>
        <v/>
      </c>
      <c r="AB538" s="14" t="str">
        <f>IF(LEN($AA538)=0,"N",IF(LEN($AA538)&gt;1,"Error -- Availability entered in an incorrect format",IF($AA538='Control Panel'!$F$36,$AA538,IF($AA538='Control Panel'!$F$37,$AA538,IF($AA538='Control Panel'!$F$38,$AA538,IF($AA538='Control Panel'!$F$39,$AA538,IF($AA538='Control Panel'!$F$40,$AA538,IF($AA538='Control Panel'!$F$41,$AA538,"Error -- Availability entered in an incorrect format"))))))))</f>
        <v>N</v>
      </c>
    </row>
    <row r="539" spans="1:28" s="14" customFormat="1" x14ac:dyDescent="0.35">
      <c r="A539" s="7">
        <v>527</v>
      </c>
      <c r="B539" s="6"/>
      <c r="C539" s="11"/>
      <c r="D539" s="220"/>
      <c r="E539" s="11"/>
      <c r="F539" s="205" t="str">
        <f t="shared" si="16"/>
        <v>N/A</v>
      </c>
      <c r="G539" s="6"/>
      <c r="AA539" s="14" t="str">
        <f t="shared" si="17"/>
        <v/>
      </c>
      <c r="AB539" s="14" t="str">
        <f>IF(LEN($AA539)=0,"N",IF(LEN($AA539)&gt;1,"Error -- Availability entered in an incorrect format",IF($AA539='Control Panel'!$F$36,$AA539,IF($AA539='Control Panel'!$F$37,$AA539,IF($AA539='Control Panel'!$F$38,$AA539,IF($AA539='Control Panel'!$F$39,$AA539,IF($AA539='Control Panel'!$F$40,$AA539,IF($AA539='Control Panel'!$F$41,$AA539,"Error -- Availability entered in an incorrect format"))))))))</f>
        <v>N</v>
      </c>
    </row>
    <row r="540" spans="1:28" s="14" customFormat="1" x14ac:dyDescent="0.35">
      <c r="A540" s="7">
        <v>528</v>
      </c>
      <c r="B540" s="6"/>
      <c r="C540" s="11"/>
      <c r="D540" s="220"/>
      <c r="E540" s="11"/>
      <c r="F540" s="205" t="str">
        <f t="shared" si="16"/>
        <v>N/A</v>
      </c>
      <c r="G540" s="6"/>
      <c r="AA540" s="14" t="str">
        <f t="shared" si="17"/>
        <v/>
      </c>
      <c r="AB540" s="14" t="str">
        <f>IF(LEN($AA540)=0,"N",IF(LEN($AA540)&gt;1,"Error -- Availability entered in an incorrect format",IF($AA540='Control Panel'!$F$36,$AA540,IF($AA540='Control Panel'!$F$37,$AA540,IF($AA540='Control Panel'!$F$38,$AA540,IF($AA540='Control Panel'!$F$39,$AA540,IF($AA540='Control Panel'!$F$40,$AA540,IF($AA540='Control Panel'!$F$41,$AA540,"Error -- Availability entered in an incorrect format"))))))))</f>
        <v>N</v>
      </c>
    </row>
    <row r="541" spans="1:28" s="14" customFormat="1" x14ac:dyDescent="0.35">
      <c r="A541" s="7">
        <v>529</v>
      </c>
      <c r="B541" s="6"/>
      <c r="C541" s="11"/>
      <c r="D541" s="220"/>
      <c r="E541" s="11"/>
      <c r="F541" s="205" t="str">
        <f t="shared" si="16"/>
        <v>N/A</v>
      </c>
      <c r="G541" s="6"/>
      <c r="AA541" s="14" t="str">
        <f t="shared" si="17"/>
        <v/>
      </c>
      <c r="AB541" s="14" t="str">
        <f>IF(LEN($AA541)=0,"N",IF(LEN($AA541)&gt;1,"Error -- Availability entered in an incorrect format",IF($AA541='Control Panel'!$F$36,$AA541,IF($AA541='Control Panel'!$F$37,$AA541,IF($AA541='Control Panel'!$F$38,$AA541,IF($AA541='Control Panel'!$F$39,$AA541,IF($AA541='Control Panel'!$F$40,$AA541,IF($AA541='Control Panel'!$F$41,$AA541,"Error -- Availability entered in an incorrect format"))))))))</f>
        <v>N</v>
      </c>
    </row>
    <row r="542" spans="1:28" s="14" customFormat="1" x14ac:dyDescent="0.35">
      <c r="A542" s="7">
        <v>530</v>
      </c>
      <c r="B542" s="6"/>
      <c r="C542" s="11"/>
      <c r="D542" s="220"/>
      <c r="E542" s="11"/>
      <c r="F542" s="205" t="str">
        <f t="shared" si="16"/>
        <v>N/A</v>
      </c>
      <c r="G542" s="6"/>
      <c r="AA542" s="14" t="str">
        <f t="shared" si="17"/>
        <v/>
      </c>
      <c r="AB542" s="14" t="str">
        <f>IF(LEN($AA542)=0,"N",IF(LEN($AA542)&gt;1,"Error -- Availability entered in an incorrect format",IF($AA542='Control Panel'!$F$36,$AA542,IF($AA542='Control Panel'!$F$37,$AA542,IF($AA542='Control Panel'!$F$38,$AA542,IF($AA542='Control Panel'!$F$39,$AA542,IF($AA542='Control Panel'!$F$40,$AA542,IF($AA542='Control Panel'!$F$41,$AA542,"Error -- Availability entered in an incorrect format"))))))))</f>
        <v>N</v>
      </c>
    </row>
    <row r="543" spans="1:28" s="14" customFormat="1" x14ac:dyDescent="0.35">
      <c r="A543" s="7">
        <v>531</v>
      </c>
      <c r="B543" s="6"/>
      <c r="C543" s="11"/>
      <c r="D543" s="220"/>
      <c r="E543" s="11"/>
      <c r="F543" s="205" t="str">
        <f t="shared" si="16"/>
        <v>N/A</v>
      </c>
      <c r="G543" s="6"/>
      <c r="AA543" s="14" t="str">
        <f t="shared" si="17"/>
        <v/>
      </c>
      <c r="AB543" s="14" t="str">
        <f>IF(LEN($AA543)=0,"N",IF(LEN($AA543)&gt;1,"Error -- Availability entered in an incorrect format",IF($AA543='Control Panel'!$F$36,$AA543,IF($AA543='Control Panel'!$F$37,$AA543,IF($AA543='Control Panel'!$F$38,$AA543,IF($AA543='Control Panel'!$F$39,$AA543,IF($AA543='Control Panel'!$F$40,$AA543,IF($AA543='Control Panel'!$F$41,$AA543,"Error -- Availability entered in an incorrect format"))))))))</f>
        <v>N</v>
      </c>
    </row>
    <row r="544" spans="1:28" s="14" customFormat="1" x14ac:dyDescent="0.35">
      <c r="A544" s="7">
        <v>532</v>
      </c>
      <c r="B544" s="6"/>
      <c r="C544" s="11"/>
      <c r="D544" s="220"/>
      <c r="E544" s="11"/>
      <c r="F544" s="205" t="str">
        <f t="shared" si="16"/>
        <v>N/A</v>
      </c>
      <c r="G544" s="6"/>
      <c r="AA544" s="14" t="str">
        <f t="shared" si="17"/>
        <v/>
      </c>
      <c r="AB544" s="14" t="str">
        <f>IF(LEN($AA544)=0,"N",IF(LEN($AA544)&gt;1,"Error -- Availability entered in an incorrect format",IF($AA544='Control Panel'!$F$36,$AA544,IF($AA544='Control Panel'!$F$37,$AA544,IF($AA544='Control Panel'!$F$38,$AA544,IF($AA544='Control Panel'!$F$39,$AA544,IF($AA544='Control Panel'!$F$40,$AA544,IF($AA544='Control Panel'!$F$41,$AA544,"Error -- Availability entered in an incorrect format"))))))))</f>
        <v>N</v>
      </c>
    </row>
    <row r="545" spans="1:28" s="14" customFormat="1" x14ac:dyDescent="0.35">
      <c r="A545" s="7">
        <v>533</v>
      </c>
      <c r="B545" s="6"/>
      <c r="C545" s="11"/>
      <c r="D545" s="220"/>
      <c r="E545" s="11"/>
      <c r="F545" s="205" t="str">
        <f t="shared" si="16"/>
        <v>N/A</v>
      </c>
      <c r="G545" s="6"/>
      <c r="AA545" s="14" t="str">
        <f t="shared" si="17"/>
        <v/>
      </c>
      <c r="AB545" s="14" t="str">
        <f>IF(LEN($AA545)=0,"N",IF(LEN($AA545)&gt;1,"Error -- Availability entered in an incorrect format",IF($AA545='Control Panel'!$F$36,$AA545,IF($AA545='Control Panel'!$F$37,$AA545,IF($AA545='Control Panel'!$F$38,$AA545,IF($AA545='Control Panel'!$F$39,$AA545,IF($AA545='Control Panel'!$F$40,$AA545,IF($AA545='Control Panel'!$F$41,$AA545,"Error -- Availability entered in an incorrect format"))))))))</f>
        <v>N</v>
      </c>
    </row>
    <row r="546" spans="1:28" s="14" customFormat="1" x14ac:dyDescent="0.35">
      <c r="A546" s="7">
        <v>534</v>
      </c>
      <c r="B546" s="6"/>
      <c r="C546" s="11"/>
      <c r="D546" s="220"/>
      <c r="E546" s="11"/>
      <c r="F546" s="205" t="str">
        <f t="shared" si="16"/>
        <v>N/A</v>
      </c>
      <c r="G546" s="6"/>
      <c r="AA546" s="14" t="str">
        <f t="shared" si="17"/>
        <v/>
      </c>
      <c r="AB546" s="14" t="str">
        <f>IF(LEN($AA546)=0,"N",IF(LEN($AA546)&gt;1,"Error -- Availability entered in an incorrect format",IF($AA546='Control Panel'!$F$36,$AA546,IF($AA546='Control Panel'!$F$37,$AA546,IF($AA546='Control Panel'!$F$38,$AA546,IF($AA546='Control Panel'!$F$39,$AA546,IF($AA546='Control Panel'!$F$40,$AA546,IF($AA546='Control Panel'!$F$41,$AA546,"Error -- Availability entered in an incorrect format"))))))))</f>
        <v>N</v>
      </c>
    </row>
    <row r="547" spans="1:28" s="14" customFormat="1" x14ac:dyDescent="0.35">
      <c r="A547" s="7">
        <v>535</v>
      </c>
      <c r="B547" s="6"/>
      <c r="C547" s="11"/>
      <c r="D547" s="220"/>
      <c r="E547" s="11"/>
      <c r="F547" s="205" t="str">
        <f t="shared" si="16"/>
        <v>N/A</v>
      </c>
      <c r="G547" s="6"/>
      <c r="AA547" s="14" t="str">
        <f t="shared" si="17"/>
        <v/>
      </c>
      <c r="AB547" s="14" t="str">
        <f>IF(LEN($AA547)=0,"N",IF(LEN($AA547)&gt;1,"Error -- Availability entered in an incorrect format",IF($AA547='Control Panel'!$F$36,$AA547,IF($AA547='Control Panel'!$F$37,$AA547,IF($AA547='Control Panel'!$F$38,$AA547,IF($AA547='Control Panel'!$F$39,$AA547,IF($AA547='Control Panel'!$F$40,$AA547,IF($AA547='Control Panel'!$F$41,$AA547,"Error -- Availability entered in an incorrect format"))))))))</f>
        <v>N</v>
      </c>
    </row>
    <row r="548" spans="1:28" s="14" customFormat="1" x14ac:dyDescent="0.35">
      <c r="A548" s="7">
        <v>536</v>
      </c>
      <c r="B548" s="6"/>
      <c r="C548" s="11"/>
      <c r="D548" s="220"/>
      <c r="E548" s="11"/>
      <c r="F548" s="205" t="str">
        <f t="shared" si="16"/>
        <v>N/A</v>
      </c>
      <c r="G548" s="6"/>
      <c r="AA548" s="14" t="str">
        <f t="shared" si="17"/>
        <v/>
      </c>
      <c r="AB548" s="14" t="str">
        <f>IF(LEN($AA548)=0,"N",IF(LEN($AA548)&gt;1,"Error -- Availability entered in an incorrect format",IF($AA548='Control Panel'!$F$36,$AA548,IF($AA548='Control Panel'!$F$37,$AA548,IF($AA548='Control Panel'!$F$38,$AA548,IF($AA548='Control Panel'!$F$39,$AA548,IF($AA548='Control Panel'!$F$40,$AA548,IF($AA548='Control Panel'!$F$41,$AA548,"Error -- Availability entered in an incorrect format"))))))))</f>
        <v>N</v>
      </c>
    </row>
    <row r="549" spans="1:28" s="14" customFormat="1" x14ac:dyDescent="0.35">
      <c r="A549" s="7">
        <v>537</v>
      </c>
      <c r="B549" s="6"/>
      <c r="C549" s="11"/>
      <c r="D549" s="220"/>
      <c r="E549" s="11"/>
      <c r="F549" s="205" t="str">
        <f t="shared" si="16"/>
        <v>N/A</v>
      </c>
      <c r="G549" s="6"/>
      <c r="AA549" s="14" t="str">
        <f t="shared" si="17"/>
        <v/>
      </c>
      <c r="AB549" s="14" t="str">
        <f>IF(LEN($AA549)=0,"N",IF(LEN($AA549)&gt;1,"Error -- Availability entered in an incorrect format",IF($AA549='Control Panel'!$F$36,$AA549,IF($AA549='Control Panel'!$F$37,$AA549,IF($AA549='Control Panel'!$F$38,$AA549,IF($AA549='Control Panel'!$F$39,$AA549,IF($AA549='Control Panel'!$F$40,$AA549,IF($AA549='Control Panel'!$F$41,$AA549,"Error -- Availability entered in an incorrect format"))))))))</f>
        <v>N</v>
      </c>
    </row>
    <row r="550" spans="1:28" s="14" customFormat="1" x14ac:dyDescent="0.35">
      <c r="A550" s="7">
        <v>538</v>
      </c>
      <c r="B550" s="6"/>
      <c r="C550" s="11"/>
      <c r="D550" s="220"/>
      <c r="E550" s="11"/>
      <c r="F550" s="205" t="str">
        <f t="shared" si="16"/>
        <v>N/A</v>
      </c>
      <c r="G550" s="6"/>
      <c r="AA550" s="14" t="str">
        <f t="shared" si="17"/>
        <v/>
      </c>
      <c r="AB550" s="14" t="str">
        <f>IF(LEN($AA550)=0,"N",IF(LEN($AA550)&gt;1,"Error -- Availability entered in an incorrect format",IF($AA550='Control Panel'!$F$36,$AA550,IF($AA550='Control Panel'!$F$37,$AA550,IF($AA550='Control Panel'!$F$38,$AA550,IF($AA550='Control Panel'!$F$39,$AA550,IF($AA550='Control Panel'!$F$40,$AA550,IF($AA550='Control Panel'!$F$41,$AA550,"Error -- Availability entered in an incorrect format"))))))))</f>
        <v>N</v>
      </c>
    </row>
    <row r="551" spans="1:28" s="14" customFormat="1" x14ac:dyDescent="0.35">
      <c r="A551" s="7">
        <v>539</v>
      </c>
      <c r="B551" s="6"/>
      <c r="C551" s="11"/>
      <c r="D551" s="220"/>
      <c r="E551" s="11"/>
      <c r="F551" s="205" t="str">
        <f t="shared" si="16"/>
        <v>N/A</v>
      </c>
      <c r="G551" s="6"/>
      <c r="AA551" s="14" t="str">
        <f t="shared" si="17"/>
        <v/>
      </c>
      <c r="AB551" s="14" t="str">
        <f>IF(LEN($AA551)=0,"N",IF(LEN($AA551)&gt;1,"Error -- Availability entered in an incorrect format",IF($AA551='Control Panel'!$F$36,$AA551,IF($AA551='Control Panel'!$F$37,$AA551,IF($AA551='Control Panel'!$F$38,$AA551,IF($AA551='Control Panel'!$F$39,$AA551,IF($AA551='Control Panel'!$F$40,$AA551,IF($AA551='Control Panel'!$F$41,$AA551,"Error -- Availability entered in an incorrect format"))))))))</f>
        <v>N</v>
      </c>
    </row>
    <row r="552" spans="1:28" s="14" customFormat="1" x14ac:dyDescent="0.35">
      <c r="A552" s="7">
        <v>540</v>
      </c>
      <c r="B552" s="6"/>
      <c r="C552" s="11"/>
      <c r="D552" s="220"/>
      <c r="E552" s="11"/>
      <c r="F552" s="205" t="str">
        <f t="shared" si="16"/>
        <v>N/A</v>
      </c>
      <c r="G552" s="6"/>
      <c r="AA552" s="14" t="str">
        <f t="shared" si="17"/>
        <v/>
      </c>
      <c r="AB552" s="14" t="str">
        <f>IF(LEN($AA552)=0,"N",IF(LEN($AA552)&gt;1,"Error -- Availability entered in an incorrect format",IF($AA552='Control Panel'!$F$36,$AA552,IF($AA552='Control Panel'!$F$37,$AA552,IF($AA552='Control Panel'!$F$38,$AA552,IF($AA552='Control Panel'!$F$39,$AA552,IF($AA552='Control Panel'!$F$40,$AA552,IF($AA552='Control Panel'!$F$41,$AA552,"Error -- Availability entered in an incorrect format"))))))))</f>
        <v>N</v>
      </c>
    </row>
    <row r="553" spans="1:28" s="14" customFormat="1" x14ac:dyDescent="0.35">
      <c r="A553" s="7">
        <v>541</v>
      </c>
      <c r="B553" s="6"/>
      <c r="C553" s="11"/>
      <c r="D553" s="220"/>
      <c r="E553" s="11"/>
      <c r="F553" s="205" t="str">
        <f t="shared" si="16"/>
        <v>N/A</v>
      </c>
      <c r="G553" s="6"/>
      <c r="AA553" s="14" t="str">
        <f t="shared" si="17"/>
        <v/>
      </c>
      <c r="AB553" s="14" t="str">
        <f>IF(LEN($AA553)=0,"N",IF(LEN($AA553)&gt;1,"Error -- Availability entered in an incorrect format",IF($AA553='Control Panel'!$F$36,$AA553,IF($AA553='Control Panel'!$F$37,$AA553,IF($AA553='Control Panel'!$F$38,$AA553,IF($AA553='Control Panel'!$F$39,$AA553,IF($AA553='Control Panel'!$F$40,$AA553,IF($AA553='Control Panel'!$F$41,$AA553,"Error -- Availability entered in an incorrect format"))))))))</f>
        <v>N</v>
      </c>
    </row>
    <row r="554" spans="1:28" s="14" customFormat="1" x14ac:dyDescent="0.35">
      <c r="A554" s="7">
        <v>542</v>
      </c>
      <c r="B554" s="6"/>
      <c r="C554" s="11"/>
      <c r="D554" s="220"/>
      <c r="E554" s="11"/>
      <c r="F554" s="205" t="str">
        <f t="shared" si="16"/>
        <v>N/A</v>
      </c>
      <c r="G554" s="6"/>
      <c r="AA554" s="14" t="str">
        <f t="shared" si="17"/>
        <v/>
      </c>
      <c r="AB554" s="14" t="str">
        <f>IF(LEN($AA554)=0,"N",IF(LEN($AA554)&gt;1,"Error -- Availability entered in an incorrect format",IF($AA554='Control Panel'!$F$36,$AA554,IF($AA554='Control Panel'!$F$37,$AA554,IF($AA554='Control Panel'!$F$38,$AA554,IF($AA554='Control Panel'!$F$39,$AA554,IF($AA554='Control Panel'!$F$40,$AA554,IF($AA554='Control Panel'!$F$41,$AA554,"Error -- Availability entered in an incorrect format"))))))))</f>
        <v>N</v>
      </c>
    </row>
    <row r="555" spans="1:28" s="14" customFormat="1" x14ac:dyDescent="0.35">
      <c r="A555" s="7">
        <v>543</v>
      </c>
      <c r="B555" s="6"/>
      <c r="C555" s="11"/>
      <c r="D555" s="220"/>
      <c r="E555" s="11"/>
      <c r="F555" s="205" t="str">
        <f t="shared" si="16"/>
        <v>N/A</v>
      </c>
      <c r="G555" s="6"/>
      <c r="AA555" s="14" t="str">
        <f t="shared" si="17"/>
        <v/>
      </c>
      <c r="AB555" s="14" t="str">
        <f>IF(LEN($AA555)=0,"N",IF(LEN($AA555)&gt;1,"Error -- Availability entered in an incorrect format",IF($AA555='Control Panel'!$F$36,$AA555,IF($AA555='Control Panel'!$F$37,$AA555,IF($AA555='Control Panel'!$F$38,$AA555,IF($AA555='Control Panel'!$F$39,$AA555,IF($AA555='Control Panel'!$F$40,$AA555,IF($AA555='Control Panel'!$F$41,$AA555,"Error -- Availability entered in an incorrect format"))))))))</f>
        <v>N</v>
      </c>
    </row>
    <row r="556" spans="1:28" s="14" customFormat="1" x14ac:dyDescent="0.35">
      <c r="A556" s="7">
        <v>544</v>
      </c>
      <c r="B556" s="6"/>
      <c r="C556" s="11"/>
      <c r="D556" s="220"/>
      <c r="E556" s="11"/>
      <c r="F556" s="205" t="str">
        <f t="shared" si="16"/>
        <v>N/A</v>
      </c>
      <c r="G556" s="6"/>
      <c r="AA556" s="14" t="str">
        <f t="shared" si="17"/>
        <v/>
      </c>
      <c r="AB556" s="14" t="str">
        <f>IF(LEN($AA556)=0,"N",IF(LEN($AA556)&gt;1,"Error -- Availability entered in an incorrect format",IF($AA556='Control Panel'!$F$36,$AA556,IF($AA556='Control Panel'!$F$37,$AA556,IF($AA556='Control Panel'!$F$38,$AA556,IF($AA556='Control Panel'!$F$39,$AA556,IF($AA556='Control Panel'!$F$40,$AA556,IF($AA556='Control Panel'!$F$41,$AA556,"Error -- Availability entered in an incorrect format"))))))))</f>
        <v>N</v>
      </c>
    </row>
    <row r="557" spans="1:28" s="14" customFormat="1" x14ac:dyDescent="0.35">
      <c r="A557" s="7">
        <v>545</v>
      </c>
      <c r="B557" s="6"/>
      <c r="C557" s="11"/>
      <c r="D557" s="220"/>
      <c r="E557" s="11"/>
      <c r="F557" s="205" t="str">
        <f t="shared" si="16"/>
        <v>N/A</v>
      </c>
      <c r="G557" s="6"/>
      <c r="AA557" s="14" t="str">
        <f t="shared" si="17"/>
        <v/>
      </c>
      <c r="AB557" s="14" t="str">
        <f>IF(LEN($AA557)=0,"N",IF(LEN($AA557)&gt;1,"Error -- Availability entered in an incorrect format",IF($AA557='Control Panel'!$F$36,$AA557,IF($AA557='Control Panel'!$F$37,$AA557,IF($AA557='Control Panel'!$F$38,$AA557,IF($AA557='Control Panel'!$F$39,$AA557,IF($AA557='Control Panel'!$F$40,$AA557,IF($AA557='Control Panel'!$F$41,$AA557,"Error -- Availability entered in an incorrect format"))))))))</f>
        <v>N</v>
      </c>
    </row>
    <row r="558" spans="1:28" s="14" customFormat="1" x14ac:dyDescent="0.35">
      <c r="A558" s="7">
        <v>546</v>
      </c>
      <c r="B558" s="6"/>
      <c r="C558" s="11"/>
      <c r="D558" s="220"/>
      <c r="E558" s="11"/>
      <c r="F558" s="205" t="str">
        <f t="shared" si="16"/>
        <v>N/A</v>
      </c>
      <c r="G558" s="6"/>
      <c r="AA558" s="14" t="str">
        <f t="shared" si="17"/>
        <v/>
      </c>
      <c r="AB558" s="14" t="str">
        <f>IF(LEN($AA558)=0,"N",IF(LEN($AA558)&gt;1,"Error -- Availability entered in an incorrect format",IF($AA558='Control Panel'!$F$36,$AA558,IF($AA558='Control Panel'!$F$37,$AA558,IF($AA558='Control Panel'!$F$38,$AA558,IF($AA558='Control Panel'!$F$39,$AA558,IF($AA558='Control Panel'!$F$40,$AA558,IF($AA558='Control Panel'!$F$41,$AA558,"Error -- Availability entered in an incorrect format"))))))))</f>
        <v>N</v>
      </c>
    </row>
    <row r="559" spans="1:28" s="14" customFormat="1" x14ac:dyDescent="0.35">
      <c r="A559" s="7">
        <v>547</v>
      </c>
      <c r="B559" s="6"/>
      <c r="C559" s="11"/>
      <c r="D559" s="220"/>
      <c r="E559" s="11"/>
      <c r="F559" s="205" t="str">
        <f t="shared" si="16"/>
        <v>N/A</v>
      </c>
      <c r="G559" s="6"/>
      <c r="AA559" s="14" t="str">
        <f t="shared" si="17"/>
        <v/>
      </c>
      <c r="AB559" s="14" t="str">
        <f>IF(LEN($AA559)=0,"N",IF(LEN($AA559)&gt;1,"Error -- Availability entered in an incorrect format",IF($AA559='Control Panel'!$F$36,$AA559,IF($AA559='Control Panel'!$F$37,$AA559,IF($AA559='Control Panel'!$F$38,$AA559,IF($AA559='Control Panel'!$F$39,$AA559,IF($AA559='Control Panel'!$F$40,$AA559,IF($AA559='Control Panel'!$F$41,$AA559,"Error -- Availability entered in an incorrect format"))))))))</f>
        <v>N</v>
      </c>
    </row>
    <row r="560" spans="1:28" s="14" customFormat="1" x14ac:dyDescent="0.35">
      <c r="A560" s="7">
        <v>548</v>
      </c>
      <c r="B560" s="6"/>
      <c r="C560" s="11"/>
      <c r="D560" s="220"/>
      <c r="E560" s="11"/>
      <c r="F560" s="205" t="str">
        <f t="shared" si="16"/>
        <v>N/A</v>
      </c>
      <c r="G560" s="6"/>
      <c r="AA560" s="14" t="str">
        <f t="shared" si="17"/>
        <v/>
      </c>
      <c r="AB560" s="14" t="str">
        <f>IF(LEN($AA560)=0,"N",IF(LEN($AA560)&gt;1,"Error -- Availability entered in an incorrect format",IF($AA560='Control Panel'!$F$36,$AA560,IF($AA560='Control Panel'!$F$37,$AA560,IF($AA560='Control Panel'!$F$38,$AA560,IF($AA560='Control Panel'!$F$39,$AA560,IF($AA560='Control Panel'!$F$40,$AA560,IF($AA560='Control Panel'!$F$41,$AA560,"Error -- Availability entered in an incorrect format"))))))))</f>
        <v>N</v>
      </c>
    </row>
    <row r="561" spans="1:28" s="14" customFormat="1" x14ac:dyDescent="0.35">
      <c r="A561" s="7">
        <v>549</v>
      </c>
      <c r="B561" s="6"/>
      <c r="C561" s="11"/>
      <c r="D561" s="220"/>
      <c r="E561" s="11"/>
      <c r="F561" s="205" t="str">
        <f t="shared" si="16"/>
        <v>N/A</v>
      </c>
      <c r="G561" s="6"/>
      <c r="AA561" s="14" t="str">
        <f t="shared" si="17"/>
        <v/>
      </c>
      <c r="AB561" s="14" t="str">
        <f>IF(LEN($AA561)=0,"N",IF(LEN($AA561)&gt;1,"Error -- Availability entered in an incorrect format",IF($AA561='Control Panel'!$F$36,$AA561,IF($AA561='Control Panel'!$F$37,$AA561,IF($AA561='Control Panel'!$F$38,$AA561,IF($AA561='Control Panel'!$F$39,$AA561,IF($AA561='Control Panel'!$F$40,$AA561,IF($AA561='Control Panel'!$F$41,$AA561,"Error -- Availability entered in an incorrect format"))))))))</f>
        <v>N</v>
      </c>
    </row>
    <row r="562" spans="1:28" s="14" customFormat="1" x14ac:dyDescent="0.35">
      <c r="A562" s="7">
        <v>550</v>
      </c>
      <c r="B562" s="6"/>
      <c r="C562" s="11"/>
      <c r="D562" s="220"/>
      <c r="E562" s="11"/>
      <c r="F562" s="205" t="str">
        <f t="shared" si="16"/>
        <v>N/A</v>
      </c>
      <c r="G562" s="6"/>
      <c r="AA562" s="14" t="str">
        <f t="shared" si="17"/>
        <v/>
      </c>
      <c r="AB562" s="14" t="str">
        <f>IF(LEN($AA562)=0,"N",IF(LEN($AA562)&gt;1,"Error -- Availability entered in an incorrect format",IF($AA562='Control Panel'!$F$36,$AA562,IF($AA562='Control Panel'!$F$37,$AA562,IF($AA562='Control Panel'!$F$38,$AA562,IF($AA562='Control Panel'!$F$39,$AA562,IF($AA562='Control Panel'!$F$40,$AA562,IF($AA562='Control Panel'!$F$41,$AA562,"Error -- Availability entered in an incorrect format"))))))))</f>
        <v>N</v>
      </c>
    </row>
    <row r="563" spans="1:28" s="14" customFormat="1" x14ac:dyDescent="0.35">
      <c r="A563" s="7">
        <v>551</v>
      </c>
      <c r="B563" s="6"/>
      <c r="C563" s="11"/>
      <c r="D563" s="220"/>
      <c r="E563" s="11"/>
      <c r="F563" s="205" t="str">
        <f t="shared" si="16"/>
        <v>N/A</v>
      </c>
      <c r="G563" s="6"/>
      <c r="AA563" s="14" t="str">
        <f t="shared" si="17"/>
        <v/>
      </c>
      <c r="AB563" s="14" t="str">
        <f>IF(LEN($AA563)=0,"N",IF(LEN($AA563)&gt;1,"Error -- Availability entered in an incorrect format",IF($AA563='Control Panel'!$F$36,$AA563,IF($AA563='Control Panel'!$F$37,$AA563,IF($AA563='Control Panel'!$F$38,$AA563,IF($AA563='Control Panel'!$F$39,$AA563,IF($AA563='Control Panel'!$F$40,$AA563,IF($AA563='Control Panel'!$F$41,$AA563,"Error -- Availability entered in an incorrect format"))))))))</f>
        <v>N</v>
      </c>
    </row>
    <row r="564" spans="1:28" s="14" customFormat="1" x14ac:dyDescent="0.35">
      <c r="A564" s="7">
        <v>552</v>
      </c>
      <c r="B564" s="6"/>
      <c r="C564" s="11"/>
      <c r="D564" s="220"/>
      <c r="E564" s="11"/>
      <c r="F564" s="205" t="str">
        <f t="shared" si="16"/>
        <v>N/A</v>
      </c>
      <c r="G564" s="6"/>
      <c r="AA564" s="14" t="str">
        <f t="shared" si="17"/>
        <v/>
      </c>
      <c r="AB564" s="14" t="str">
        <f>IF(LEN($AA564)=0,"N",IF(LEN($AA564)&gt;1,"Error -- Availability entered in an incorrect format",IF($AA564='Control Panel'!$F$36,$AA564,IF($AA564='Control Panel'!$F$37,$AA564,IF($AA564='Control Panel'!$F$38,$AA564,IF($AA564='Control Panel'!$F$39,$AA564,IF($AA564='Control Panel'!$F$40,$AA564,IF($AA564='Control Panel'!$F$41,$AA564,"Error -- Availability entered in an incorrect format"))))))))</f>
        <v>N</v>
      </c>
    </row>
    <row r="565" spans="1:28" s="14" customFormat="1" x14ac:dyDescent="0.35">
      <c r="A565" s="7">
        <v>553</v>
      </c>
      <c r="B565" s="6"/>
      <c r="C565" s="11"/>
      <c r="D565" s="220"/>
      <c r="E565" s="11"/>
      <c r="F565" s="205" t="str">
        <f t="shared" si="16"/>
        <v>N/A</v>
      </c>
      <c r="G565" s="6"/>
      <c r="AA565" s="14" t="str">
        <f t="shared" si="17"/>
        <v/>
      </c>
      <c r="AB565" s="14" t="str">
        <f>IF(LEN($AA565)=0,"N",IF(LEN($AA565)&gt;1,"Error -- Availability entered in an incorrect format",IF($AA565='Control Panel'!$F$36,$AA565,IF($AA565='Control Panel'!$F$37,$AA565,IF($AA565='Control Panel'!$F$38,$AA565,IF($AA565='Control Panel'!$F$39,$AA565,IF($AA565='Control Panel'!$F$40,$AA565,IF($AA565='Control Panel'!$F$41,$AA565,"Error -- Availability entered in an incorrect format"))))))))</f>
        <v>N</v>
      </c>
    </row>
    <row r="566" spans="1:28" s="14" customFormat="1" x14ac:dyDescent="0.35">
      <c r="A566" s="7">
        <v>554</v>
      </c>
      <c r="B566" s="6"/>
      <c r="C566" s="11"/>
      <c r="D566" s="220"/>
      <c r="E566" s="11"/>
      <c r="F566" s="205" t="str">
        <f t="shared" si="16"/>
        <v>N/A</v>
      </c>
      <c r="G566" s="6"/>
      <c r="AA566" s="14" t="str">
        <f t="shared" si="17"/>
        <v/>
      </c>
      <c r="AB566" s="14" t="str">
        <f>IF(LEN($AA566)=0,"N",IF(LEN($AA566)&gt;1,"Error -- Availability entered in an incorrect format",IF($AA566='Control Panel'!$F$36,$AA566,IF($AA566='Control Panel'!$F$37,$AA566,IF($AA566='Control Panel'!$F$38,$AA566,IF($AA566='Control Panel'!$F$39,$AA566,IF($AA566='Control Panel'!$F$40,$AA566,IF($AA566='Control Panel'!$F$41,$AA566,"Error -- Availability entered in an incorrect format"))))))))</f>
        <v>N</v>
      </c>
    </row>
    <row r="567" spans="1:28" s="14" customFormat="1" x14ac:dyDescent="0.35">
      <c r="A567" s="7">
        <v>555</v>
      </c>
      <c r="B567" s="6"/>
      <c r="C567" s="11"/>
      <c r="D567" s="220"/>
      <c r="E567" s="11"/>
      <c r="F567" s="205" t="str">
        <f t="shared" si="16"/>
        <v>N/A</v>
      </c>
      <c r="G567" s="6"/>
      <c r="AA567" s="14" t="str">
        <f t="shared" si="17"/>
        <v/>
      </c>
      <c r="AB567" s="14" t="str">
        <f>IF(LEN($AA567)=0,"N",IF(LEN($AA567)&gt;1,"Error -- Availability entered in an incorrect format",IF($AA567='Control Panel'!$F$36,$AA567,IF($AA567='Control Panel'!$F$37,$AA567,IF($AA567='Control Panel'!$F$38,$AA567,IF($AA567='Control Panel'!$F$39,$AA567,IF($AA567='Control Panel'!$F$40,$AA567,IF($AA567='Control Panel'!$F$41,$AA567,"Error -- Availability entered in an incorrect format"))))))))</f>
        <v>N</v>
      </c>
    </row>
    <row r="568" spans="1:28" s="14" customFormat="1" x14ac:dyDescent="0.35">
      <c r="A568" s="7">
        <v>556</v>
      </c>
      <c r="B568" s="6"/>
      <c r="C568" s="11"/>
      <c r="D568" s="220"/>
      <c r="E568" s="11"/>
      <c r="F568" s="205" t="str">
        <f t="shared" si="16"/>
        <v>N/A</v>
      </c>
      <c r="G568" s="6"/>
      <c r="AA568" s="14" t="str">
        <f t="shared" si="17"/>
        <v/>
      </c>
      <c r="AB568" s="14" t="str">
        <f>IF(LEN($AA568)=0,"N",IF(LEN($AA568)&gt;1,"Error -- Availability entered in an incorrect format",IF($AA568='Control Panel'!$F$36,$AA568,IF($AA568='Control Panel'!$F$37,$AA568,IF($AA568='Control Panel'!$F$38,$AA568,IF($AA568='Control Panel'!$F$39,$AA568,IF($AA568='Control Panel'!$F$40,$AA568,IF($AA568='Control Panel'!$F$41,$AA568,"Error -- Availability entered in an incorrect format"))))))))</f>
        <v>N</v>
      </c>
    </row>
    <row r="569" spans="1:28" s="14" customFormat="1" x14ac:dyDescent="0.35">
      <c r="A569" s="7">
        <v>557</v>
      </c>
      <c r="B569" s="6"/>
      <c r="C569" s="11"/>
      <c r="D569" s="220"/>
      <c r="E569" s="11"/>
      <c r="F569" s="205" t="str">
        <f t="shared" si="16"/>
        <v>N/A</v>
      </c>
      <c r="G569" s="6"/>
      <c r="AA569" s="14" t="str">
        <f t="shared" si="17"/>
        <v/>
      </c>
      <c r="AB569" s="14" t="str">
        <f>IF(LEN($AA569)=0,"N",IF(LEN($AA569)&gt;1,"Error -- Availability entered in an incorrect format",IF($AA569='Control Panel'!$F$36,$AA569,IF($AA569='Control Panel'!$F$37,$AA569,IF($AA569='Control Panel'!$F$38,$AA569,IF($AA569='Control Panel'!$F$39,$AA569,IF($AA569='Control Panel'!$F$40,$AA569,IF($AA569='Control Panel'!$F$41,$AA569,"Error -- Availability entered in an incorrect format"))))))))</f>
        <v>N</v>
      </c>
    </row>
    <row r="570" spans="1:28" s="14" customFormat="1" x14ac:dyDescent="0.35">
      <c r="A570" s="7">
        <v>558</v>
      </c>
      <c r="B570" s="6"/>
      <c r="C570" s="11"/>
      <c r="D570" s="220"/>
      <c r="E570" s="11"/>
      <c r="F570" s="205" t="str">
        <f t="shared" si="16"/>
        <v>N/A</v>
      </c>
      <c r="G570" s="6"/>
      <c r="AA570" s="14" t="str">
        <f t="shared" si="17"/>
        <v/>
      </c>
      <c r="AB570" s="14" t="str">
        <f>IF(LEN($AA570)=0,"N",IF(LEN($AA570)&gt;1,"Error -- Availability entered in an incorrect format",IF($AA570='Control Panel'!$F$36,$AA570,IF($AA570='Control Panel'!$F$37,$AA570,IF($AA570='Control Panel'!$F$38,$AA570,IF($AA570='Control Panel'!$F$39,$AA570,IF($AA570='Control Panel'!$F$40,$AA570,IF($AA570='Control Panel'!$F$41,$AA570,"Error -- Availability entered in an incorrect format"))))))))</f>
        <v>N</v>
      </c>
    </row>
    <row r="571" spans="1:28" s="14" customFormat="1" x14ac:dyDescent="0.35">
      <c r="A571" s="7">
        <v>559</v>
      </c>
      <c r="B571" s="6"/>
      <c r="C571" s="11"/>
      <c r="D571" s="220"/>
      <c r="E571" s="11"/>
      <c r="F571" s="205" t="str">
        <f t="shared" si="16"/>
        <v>N/A</v>
      </c>
      <c r="G571" s="6"/>
      <c r="AA571" s="14" t="str">
        <f t="shared" si="17"/>
        <v/>
      </c>
      <c r="AB571" s="14" t="str">
        <f>IF(LEN($AA571)=0,"N",IF(LEN($AA571)&gt;1,"Error -- Availability entered in an incorrect format",IF($AA571='Control Panel'!$F$36,$AA571,IF($AA571='Control Panel'!$F$37,$AA571,IF($AA571='Control Panel'!$F$38,$AA571,IF($AA571='Control Panel'!$F$39,$AA571,IF($AA571='Control Panel'!$F$40,$AA571,IF($AA571='Control Panel'!$F$41,$AA571,"Error -- Availability entered in an incorrect format"))))))))</f>
        <v>N</v>
      </c>
    </row>
    <row r="572" spans="1:28" s="14" customFormat="1" x14ac:dyDescent="0.35">
      <c r="A572" s="7">
        <v>560</v>
      </c>
      <c r="B572" s="6"/>
      <c r="C572" s="11"/>
      <c r="D572" s="220"/>
      <c r="E572" s="11"/>
      <c r="F572" s="205" t="str">
        <f t="shared" si="16"/>
        <v>N/A</v>
      </c>
      <c r="G572" s="6"/>
      <c r="AA572" s="14" t="str">
        <f t="shared" si="17"/>
        <v/>
      </c>
      <c r="AB572" s="14" t="str">
        <f>IF(LEN($AA572)=0,"N",IF(LEN($AA572)&gt;1,"Error -- Availability entered in an incorrect format",IF($AA572='Control Panel'!$F$36,$AA572,IF($AA572='Control Panel'!$F$37,$AA572,IF($AA572='Control Panel'!$F$38,$AA572,IF($AA572='Control Panel'!$F$39,$AA572,IF($AA572='Control Panel'!$F$40,$AA572,IF($AA572='Control Panel'!$F$41,$AA572,"Error -- Availability entered in an incorrect format"))))))))</f>
        <v>N</v>
      </c>
    </row>
    <row r="573" spans="1:28" s="14" customFormat="1" x14ac:dyDescent="0.35">
      <c r="A573" s="7">
        <v>561</v>
      </c>
      <c r="B573" s="6"/>
      <c r="C573" s="11"/>
      <c r="D573" s="220"/>
      <c r="E573" s="11"/>
      <c r="F573" s="205" t="str">
        <f t="shared" si="16"/>
        <v>N/A</v>
      </c>
      <c r="G573" s="6"/>
      <c r="AA573" s="14" t="str">
        <f t="shared" si="17"/>
        <v/>
      </c>
      <c r="AB573" s="14" t="str">
        <f>IF(LEN($AA573)=0,"N",IF(LEN($AA573)&gt;1,"Error -- Availability entered in an incorrect format",IF($AA573='Control Panel'!$F$36,$AA573,IF($AA573='Control Panel'!$F$37,$AA573,IF($AA573='Control Panel'!$F$38,$AA573,IF($AA573='Control Panel'!$F$39,$AA573,IF($AA573='Control Panel'!$F$40,$AA573,IF($AA573='Control Panel'!$F$41,$AA573,"Error -- Availability entered in an incorrect format"))))))))</f>
        <v>N</v>
      </c>
    </row>
    <row r="574" spans="1:28" s="14" customFormat="1" x14ac:dyDescent="0.35">
      <c r="A574" s="7">
        <v>562</v>
      </c>
      <c r="B574" s="6"/>
      <c r="C574" s="11"/>
      <c r="D574" s="220"/>
      <c r="E574" s="11"/>
      <c r="F574" s="205" t="str">
        <f t="shared" si="16"/>
        <v>N/A</v>
      </c>
      <c r="G574" s="6"/>
      <c r="AA574" s="14" t="str">
        <f t="shared" si="17"/>
        <v/>
      </c>
      <c r="AB574" s="14" t="str">
        <f>IF(LEN($AA574)=0,"N",IF(LEN($AA574)&gt;1,"Error -- Availability entered in an incorrect format",IF($AA574='Control Panel'!$F$36,$AA574,IF($AA574='Control Panel'!$F$37,$AA574,IF($AA574='Control Panel'!$F$38,$AA574,IF($AA574='Control Panel'!$F$39,$AA574,IF($AA574='Control Panel'!$F$40,$AA574,IF($AA574='Control Panel'!$F$41,$AA574,"Error -- Availability entered in an incorrect format"))))))))</f>
        <v>N</v>
      </c>
    </row>
    <row r="575" spans="1:28" s="14" customFormat="1" x14ac:dyDescent="0.35">
      <c r="A575" s="7">
        <v>563</v>
      </c>
      <c r="B575" s="6"/>
      <c r="C575" s="11"/>
      <c r="D575" s="220"/>
      <c r="E575" s="11"/>
      <c r="F575" s="205" t="str">
        <f t="shared" si="16"/>
        <v>N/A</v>
      </c>
      <c r="G575" s="6"/>
      <c r="AA575" s="14" t="str">
        <f t="shared" si="17"/>
        <v/>
      </c>
      <c r="AB575" s="14" t="str">
        <f>IF(LEN($AA575)=0,"N",IF(LEN($AA575)&gt;1,"Error -- Availability entered in an incorrect format",IF($AA575='Control Panel'!$F$36,$AA575,IF($AA575='Control Panel'!$F$37,$AA575,IF($AA575='Control Panel'!$F$38,$AA575,IF($AA575='Control Panel'!$F$39,$AA575,IF($AA575='Control Panel'!$F$40,$AA575,IF($AA575='Control Panel'!$F$41,$AA575,"Error -- Availability entered in an incorrect format"))))))))</f>
        <v>N</v>
      </c>
    </row>
    <row r="576" spans="1:28" s="14" customFormat="1" x14ac:dyDescent="0.35">
      <c r="A576" s="7">
        <v>564</v>
      </c>
      <c r="B576" s="6"/>
      <c r="C576" s="11"/>
      <c r="D576" s="220"/>
      <c r="E576" s="11"/>
      <c r="F576" s="205" t="str">
        <f t="shared" si="16"/>
        <v>N/A</v>
      </c>
      <c r="G576" s="6"/>
      <c r="AA576" s="14" t="str">
        <f t="shared" si="17"/>
        <v/>
      </c>
      <c r="AB576" s="14" t="str">
        <f>IF(LEN($AA576)=0,"N",IF(LEN($AA576)&gt;1,"Error -- Availability entered in an incorrect format",IF($AA576='Control Panel'!$F$36,$AA576,IF($AA576='Control Panel'!$F$37,$AA576,IF($AA576='Control Panel'!$F$38,$AA576,IF($AA576='Control Panel'!$F$39,$AA576,IF($AA576='Control Panel'!$F$40,$AA576,IF($AA576='Control Panel'!$F$41,$AA576,"Error -- Availability entered in an incorrect format"))))))))</f>
        <v>N</v>
      </c>
    </row>
    <row r="577" spans="1:28" s="14" customFormat="1" x14ac:dyDescent="0.35">
      <c r="A577" s="7">
        <v>565</v>
      </c>
      <c r="B577" s="6"/>
      <c r="C577" s="11"/>
      <c r="D577" s="220"/>
      <c r="E577" s="11"/>
      <c r="F577" s="205" t="str">
        <f t="shared" si="16"/>
        <v>N/A</v>
      </c>
      <c r="G577" s="6"/>
      <c r="AA577" s="14" t="str">
        <f t="shared" si="17"/>
        <v/>
      </c>
      <c r="AB577" s="14" t="str">
        <f>IF(LEN($AA577)=0,"N",IF(LEN($AA577)&gt;1,"Error -- Availability entered in an incorrect format",IF($AA577='Control Panel'!$F$36,$AA577,IF($AA577='Control Panel'!$F$37,$AA577,IF($AA577='Control Panel'!$F$38,$AA577,IF($AA577='Control Panel'!$F$39,$AA577,IF($AA577='Control Panel'!$F$40,$AA577,IF($AA577='Control Panel'!$F$41,$AA577,"Error -- Availability entered in an incorrect format"))))))))</f>
        <v>N</v>
      </c>
    </row>
    <row r="578" spans="1:28" s="14" customFormat="1" x14ac:dyDescent="0.35">
      <c r="A578" s="7">
        <v>566</v>
      </c>
      <c r="B578" s="6"/>
      <c r="C578" s="11"/>
      <c r="D578" s="220"/>
      <c r="E578" s="11"/>
      <c r="F578" s="205" t="str">
        <f t="shared" si="16"/>
        <v>N/A</v>
      </c>
      <c r="G578" s="6"/>
      <c r="AA578" s="14" t="str">
        <f t="shared" si="17"/>
        <v/>
      </c>
      <c r="AB578" s="14" t="str">
        <f>IF(LEN($AA578)=0,"N",IF(LEN($AA578)&gt;1,"Error -- Availability entered in an incorrect format",IF($AA578='Control Panel'!$F$36,$AA578,IF($AA578='Control Panel'!$F$37,$AA578,IF($AA578='Control Panel'!$F$38,$AA578,IF($AA578='Control Panel'!$F$39,$AA578,IF($AA578='Control Panel'!$F$40,$AA578,IF($AA578='Control Panel'!$F$41,$AA578,"Error -- Availability entered in an incorrect format"))))))))</f>
        <v>N</v>
      </c>
    </row>
    <row r="579" spans="1:28" s="14" customFormat="1" x14ac:dyDescent="0.35">
      <c r="A579" s="7">
        <v>567</v>
      </c>
      <c r="B579" s="6"/>
      <c r="C579" s="11"/>
      <c r="D579" s="220"/>
      <c r="E579" s="11"/>
      <c r="F579" s="205" t="str">
        <f t="shared" si="16"/>
        <v>N/A</v>
      </c>
      <c r="G579" s="6"/>
      <c r="AA579" s="14" t="str">
        <f t="shared" si="17"/>
        <v/>
      </c>
      <c r="AB579" s="14" t="str">
        <f>IF(LEN($AA579)=0,"N",IF(LEN($AA579)&gt;1,"Error -- Availability entered in an incorrect format",IF($AA579='Control Panel'!$F$36,$AA579,IF($AA579='Control Panel'!$F$37,$AA579,IF($AA579='Control Panel'!$F$38,$AA579,IF($AA579='Control Panel'!$F$39,$AA579,IF($AA579='Control Panel'!$F$40,$AA579,IF($AA579='Control Panel'!$F$41,$AA579,"Error -- Availability entered in an incorrect format"))))))))</f>
        <v>N</v>
      </c>
    </row>
    <row r="580" spans="1:28" s="14" customFormat="1" x14ac:dyDescent="0.35">
      <c r="A580" s="7">
        <v>568</v>
      </c>
      <c r="B580" s="6"/>
      <c r="C580" s="11"/>
      <c r="D580" s="220"/>
      <c r="E580" s="11"/>
      <c r="F580" s="205" t="str">
        <f t="shared" si="16"/>
        <v>N/A</v>
      </c>
      <c r="G580" s="6"/>
      <c r="AA580" s="14" t="str">
        <f t="shared" si="17"/>
        <v/>
      </c>
      <c r="AB580" s="14" t="str">
        <f>IF(LEN($AA580)=0,"N",IF(LEN($AA580)&gt;1,"Error -- Availability entered in an incorrect format",IF($AA580='Control Panel'!$F$36,$AA580,IF($AA580='Control Panel'!$F$37,$AA580,IF($AA580='Control Panel'!$F$38,$AA580,IF($AA580='Control Panel'!$F$39,$AA580,IF($AA580='Control Panel'!$F$40,$AA580,IF($AA580='Control Panel'!$F$41,$AA580,"Error -- Availability entered in an incorrect format"))))))))</f>
        <v>N</v>
      </c>
    </row>
    <row r="581" spans="1:28" s="14" customFormat="1" x14ac:dyDescent="0.35">
      <c r="A581" s="7">
        <v>569</v>
      </c>
      <c r="B581" s="6"/>
      <c r="C581" s="11"/>
      <c r="D581" s="220"/>
      <c r="E581" s="11"/>
      <c r="F581" s="205" t="str">
        <f t="shared" si="16"/>
        <v>N/A</v>
      </c>
      <c r="G581" s="6"/>
      <c r="AA581" s="14" t="str">
        <f t="shared" si="17"/>
        <v/>
      </c>
      <c r="AB581" s="14" t="str">
        <f>IF(LEN($AA581)=0,"N",IF(LEN($AA581)&gt;1,"Error -- Availability entered in an incorrect format",IF($AA581='Control Panel'!$F$36,$AA581,IF($AA581='Control Panel'!$F$37,$AA581,IF($AA581='Control Panel'!$F$38,$AA581,IF($AA581='Control Panel'!$F$39,$AA581,IF($AA581='Control Panel'!$F$40,$AA581,IF($AA581='Control Panel'!$F$41,$AA581,"Error -- Availability entered in an incorrect format"))))))))</f>
        <v>N</v>
      </c>
    </row>
    <row r="582" spans="1:28" s="14" customFormat="1" x14ac:dyDescent="0.35">
      <c r="A582" s="7">
        <v>570</v>
      </c>
      <c r="B582" s="6"/>
      <c r="C582" s="11"/>
      <c r="D582" s="220"/>
      <c r="E582" s="11"/>
      <c r="F582" s="205" t="str">
        <f t="shared" si="16"/>
        <v>N/A</v>
      </c>
      <c r="G582" s="6"/>
      <c r="AA582" s="14" t="str">
        <f t="shared" si="17"/>
        <v/>
      </c>
      <c r="AB582" s="14" t="str">
        <f>IF(LEN($AA582)=0,"N",IF(LEN($AA582)&gt;1,"Error -- Availability entered in an incorrect format",IF($AA582='Control Panel'!$F$36,$AA582,IF($AA582='Control Panel'!$F$37,$AA582,IF($AA582='Control Panel'!$F$38,$AA582,IF($AA582='Control Panel'!$F$39,$AA582,IF($AA582='Control Panel'!$F$40,$AA582,IF($AA582='Control Panel'!$F$41,$AA582,"Error -- Availability entered in an incorrect format"))))))))</f>
        <v>N</v>
      </c>
    </row>
    <row r="583" spans="1:28" s="14" customFormat="1" x14ac:dyDescent="0.35">
      <c r="A583" s="7">
        <v>571</v>
      </c>
      <c r="B583" s="6"/>
      <c r="C583" s="11"/>
      <c r="D583" s="220"/>
      <c r="E583" s="11"/>
      <c r="F583" s="205" t="str">
        <f t="shared" si="16"/>
        <v>N/A</v>
      </c>
      <c r="G583" s="6"/>
      <c r="AA583" s="14" t="str">
        <f t="shared" si="17"/>
        <v/>
      </c>
      <c r="AB583" s="14" t="str">
        <f>IF(LEN($AA583)=0,"N",IF(LEN($AA583)&gt;1,"Error -- Availability entered in an incorrect format",IF($AA583='Control Panel'!$F$36,$AA583,IF($AA583='Control Panel'!$F$37,$AA583,IF($AA583='Control Panel'!$F$38,$AA583,IF($AA583='Control Panel'!$F$39,$AA583,IF($AA583='Control Panel'!$F$40,$AA583,IF($AA583='Control Panel'!$F$41,$AA583,"Error -- Availability entered in an incorrect format"))))))))</f>
        <v>N</v>
      </c>
    </row>
    <row r="584" spans="1:28" s="14" customFormat="1" x14ac:dyDescent="0.35">
      <c r="A584" s="7">
        <v>572</v>
      </c>
      <c r="B584" s="6"/>
      <c r="C584" s="11"/>
      <c r="D584" s="220"/>
      <c r="E584" s="11"/>
      <c r="F584" s="205" t="str">
        <f t="shared" si="16"/>
        <v>N/A</v>
      </c>
      <c r="G584" s="6"/>
      <c r="AA584" s="14" t="str">
        <f t="shared" si="17"/>
        <v/>
      </c>
      <c r="AB584" s="14" t="str">
        <f>IF(LEN($AA584)=0,"N",IF(LEN($AA584)&gt;1,"Error -- Availability entered in an incorrect format",IF($AA584='Control Panel'!$F$36,$AA584,IF($AA584='Control Panel'!$F$37,$AA584,IF($AA584='Control Panel'!$F$38,$AA584,IF($AA584='Control Panel'!$F$39,$AA584,IF($AA584='Control Panel'!$F$40,$AA584,IF($AA584='Control Panel'!$F$41,$AA584,"Error -- Availability entered in an incorrect format"))))))))</f>
        <v>N</v>
      </c>
    </row>
    <row r="585" spans="1:28" s="14" customFormat="1" x14ac:dyDescent="0.35">
      <c r="A585" s="7">
        <v>573</v>
      </c>
      <c r="B585" s="6"/>
      <c r="C585" s="11"/>
      <c r="D585" s="220"/>
      <c r="E585" s="11"/>
      <c r="F585" s="205" t="str">
        <f t="shared" si="16"/>
        <v>N/A</v>
      </c>
      <c r="G585" s="6"/>
      <c r="AA585" s="14" t="str">
        <f t="shared" si="17"/>
        <v/>
      </c>
      <c r="AB585" s="14" t="str">
        <f>IF(LEN($AA585)=0,"N",IF(LEN($AA585)&gt;1,"Error -- Availability entered in an incorrect format",IF($AA585='Control Panel'!$F$36,$AA585,IF($AA585='Control Panel'!$F$37,$AA585,IF($AA585='Control Panel'!$F$38,$AA585,IF($AA585='Control Panel'!$F$39,$AA585,IF($AA585='Control Panel'!$F$40,$AA585,IF($AA585='Control Panel'!$F$41,$AA585,"Error -- Availability entered in an incorrect format"))))))))</f>
        <v>N</v>
      </c>
    </row>
    <row r="586" spans="1:28" s="14" customFormat="1" x14ac:dyDescent="0.35">
      <c r="A586" s="7">
        <v>574</v>
      </c>
      <c r="B586" s="6"/>
      <c r="C586" s="11"/>
      <c r="D586" s="220"/>
      <c r="E586" s="11"/>
      <c r="F586" s="205" t="str">
        <f t="shared" si="16"/>
        <v>N/A</v>
      </c>
      <c r="G586" s="6"/>
      <c r="AA586" s="14" t="str">
        <f t="shared" si="17"/>
        <v/>
      </c>
      <c r="AB586" s="14" t="str">
        <f>IF(LEN($AA586)=0,"N",IF(LEN($AA586)&gt;1,"Error -- Availability entered in an incorrect format",IF($AA586='Control Panel'!$F$36,$AA586,IF($AA586='Control Panel'!$F$37,$AA586,IF($AA586='Control Panel'!$F$38,$AA586,IF($AA586='Control Panel'!$F$39,$AA586,IF($AA586='Control Panel'!$F$40,$AA586,IF($AA586='Control Panel'!$F$41,$AA586,"Error -- Availability entered in an incorrect format"))))))))</f>
        <v>N</v>
      </c>
    </row>
    <row r="587" spans="1:28" s="14" customFormat="1" x14ac:dyDescent="0.35">
      <c r="A587" s="7">
        <v>575</v>
      </c>
      <c r="B587" s="6"/>
      <c r="C587" s="11"/>
      <c r="D587" s="220"/>
      <c r="E587" s="11"/>
      <c r="F587" s="205" t="str">
        <f t="shared" si="16"/>
        <v>N/A</v>
      </c>
      <c r="G587" s="6"/>
      <c r="AA587" s="14" t="str">
        <f t="shared" si="17"/>
        <v/>
      </c>
      <c r="AB587" s="14" t="str">
        <f>IF(LEN($AA587)=0,"N",IF(LEN($AA587)&gt;1,"Error -- Availability entered in an incorrect format",IF($AA587='Control Panel'!$F$36,$AA587,IF($AA587='Control Panel'!$F$37,$AA587,IF($AA587='Control Panel'!$F$38,$AA587,IF($AA587='Control Panel'!$F$39,$AA587,IF($AA587='Control Panel'!$F$40,$AA587,IF($AA587='Control Panel'!$F$41,$AA587,"Error -- Availability entered in an incorrect format"))))))))</f>
        <v>N</v>
      </c>
    </row>
    <row r="588" spans="1:28" s="14" customFormat="1" x14ac:dyDescent="0.35">
      <c r="A588" s="7">
        <v>576</v>
      </c>
      <c r="B588" s="6"/>
      <c r="C588" s="11"/>
      <c r="D588" s="220"/>
      <c r="E588" s="11"/>
      <c r="F588" s="205" t="str">
        <f t="shared" si="16"/>
        <v>N/A</v>
      </c>
      <c r="G588" s="6"/>
      <c r="AA588" s="14" t="str">
        <f t="shared" si="17"/>
        <v/>
      </c>
      <c r="AB588" s="14" t="str">
        <f>IF(LEN($AA588)=0,"N",IF(LEN($AA588)&gt;1,"Error -- Availability entered in an incorrect format",IF($AA588='Control Panel'!$F$36,$AA588,IF($AA588='Control Panel'!$F$37,$AA588,IF($AA588='Control Panel'!$F$38,$AA588,IF($AA588='Control Panel'!$F$39,$AA588,IF($AA588='Control Panel'!$F$40,$AA588,IF($AA588='Control Panel'!$F$41,$AA588,"Error -- Availability entered in an incorrect format"))))))))</f>
        <v>N</v>
      </c>
    </row>
    <row r="589" spans="1:28" s="14" customFormat="1" x14ac:dyDescent="0.35">
      <c r="A589" s="7">
        <v>577</v>
      </c>
      <c r="B589" s="6"/>
      <c r="C589" s="11"/>
      <c r="D589" s="220"/>
      <c r="E589" s="11"/>
      <c r="F589" s="205" t="str">
        <f t="shared" si="16"/>
        <v>N/A</v>
      </c>
      <c r="G589" s="6"/>
      <c r="AA589" s="14" t="str">
        <f t="shared" si="17"/>
        <v/>
      </c>
      <c r="AB589" s="14" t="str">
        <f>IF(LEN($AA589)=0,"N",IF(LEN($AA589)&gt;1,"Error -- Availability entered in an incorrect format",IF($AA589='Control Panel'!$F$36,$AA589,IF($AA589='Control Panel'!$F$37,$AA589,IF($AA589='Control Panel'!$F$38,$AA589,IF($AA589='Control Panel'!$F$39,$AA589,IF($AA589='Control Panel'!$F$40,$AA589,IF($AA589='Control Panel'!$F$41,$AA589,"Error -- Availability entered in an incorrect format"))))))))</f>
        <v>N</v>
      </c>
    </row>
    <row r="590" spans="1:28" s="14" customFormat="1" x14ac:dyDescent="0.35">
      <c r="A590" s="7">
        <v>578</v>
      </c>
      <c r="B590" s="6"/>
      <c r="C590" s="11"/>
      <c r="D590" s="220"/>
      <c r="E590" s="11"/>
      <c r="F590" s="205" t="str">
        <f t="shared" ref="F590:F653" si="18">IF($D$10=$A$9,"N/A",$D$10)</f>
        <v>N/A</v>
      </c>
      <c r="G590" s="6"/>
      <c r="AA590" s="14" t="str">
        <f t="shared" ref="AA590:AA653" si="19">TRIM($D590)</f>
        <v/>
      </c>
      <c r="AB590" s="14" t="str">
        <f>IF(LEN($AA590)=0,"N",IF(LEN($AA590)&gt;1,"Error -- Availability entered in an incorrect format",IF($AA590='Control Panel'!$F$36,$AA590,IF($AA590='Control Panel'!$F$37,$AA590,IF($AA590='Control Panel'!$F$38,$AA590,IF($AA590='Control Panel'!$F$39,$AA590,IF($AA590='Control Panel'!$F$40,$AA590,IF($AA590='Control Panel'!$F$41,$AA590,"Error -- Availability entered in an incorrect format"))))))))</f>
        <v>N</v>
      </c>
    </row>
    <row r="591" spans="1:28" s="14" customFormat="1" x14ac:dyDescent="0.35">
      <c r="A591" s="7">
        <v>579</v>
      </c>
      <c r="B591" s="6"/>
      <c r="C591" s="11"/>
      <c r="D591" s="220"/>
      <c r="E591" s="11"/>
      <c r="F591" s="205" t="str">
        <f t="shared" si="18"/>
        <v>N/A</v>
      </c>
      <c r="G591" s="6"/>
      <c r="AA591" s="14" t="str">
        <f t="shared" si="19"/>
        <v/>
      </c>
      <c r="AB591" s="14" t="str">
        <f>IF(LEN($AA591)=0,"N",IF(LEN($AA591)&gt;1,"Error -- Availability entered in an incorrect format",IF($AA591='Control Panel'!$F$36,$AA591,IF($AA591='Control Panel'!$F$37,$AA591,IF($AA591='Control Panel'!$F$38,$AA591,IF($AA591='Control Panel'!$F$39,$AA591,IF($AA591='Control Panel'!$F$40,$AA591,IF($AA591='Control Panel'!$F$41,$AA591,"Error -- Availability entered in an incorrect format"))))))))</f>
        <v>N</v>
      </c>
    </row>
    <row r="592" spans="1:28" s="14" customFormat="1" x14ac:dyDescent="0.35">
      <c r="A592" s="7">
        <v>580</v>
      </c>
      <c r="B592" s="6"/>
      <c r="C592" s="11"/>
      <c r="D592" s="220"/>
      <c r="E592" s="11"/>
      <c r="F592" s="205" t="str">
        <f t="shared" si="18"/>
        <v>N/A</v>
      </c>
      <c r="G592" s="6"/>
      <c r="AA592" s="14" t="str">
        <f t="shared" si="19"/>
        <v/>
      </c>
      <c r="AB592" s="14" t="str">
        <f>IF(LEN($AA592)=0,"N",IF(LEN($AA592)&gt;1,"Error -- Availability entered in an incorrect format",IF($AA592='Control Panel'!$F$36,$AA592,IF($AA592='Control Panel'!$F$37,$AA592,IF($AA592='Control Panel'!$F$38,$AA592,IF($AA592='Control Panel'!$F$39,$AA592,IF($AA592='Control Panel'!$F$40,$AA592,IF($AA592='Control Panel'!$F$41,$AA592,"Error -- Availability entered in an incorrect format"))))))))</f>
        <v>N</v>
      </c>
    </row>
    <row r="593" spans="1:28" s="14" customFormat="1" x14ac:dyDescent="0.35">
      <c r="A593" s="7">
        <v>581</v>
      </c>
      <c r="B593" s="6"/>
      <c r="C593" s="11"/>
      <c r="D593" s="220"/>
      <c r="E593" s="11"/>
      <c r="F593" s="205" t="str">
        <f t="shared" si="18"/>
        <v>N/A</v>
      </c>
      <c r="G593" s="6"/>
      <c r="AA593" s="14" t="str">
        <f t="shared" si="19"/>
        <v/>
      </c>
      <c r="AB593" s="14" t="str">
        <f>IF(LEN($AA593)=0,"N",IF(LEN($AA593)&gt;1,"Error -- Availability entered in an incorrect format",IF($AA593='Control Panel'!$F$36,$AA593,IF($AA593='Control Panel'!$F$37,$AA593,IF($AA593='Control Panel'!$F$38,$AA593,IF($AA593='Control Panel'!$F$39,$AA593,IF($AA593='Control Panel'!$F$40,$AA593,IF($AA593='Control Panel'!$F$41,$AA593,"Error -- Availability entered in an incorrect format"))))))))</f>
        <v>N</v>
      </c>
    </row>
    <row r="594" spans="1:28" s="14" customFormat="1" x14ac:dyDescent="0.35">
      <c r="A594" s="7">
        <v>582</v>
      </c>
      <c r="B594" s="6"/>
      <c r="C594" s="11"/>
      <c r="D594" s="220"/>
      <c r="E594" s="11"/>
      <c r="F594" s="205" t="str">
        <f t="shared" si="18"/>
        <v>N/A</v>
      </c>
      <c r="G594" s="6"/>
      <c r="AA594" s="14" t="str">
        <f t="shared" si="19"/>
        <v/>
      </c>
      <c r="AB594" s="14" t="str">
        <f>IF(LEN($AA594)=0,"N",IF(LEN($AA594)&gt;1,"Error -- Availability entered in an incorrect format",IF($AA594='Control Panel'!$F$36,$AA594,IF($AA594='Control Panel'!$F$37,$AA594,IF($AA594='Control Panel'!$F$38,$AA594,IF($AA594='Control Panel'!$F$39,$AA594,IF($AA594='Control Panel'!$F$40,$AA594,IF($AA594='Control Panel'!$F$41,$AA594,"Error -- Availability entered in an incorrect format"))))))))</f>
        <v>N</v>
      </c>
    </row>
    <row r="595" spans="1:28" s="14" customFormat="1" x14ac:dyDescent="0.35">
      <c r="A595" s="7">
        <v>583</v>
      </c>
      <c r="B595" s="6"/>
      <c r="C595" s="11"/>
      <c r="D595" s="220"/>
      <c r="E595" s="11"/>
      <c r="F595" s="205" t="str">
        <f t="shared" si="18"/>
        <v>N/A</v>
      </c>
      <c r="G595" s="6"/>
      <c r="AA595" s="14" t="str">
        <f t="shared" si="19"/>
        <v/>
      </c>
      <c r="AB595" s="14" t="str">
        <f>IF(LEN($AA595)=0,"N",IF(LEN($AA595)&gt;1,"Error -- Availability entered in an incorrect format",IF($AA595='Control Panel'!$F$36,$AA595,IF($AA595='Control Panel'!$F$37,$AA595,IF($AA595='Control Panel'!$F$38,$AA595,IF($AA595='Control Panel'!$F$39,$AA595,IF($AA595='Control Panel'!$F$40,$AA595,IF($AA595='Control Panel'!$F$41,$AA595,"Error -- Availability entered in an incorrect format"))))))))</f>
        <v>N</v>
      </c>
    </row>
    <row r="596" spans="1:28" s="14" customFormat="1" x14ac:dyDescent="0.35">
      <c r="A596" s="7">
        <v>584</v>
      </c>
      <c r="B596" s="6"/>
      <c r="C596" s="11"/>
      <c r="D596" s="220"/>
      <c r="E596" s="11"/>
      <c r="F596" s="205" t="str">
        <f t="shared" si="18"/>
        <v>N/A</v>
      </c>
      <c r="G596" s="6"/>
      <c r="AA596" s="14" t="str">
        <f t="shared" si="19"/>
        <v/>
      </c>
      <c r="AB596" s="14" t="str">
        <f>IF(LEN($AA596)=0,"N",IF(LEN($AA596)&gt;1,"Error -- Availability entered in an incorrect format",IF($AA596='Control Panel'!$F$36,$AA596,IF($AA596='Control Panel'!$F$37,$AA596,IF($AA596='Control Panel'!$F$38,$AA596,IF($AA596='Control Panel'!$F$39,$AA596,IF($AA596='Control Panel'!$F$40,$AA596,IF($AA596='Control Panel'!$F$41,$AA596,"Error -- Availability entered in an incorrect format"))))))))</f>
        <v>N</v>
      </c>
    </row>
    <row r="597" spans="1:28" s="14" customFormat="1" x14ac:dyDescent="0.35">
      <c r="A597" s="7">
        <v>585</v>
      </c>
      <c r="B597" s="6"/>
      <c r="C597" s="11"/>
      <c r="D597" s="220"/>
      <c r="E597" s="11"/>
      <c r="F597" s="205" t="str">
        <f t="shared" si="18"/>
        <v>N/A</v>
      </c>
      <c r="G597" s="6"/>
      <c r="AA597" s="14" t="str">
        <f t="shared" si="19"/>
        <v/>
      </c>
      <c r="AB597" s="14" t="str">
        <f>IF(LEN($AA597)=0,"N",IF(LEN($AA597)&gt;1,"Error -- Availability entered in an incorrect format",IF($AA597='Control Panel'!$F$36,$AA597,IF($AA597='Control Panel'!$F$37,$AA597,IF($AA597='Control Panel'!$F$38,$AA597,IF($AA597='Control Panel'!$F$39,$AA597,IF($AA597='Control Panel'!$F$40,$AA597,IF($AA597='Control Panel'!$F$41,$AA597,"Error -- Availability entered in an incorrect format"))))))))</f>
        <v>N</v>
      </c>
    </row>
    <row r="598" spans="1:28" s="14" customFormat="1" x14ac:dyDescent="0.35">
      <c r="A598" s="7">
        <v>586</v>
      </c>
      <c r="B598" s="6"/>
      <c r="C598" s="11"/>
      <c r="D598" s="220"/>
      <c r="E598" s="11"/>
      <c r="F598" s="205" t="str">
        <f t="shared" si="18"/>
        <v>N/A</v>
      </c>
      <c r="G598" s="6"/>
      <c r="AA598" s="14" t="str">
        <f t="shared" si="19"/>
        <v/>
      </c>
      <c r="AB598" s="14" t="str">
        <f>IF(LEN($AA598)=0,"N",IF(LEN($AA598)&gt;1,"Error -- Availability entered in an incorrect format",IF($AA598='Control Panel'!$F$36,$AA598,IF($AA598='Control Panel'!$F$37,$AA598,IF($AA598='Control Panel'!$F$38,$AA598,IF($AA598='Control Panel'!$F$39,$AA598,IF($AA598='Control Panel'!$F$40,$AA598,IF($AA598='Control Panel'!$F$41,$AA598,"Error -- Availability entered in an incorrect format"))))))))</f>
        <v>N</v>
      </c>
    </row>
    <row r="599" spans="1:28" s="14" customFormat="1" x14ac:dyDescent="0.35">
      <c r="A599" s="7">
        <v>587</v>
      </c>
      <c r="B599" s="6"/>
      <c r="C599" s="11"/>
      <c r="D599" s="220"/>
      <c r="E599" s="11"/>
      <c r="F599" s="205" t="str">
        <f t="shared" si="18"/>
        <v>N/A</v>
      </c>
      <c r="G599" s="6"/>
      <c r="AA599" s="14" t="str">
        <f t="shared" si="19"/>
        <v/>
      </c>
      <c r="AB599" s="14" t="str">
        <f>IF(LEN($AA599)=0,"N",IF(LEN($AA599)&gt;1,"Error -- Availability entered in an incorrect format",IF($AA599='Control Panel'!$F$36,$AA599,IF($AA599='Control Panel'!$F$37,$AA599,IF($AA599='Control Panel'!$F$38,$AA599,IF($AA599='Control Panel'!$F$39,$AA599,IF($AA599='Control Panel'!$F$40,$AA599,IF($AA599='Control Panel'!$F$41,$AA599,"Error -- Availability entered in an incorrect format"))))))))</f>
        <v>N</v>
      </c>
    </row>
    <row r="600" spans="1:28" s="14" customFormat="1" x14ac:dyDescent="0.35">
      <c r="A600" s="7">
        <v>588</v>
      </c>
      <c r="B600" s="6"/>
      <c r="C600" s="11"/>
      <c r="D600" s="220"/>
      <c r="E600" s="11"/>
      <c r="F600" s="205" t="str">
        <f t="shared" si="18"/>
        <v>N/A</v>
      </c>
      <c r="G600" s="6"/>
      <c r="AA600" s="14" t="str">
        <f t="shared" si="19"/>
        <v/>
      </c>
      <c r="AB600" s="14" t="str">
        <f>IF(LEN($AA600)=0,"N",IF(LEN($AA600)&gt;1,"Error -- Availability entered in an incorrect format",IF($AA600='Control Panel'!$F$36,$AA600,IF($AA600='Control Panel'!$F$37,$AA600,IF($AA600='Control Panel'!$F$38,$AA600,IF($AA600='Control Panel'!$F$39,$AA600,IF($AA600='Control Panel'!$F$40,$AA600,IF($AA600='Control Panel'!$F$41,$AA600,"Error -- Availability entered in an incorrect format"))))))))</f>
        <v>N</v>
      </c>
    </row>
    <row r="601" spans="1:28" s="14" customFormat="1" x14ac:dyDescent="0.35">
      <c r="A601" s="7">
        <v>589</v>
      </c>
      <c r="B601" s="6"/>
      <c r="C601" s="11"/>
      <c r="D601" s="220"/>
      <c r="E601" s="11"/>
      <c r="F601" s="205" t="str">
        <f t="shared" si="18"/>
        <v>N/A</v>
      </c>
      <c r="G601" s="6"/>
      <c r="AA601" s="14" t="str">
        <f t="shared" si="19"/>
        <v/>
      </c>
      <c r="AB601" s="14" t="str">
        <f>IF(LEN($AA601)=0,"N",IF(LEN($AA601)&gt;1,"Error -- Availability entered in an incorrect format",IF($AA601='Control Panel'!$F$36,$AA601,IF($AA601='Control Panel'!$F$37,$AA601,IF($AA601='Control Panel'!$F$38,$AA601,IF($AA601='Control Panel'!$F$39,$AA601,IF($AA601='Control Panel'!$F$40,$AA601,IF($AA601='Control Panel'!$F$41,$AA601,"Error -- Availability entered in an incorrect format"))))))))</f>
        <v>N</v>
      </c>
    </row>
    <row r="602" spans="1:28" s="14" customFormat="1" x14ac:dyDescent="0.35">
      <c r="A602" s="7">
        <v>590</v>
      </c>
      <c r="B602" s="6"/>
      <c r="C602" s="11"/>
      <c r="D602" s="220"/>
      <c r="E602" s="11"/>
      <c r="F602" s="205" t="str">
        <f t="shared" si="18"/>
        <v>N/A</v>
      </c>
      <c r="G602" s="6"/>
      <c r="AA602" s="14" t="str">
        <f t="shared" si="19"/>
        <v/>
      </c>
      <c r="AB602" s="14" t="str">
        <f>IF(LEN($AA602)=0,"N",IF(LEN($AA602)&gt;1,"Error -- Availability entered in an incorrect format",IF($AA602='Control Panel'!$F$36,$AA602,IF($AA602='Control Panel'!$F$37,$AA602,IF($AA602='Control Panel'!$F$38,$AA602,IF($AA602='Control Panel'!$F$39,$AA602,IF($AA602='Control Panel'!$F$40,$AA602,IF($AA602='Control Panel'!$F$41,$AA602,"Error -- Availability entered in an incorrect format"))))))))</f>
        <v>N</v>
      </c>
    </row>
    <row r="603" spans="1:28" s="14" customFormat="1" x14ac:dyDescent="0.35">
      <c r="A603" s="7">
        <v>591</v>
      </c>
      <c r="B603" s="6"/>
      <c r="C603" s="11"/>
      <c r="D603" s="220"/>
      <c r="E603" s="11"/>
      <c r="F603" s="205" t="str">
        <f t="shared" si="18"/>
        <v>N/A</v>
      </c>
      <c r="G603" s="6"/>
      <c r="AA603" s="14" t="str">
        <f t="shared" si="19"/>
        <v/>
      </c>
      <c r="AB603" s="14" t="str">
        <f>IF(LEN($AA603)=0,"N",IF(LEN($AA603)&gt;1,"Error -- Availability entered in an incorrect format",IF($AA603='Control Panel'!$F$36,$AA603,IF($AA603='Control Panel'!$F$37,$AA603,IF($AA603='Control Panel'!$F$38,$AA603,IF($AA603='Control Panel'!$F$39,$AA603,IF($AA603='Control Panel'!$F$40,$AA603,IF($AA603='Control Panel'!$F$41,$AA603,"Error -- Availability entered in an incorrect format"))))))))</f>
        <v>N</v>
      </c>
    </row>
    <row r="604" spans="1:28" s="14" customFormat="1" x14ac:dyDescent="0.35">
      <c r="A604" s="7">
        <v>592</v>
      </c>
      <c r="B604" s="6"/>
      <c r="C604" s="11"/>
      <c r="D604" s="220"/>
      <c r="E604" s="11"/>
      <c r="F604" s="205" t="str">
        <f t="shared" si="18"/>
        <v>N/A</v>
      </c>
      <c r="G604" s="6"/>
      <c r="AA604" s="14" t="str">
        <f t="shared" si="19"/>
        <v/>
      </c>
      <c r="AB604" s="14" t="str">
        <f>IF(LEN($AA604)=0,"N",IF(LEN($AA604)&gt;1,"Error -- Availability entered in an incorrect format",IF($AA604='Control Panel'!$F$36,$AA604,IF($AA604='Control Panel'!$F$37,$AA604,IF($AA604='Control Panel'!$F$38,$AA604,IF($AA604='Control Panel'!$F$39,$AA604,IF($AA604='Control Panel'!$F$40,$AA604,IF($AA604='Control Panel'!$F$41,$AA604,"Error -- Availability entered in an incorrect format"))))))))</f>
        <v>N</v>
      </c>
    </row>
    <row r="605" spans="1:28" s="14" customFormat="1" x14ac:dyDescent="0.35">
      <c r="A605" s="7">
        <v>593</v>
      </c>
      <c r="B605" s="6"/>
      <c r="C605" s="11"/>
      <c r="D605" s="220"/>
      <c r="E605" s="11"/>
      <c r="F605" s="205" t="str">
        <f t="shared" si="18"/>
        <v>N/A</v>
      </c>
      <c r="G605" s="6"/>
      <c r="AA605" s="14" t="str">
        <f t="shared" si="19"/>
        <v/>
      </c>
      <c r="AB605" s="14" t="str">
        <f>IF(LEN($AA605)=0,"N",IF(LEN($AA605)&gt;1,"Error -- Availability entered in an incorrect format",IF($AA605='Control Panel'!$F$36,$AA605,IF($AA605='Control Panel'!$F$37,$AA605,IF($AA605='Control Panel'!$F$38,$AA605,IF($AA605='Control Panel'!$F$39,$AA605,IF($AA605='Control Panel'!$F$40,$AA605,IF($AA605='Control Panel'!$F$41,$AA605,"Error -- Availability entered in an incorrect format"))))))))</f>
        <v>N</v>
      </c>
    </row>
    <row r="606" spans="1:28" s="14" customFormat="1" x14ac:dyDescent="0.35">
      <c r="A606" s="7">
        <v>594</v>
      </c>
      <c r="B606" s="6"/>
      <c r="C606" s="11"/>
      <c r="D606" s="220"/>
      <c r="E606" s="11"/>
      <c r="F606" s="205" t="str">
        <f t="shared" si="18"/>
        <v>N/A</v>
      </c>
      <c r="G606" s="6"/>
      <c r="AA606" s="14" t="str">
        <f t="shared" si="19"/>
        <v/>
      </c>
      <c r="AB606" s="14" t="str">
        <f>IF(LEN($AA606)=0,"N",IF(LEN($AA606)&gt;1,"Error -- Availability entered in an incorrect format",IF($AA606='Control Panel'!$F$36,$AA606,IF($AA606='Control Panel'!$F$37,$AA606,IF($AA606='Control Panel'!$F$38,$AA606,IF($AA606='Control Panel'!$F$39,$AA606,IF($AA606='Control Panel'!$F$40,$AA606,IF($AA606='Control Panel'!$F$41,$AA606,"Error -- Availability entered in an incorrect format"))))))))</f>
        <v>N</v>
      </c>
    </row>
    <row r="607" spans="1:28" s="14" customFormat="1" x14ac:dyDescent="0.35">
      <c r="A607" s="7">
        <v>595</v>
      </c>
      <c r="B607" s="6"/>
      <c r="C607" s="11"/>
      <c r="D607" s="220"/>
      <c r="E607" s="11"/>
      <c r="F607" s="205" t="str">
        <f t="shared" si="18"/>
        <v>N/A</v>
      </c>
      <c r="G607" s="6"/>
      <c r="AA607" s="14" t="str">
        <f t="shared" si="19"/>
        <v/>
      </c>
      <c r="AB607" s="14" t="str">
        <f>IF(LEN($AA607)=0,"N",IF(LEN($AA607)&gt;1,"Error -- Availability entered in an incorrect format",IF($AA607='Control Panel'!$F$36,$AA607,IF($AA607='Control Panel'!$F$37,$AA607,IF($AA607='Control Panel'!$F$38,$AA607,IF($AA607='Control Panel'!$F$39,$AA607,IF($AA607='Control Panel'!$F$40,$AA607,IF($AA607='Control Panel'!$F$41,$AA607,"Error -- Availability entered in an incorrect format"))))))))</f>
        <v>N</v>
      </c>
    </row>
    <row r="608" spans="1:28" s="14" customFormat="1" x14ac:dyDescent="0.35">
      <c r="A608" s="7">
        <v>596</v>
      </c>
      <c r="B608" s="6"/>
      <c r="C608" s="11"/>
      <c r="D608" s="220"/>
      <c r="E608" s="11"/>
      <c r="F608" s="205" t="str">
        <f t="shared" si="18"/>
        <v>N/A</v>
      </c>
      <c r="G608" s="6"/>
      <c r="AA608" s="14" t="str">
        <f t="shared" si="19"/>
        <v/>
      </c>
      <c r="AB608" s="14" t="str">
        <f>IF(LEN($AA608)=0,"N",IF(LEN($AA608)&gt;1,"Error -- Availability entered in an incorrect format",IF($AA608='Control Panel'!$F$36,$AA608,IF($AA608='Control Panel'!$F$37,$AA608,IF($AA608='Control Panel'!$F$38,$AA608,IF($AA608='Control Panel'!$F$39,$AA608,IF($AA608='Control Panel'!$F$40,$AA608,IF($AA608='Control Panel'!$F$41,$AA608,"Error -- Availability entered in an incorrect format"))))))))</f>
        <v>N</v>
      </c>
    </row>
    <row r="609" spans="1:28" s="14" customFormat="1" x14ac:dyDescent="0.35">
      <c r="A609" s="7">
        <v>597</v>
      </c>
      <c r="B609" s="6"/>
      <c r="C609" s="11"/>
      <c r="D609" s="220"/>
      <c r="E609" s="11"/>
      <c r="F609" s="205" t="str">
        <f t="shared" si="18"/>
        <v>N/A</v>
      </c>
      <c r="G609" s="6"/>
      <c r="AA609" s="14" t="str">
        <f t="shared" si="19"/>
        <v/>
      </c>
      <c r="AB609" s="14" t="str">
        <f>IF(LEN($AA609)=0,"N",IF(LEN($AA609)&gt;1,"Error -- Availability entered in an incorrect format",IF($AA609='Control Panel'!$F$36,$AA609,IF($AA609='Control Panel'!$F$37,$AA609,IF($AA609='Control Panel'!$F$38,$AA609,IF($AA609='Control Panel'!$F$39,$AA609,IF($AA609='Control Panel'!$F$40,$AA609,IF($AA609='Control Panel'!$F$41,$AA609,"Error -- Availability entered in an incorrect format"))))))))</f>
        <v>N</v>
      </c>
    </row>
    <row r="610" spans="1:28" s="14" customFormat="1" x14ac:dyDescent="0.35">
      <c r="A610" s="7">
        <v>598</v>
      </c>
      <c r="B610" s="6"/>
      <c r="C610" s="11"/>
      <c r="D610" s="220"/>
      <c r="E610" s="11"/>
      <c r="F610" s="205" t="str">
        <f t="shared" si="18"/>
        <v>N/A</v>
      </c>
      <c r="G610" s="6"/>
      <c r="AA610" s="14" t="str">
        <f t="shared" si="19"/>
        <v/>
      </c>
      <c r="AB610" s="14" t="str">
        <f>IF(LEN($AA610)=0,"N",IF(LEN($AA610)&gt;1,"Error -- Availability entered in an incorrect format",IF($AA610='Control Panel'!$F$36,$AA610,IF($AA610='Control Panel'!$F$37,$AA610,IF($AA610='Control Panel'!$F$38,$AA610,IF($AA610='Control Panel'!$F$39,$AA610,IF($AA610='Control Panel'!$F$40,$AA610,IF($AA610='Control Panel'!$F$41,$AA610,"Error -- Availability entered in an incorrect format"))))))))</f>
        <v>N</v>
      </c>
    </row>
    <row r="611" spans="1:28" s="14" customFormat="1" x14ac:dyDescent="0.35">
      <c r="A611" s="7">
        <v>599</v>
      </c>
      <c r="B611" s="6"/>
      <c r="C611" s="11"/>
      <c r="D611" s="220"/>
      <c r="E611" s="11"/>
      <c r="F611" s="205" t="str">
        <f t="shared" si="18"/>
        <v>N/A</v>
      </c>
      <c r="G611" s="6"/>
      <c r="AA611" s="14" t="str">
        <f t="shared" si="19"/>
        <v/>
      </c>
      <c r="AB611" s="14" t="str">
        <f>IF(LEN($AA611)=0,"N",IF(LEN($AA611)&gt;1,"Error -- Availability entered in an incorrect format",IF($AA611='Control Panel'!$F$36,$AA611,IF($AA611='Control Panel'!$F$37,$AA611,IF($AA611='Control Panel'!$F$38,$AA611,IF($AA611='Control Panel'!$F$39,$AA611,IF($AA611='Control Panel'!$F$40,$AA611,IF($AA611='Control Panel'!$F$41,$AA611,"Error -- Availability entered in an incorrect format"))))))))</f>
        <v>N</v>
      </c>
    </row>
    <row r="612" spans="1:28" s="14" customFormat="1" x14ac:dyDescent="0.35">
      <c r="A612" s="7">
        <v>600</v>
      </c>
      <c r="B612" s="6"/>
      <c r="C612" s="11"/>
      <c r="D612" s="220"/>
      <c r="E612" s="11"/>
      <c r="F612" s="205" t="str">
        <f t="shared" si="18"/>
        <v>N/A</v>
      </c>
      <c r="G612" s="6"/>
      <c r="AA612" s="14" t="str">
        <f t="shared" si="19"/>
        <v/>
      </c>
      <c r="AB612" s="14" t="str">
        <f>IF(LEN($AA612)=0,"N",IF(LEN($AA612)&gt;1,"Error -- Availability entered in an incorrect format",IF($AA612='Control Panel'!$F$36,$AA612,IF($AA612='Control Panel'!$F$37,$AA612,IF($AA612='Control Panel'!$F$38,$AA612,IF($AA612='Control Panel'!$F$39,$AA612,IF($AA612='Control Panel'!$F$40,$AA612,IF($AA612='Control Panel'!$F$41,$AA612,"Error -- Availability entered in an incorrect format"))))))))</f>
        <v>N</v>
      </c>
    </row>
    <row r="613" spans="1:28" s="14" customFormat="1" x14ac:dyDescent="0.35">
      <c r="A613" s="7">
        <v>601</v>
      </c>
      <c r="B613" s="6"/>
      <c r="C613" s="11"/>
      <c r="D613" s="220"/>
      <c r="E613" s="11"/>
      <c r="F613" s="205" t="str">
        <f t="shared" si="18"/>
        <v>N/A</v>
      </c>
      <c r="G613" s="6"/>
      <c r="AA613" s="14" t="str">
        <f t="shared" si="19"/>
        <v/>
      </c>
      <c r="AB613" s="14" t="str">
        <f>IF(LEN($AA613)=0,"N",IF(LEN($AA613)&gt;1,"Error -- Availability entered in an incorrect format",IF($AA613='Control Panel'!$F$36,$AA613,IF($AA613='Control Panel'!$F$37,$AA613,IF($AA613='Control Panel'!$F$38,$AA613,IF($AA613='Control Panel'!$F$39,$AA613,IF($AA613='Control Panel'!$F$40,$AA613,IF($AA613='Control Panel'!$F$41,$AA613,"Error -- Availability entered in an incorrect format"))))))))</f>
        <v>N</v>
      </c>
    </row>
    <row r="614" spans="1:28" s="14" customFormat="1" x14ac:dyDescent="0.35">
      <c r="A614" s="7">
        <v>602</v>
      </c>
      <c r="B614" s="6"/>
      <c r="C614" s="11"/>
      <c r="D614" s="220"/>
      <c r="E614" s="11"/>
      <c r="F614" s="205" t="str">
        <f t="shared" si="18"/>
        <v>N/A</v>
      </c>
      <c r="G614" s="6"/>
      <c r="AA614" s="14" t="str">
        <f t="shared" si="19"/>
        <v/>
      </c>
      <c r="AB614" s="14" t="str">
        <f>IF(LEN($AA614)=0,"N",IF(LEN($AA614)&gt;1,"Error -- Availability entered in an incorrect format",IF($AA614='Control Panel'!$F$36,$AA614,IF($AA614='Control Panel'!$F$37,$AA614,IF($AA614='Control Panel'!$F$38,$AA614,IF($AA614='Control Panel'!$F$39,$AA614,IF($AA614='Control Panel'!$F$40,$AA614,IF($AA614='Control Panel'!$F$41,$AA614,"Error -- Availability entered in an incorrect format"))))))))</f>
        <v>N</v>
      </c>
    </row>
    <row r="615" spans="1:28" s="14" customFormat="1" x14ac:dyDescent="0.35">
      <c r="A615" s="7">
        <v>603</v>
      </c>
      <c r="B615" s="6"/>
      <c r="C615" s="11"/>
      <c r="D615" s="220"/>
      <c r="E615" s="11"/>
      <c r="F615" s="205" t="str">
        <f t="shared" si="18"/>
        <v>N/A</v>
      </c>
      <c r="G615" s="6"/>
      <c r="AA615" s="14" t="str">
        <f t="shared" si="19"/>
        <v/>
      </c>
      <c r="AB615" s="14" t="str">
        <f>IF(LEN($AA615)=0,"N",IF(LEN($AA615)&gt;1,"Error -- Availability entered in an incorrect format",IF($AA615='Control Panel'!$F$36,$AA615,IF($AA615='Control Panel'!$F$37,$AA615,IF($AA615='Control Panel'!$F$38,$AA615,IF($AA615='Control Panel'!$F$39,$AA615,IF($AA615='Control Panel'!$F$40,$AA615,IF($AA615='Control Panel'!$F$41,$AA615,"Error -- Availability entered in an incorrect format"))))))))</f>
        <v>N</v>
      </c>
    </row>
    <row r="616" spans="1:28" s="14" customFormat="1" x14ac:dyDescent="0.35">
      <c r="A616" s="7">
        <v>604</v>
      </c>
      <c r="B616" s="6"/>
      <c r="C616" s="11"/>
      <c r="D616" s="220"/>
      <c r="E616" s="11"/>
      <c r="F616" s="205" t="str">
        <f t="shared" si="18"/>
        <v>N/A</v>
      </c>
      <c r="G616" s="6"/>
      <c r="AA616" s="14" t="str">
        <f t="shared" si="19"/>
        <v/>
      </c>
      <c r="AB616" s="14" t="str">
        <f>IF(LEN($AA616)=0,"N",IF(LEN($AA616)&gt;1,"Error -- Availability entered in an incorrect format",IF($AA616='Control Panel'!$F$36,$AA616,IF($AA616='Control Panel'!$F$37,$AA616,IF($AA616='Control Panel'!$F$38,$AA616,IF($AA616='Control Panel'!$F$39,$AA616,IF($AA616='Control Panel'!$F$40,$AA616,IF($AA616='Control Panel'!$F$41,$AA616,"Error -- Availability entered in an incorrect format"))))))))</f>
        <v>N</v>
      </c>
    </row>
    <row r="617" spans="1:28" s="14" customFormat="1" x14ac:dyDescent="0.35">
      <c r="A617" s="7">
        <v>605</v>
      </c>
      <c r="B617" s="6"/>
      <c r="C617" s="11"/>
      <c r="D617" s="220"/>
      <c r="E617" s="11"/>
      <c r="F617" s="205" t="str">
        <f t="shared" si="18"/>
        <v>N/A</v>
      </c>
      <c r="G617" s="6"/>
      <c r="AA617" s="14" t="str">
        <f t="shared" si="19"/>
        <v/>
      </c>
      <c r="AB617" s="14" t="str">
        <f>IF(LEN($AA617)=0,"N",IF(LEN($AA617)&gt;1,"Error -- Availability entered in an incorrect format",IF($AA617='Control Panel'!$F$36,$AA617,IF($AA617='Control Panel'!$F$37,$AA617,IF($AA617='Control Panel'!$F$38,$AA617,IF($AA617='Control Panel'!$F$39,$AA617,IF($AA617='Control Panel'!$F$40,$AA617,IF($AA617='Control Panel'!$F$41,$AA617,"Error -- Availability entered in an incorrect format"))))))))</f>
        <v>N</v>
      </c>
    </row>
    <row r="618" spans="1:28" s="14" customFormat="1" x14ac:dyDescent="0.35">
      <c r="A618" s="7">
        <v>606</v>
      </c>
      <c r="B618" s="6"/>
      <c r="C618" s="11"/>
      <c r="D618" s="220"/>
      <c r="E618" s="11"/>
      <c r="F618" s="205" t="str">
        <f t="shared" si="18"/>
        <v>N/A</v>
      </c>
      <c r="G618" s="6"/>
      <c r="AA618" s="14" t="str">
        <f t="shared" si="19"/>
        <v/>
      </c>
      <c r="AB618" s="14" t="str">
        <f>IF(LEN($AA618)=0,"N",IF(LEN($AA618)&gt;1,"Error -- Availability entered in an incorrect format",IF($AA618='Control Panel'!$F$36,$AA618,IF($AA618='Control Panel'!$F$37,$AA618,IF($AA618='Control Panel'!$F$38,$AA618,IF($AA618='Control Panel'!$F$39,$AA618,IF($AA618='Control Panel'!$F$40,$AA618,IF($AA618='Control Panel'!$F$41,$AA618,"Error -- Availability entered in an incorrect format"))))))))</f>
        <v>N</v>
      </c>
    </row>
    <row r="619" spans="1:28" s="14" customFormat="1" x14ac:dyDescent="0.35">
      <c r="A619" s="7">
        <v>607</v>
      </c>
      <c r="B619" s="6"/>
      <c r="C619" s="11"/>
      <c r="D619" s="220"/>
      <c r="E619" s="11"/>
      <c r="F619" s="205" t="str">
        <f t="shared" si="18"/>
        <v>N/A</v>
      </c>
      <c r="G619" s="6"/>
      <c r="AA619" s="14" t="str">
        <f t="shared" si="19"/>
        <v/>
      </c>
      <c r="AB619" s="14" t="str">
        <f>IF(LEN($AA619)=0,"N",IF(LEN($AA619)&gt;1,"Error -- Availability entered in an incorrect format",IF($AA619='Control Panel'!$F$36,$AA619,IF($AA619='Control Panel'!$F$37,$AA619,IF($AA619='Control Panel'!$F$38,$AA619,IF($AA619='Control Panel'!$F$39,$AA619,IF($AA619='Control Panel'!$F$40,$AA619,IF($AA619='Control Panel'!$F$41,$AA619,"Error -- Availability entered in an incorrect format"))))))))</f>
        <v>N</v>
      </c>
    </row>
    <row r="620" spans="1:28" s="14" customFormat="1" x14ac:dyDescent="0.35">
      <c r="A620" s="7">
        <v>608</v>
      </c>
      <c r="B620" s="6"/>
      <c r="C620" s="11"/>
      <c r="D620" s="220"/>
      <c r="E620" s="11"/>
      <c r="F620" s="205" t="str">
        <f t="shared" si="18"/>
        <v>N/A</v>
      </c>
      <c r="G620" s="6"/>
      <c r="AA620" s="14" t="str">
        <f t="shared" si="19"/>
        <v/>
      </c>
      <c r="AB620" s="14" t="str">
        <f>IF(LEN($AA620)=0,"N",IF(LEN($AA620)&gt;1,"Error -- Availability entered in an incorrect format",IF($AA620='Control Panel'!$F$36,$AA620,IF($AA620='Control Panel'!$F$37,$AA620,IF($AA620='Control Panel'!$F$38,$AA620,IF($AA620='Control Panel'!$F$39,$AA620,IF($AA620='Control Panel'!$F$40,$AA620,IF($AA620='Control Panel'!$F$41,$AA620,"Error -- Availability entered in an incorrect format"))))))))</f>
        <v>N</v>
      </c>
    </row>
    <row r="621" spans="1:28" s="14" customFormat="1" x14ac:dyDescent="0.35">
      <c r="A621" s="7">
        <v>609</v>
      </c>
      <c r="B621" s="6"/>
      <c r="C621" s="11"/>
      <c r="D621" s="220"/>
      <c r="E621" s="11"/>
      <c r="F621" s="205" t="str">
        <f t="shared" si="18"/>
        <v>N/A</v>
      </c>
      <c r="G621" s="6"/>
      <c r="AA621" s="14" t="str">
        <f t="shared" si="19"/>
        <v/>
      </c>
      <c r="AB621" s="14" t="str">
        <f>IF(LEN($AA621)=0,"N",IF(LEN($AA621)&gt;1,"Error -- Availability entered in an incorrect format",IF($AA621='Control Panel'!$F$36,$AA621,IF($AA621='Control Panel'!$F$37,$AA621,IF($AA621='Control Panel'!$F$38,$AA621,IF($AA621='Control Panel'!$F$39,$AA621,IF($AA621='Control Panel'!$F$40,$AA621,IF($AA621='Control Panel'!$F$41,$AA621,"Error -- Availability entered in an incorrect format"))))))))</f>
        <v>N</v>
      </c>
    </row>
    <row r="622" spans="1:28" s="14" customFormat="1" x14ac:dyDescent="0.35">
      <c r="A622" s="7">
        <v>610</v>
      </c>
      <c r="B622" s="6"/>
      <c r="C622" s="11"/>
      <c r="D622" s="220"/>
      <c r="E622" s="11"/>
      <c r="F622" s="205" t="str">
        <f t="shared" si="18"/>
        <v>N/A</v>
      </c>
      <c r="G622" s="6"/>
      <c r="AA622" s="14" t="str">
        <f t="shared" si="19"/>
        <v/>
      </c>
      <c r="AB622" s="14" t="str">
        <f>IF(LEN($AA622)=0,"N",IF(LEN($AA622)&gt;1,"Error -- Availability entered in an incorrect format",IF($AA622='Control Panel'!$F$36,$AA622,IF($AA622='Control Panel'!$F$37,$AA622,IF($AA622='Control Panel'!$F$38,$AA622,IF($AA622='Control Panel'!$F$39,$AA622,IF($AA622='Control Panel'!$F$40,$AA622,IF($AA622='Control Panel'!$F$41,$AA622,"Error -- Availability entered in an incorrect format"))))))))</f>
        <v>N</v>
      </c>
    </row>
    <row r="623" spans="1:28" s="14" customFormat="1" x14ac:dyDescent="0.35">
      <c r="A623" s="7">
        <v>611</v>
      </c>
      <c r="B623" s="6"/>
      <c r="C623" s="11"/>
      <c r="D623" s="220"/>
      <c r="E623" s="11"/>
      <c r="F623" s="205" t="str">
        <f t="shared" si="18"/>
        <v>N/A</v>
      </c>
      <c r="G623" s="6"/>
      <c r="AA623" s="14" t="str">
        <f t="shared" si="19"/>
        <v/>
      </c>
      <c r="AB623" s="14" t="str">
        <f>IF(LEN($AA623)=0,"N",IF(LEN($AA623)&gt;1,"Error -- Availability entered in an incorrect format",IF($AA623='Control Panel'!$F$36,$AA623,IF($AA623='Control Panel'!$F$37,$AA623,IF($AA623='Control Panel'!$F$38,$AA623,IF($AA623='Control Panel'!$F$39,$AA623,IF($AA623='Control Panel'!$F$40,$AA623,IF($AA623='Control Panel'!$F$41,$AA623,"Error -- Availability entered in an incorrect format"))))))))</f>
        <v>N</v>
      </c>
    </row>
    <row r="624" spans="1:28" s="14" customFormat="1" x14ac:dyDescent="0.35">
      <c r="A624" s="7">
        <v>612</v>
      </c>
      <c r="B624" s="6"/>
      <c r="C624" s="11"/>
      <c r="D624" s="220"/>
      <c r="E624" s="11"/>
      <c r="F624" s="205" t="str">
        <f t="shared" si="18"/>
        <v>N/A</v>
      </c>
      <c r="G624" s="6"/>
      <c r="AA624" s="14" t="str">
        <f t="shared" si="19"/>
        <v/>
      </c>
      <c r="AB624" s="14" t="str">
        <f>IF(LEN($AA624)=0,"N",IF(LEN($AA624)&gt;1,"Error -- Availability entered in an incorrect format",IF($AA624='Control Panel'!$F$36,$AA624,IF($AA624='Control Panel'!$F$37,$AA624,IF($AA624='Control Panel'!$F$38,$AA624,IF($AA624='Control Panel'!$F$39,$AA624,IF($AA624='Control Panel'!$F$40,$AA624,IF($AA624='Control Panel'!$F$41,$AA624,"Error -- Availability entered in an incorrect format"))))))))</f>
        <v>N</v>
      </c>
    </row>
    <row r="625" spans="1:28" s="14" customFormat="1" x14ac:dyDescent="0.35">
      <c r="A625" s="7">
        <v>613</v>
      </c>
      <c r="B625" s="6"/>
      <c r="C625" s="11"/>
      <c r="D625" s="220"/>
      <c r="E625" s="11"/>
      <c r="F625" s="205" t="str">
        <f t="shared" si="18"/>
        <v>N/A</v>
      </c>
      <c r="G625" s="6"/>
      <c r="AA625" s="14" t="str">
        <f t="shared" si="19"/>
        <v/>
      </c>
      <c r="AB625" s="14" t="str">
        <f>IF(LEN($AA625)=0,"N",IF(LEN($AA625)&gt;1,"Error -- Availability entered in an incorrect format",IF($AA625='Control Panel'!$F$36,$AA625,IF($AA625='Control Panel'!$F$37,$AA625,IF($AA625='Control Panel'!$F$38,$AA625,IF($AA625='Control Panel'!$F$39,$AA625,IF($AA625='Control Panel'!$F$40,$AA625,IF($AA625='Control Panel'!$F$41,$AA625,"Error -- Availability entered in an incorrect format"))))))))</f>
        <v>N</v>
      </c>
    </row>
    <row r="626" spans="1:28" s="14" customFormat="1" x14ac:dyDescent="0.35">
      <c r="A626" s="7">
        <v>614</v>
      </c>
      <c r="B626" s="6"/>
      <c r="C626" s="11"/>
      <c r="D626" s="220"/>
      <c r="E626" s="11"/>
      <c r="F626" s="205" t="str">
        <f t="shared" si="18"/>
        <v>N/A</v>
      </c>
      <c r="G626" s="6"/>
      <c r="AA626" s="14" t="str">
        <f t="shared" si="19"/>
        <v/>
      </c>
      <c r="AB626" s="14" t="str">
        <f>IF(LEN($AA626)=0,"N",IF(LEN($AA626)&gt;1,"Error -- Availability entered in an incorrect format",IF($AA626='Control Panel'!$F$36,$AA626,IF($AA626='Control Panel'!$F$37,$AA626,IF($AA626='Control Panel'!$F$38,$AA626,IF($AA626='Control Panel'!$F$39,$AA626,IF($AA626='Control Panel'!$F$40,$AA626,IF($AA626='Control Panel'!$F$41,$AA626,"Error -- Availability entered in an incorrect format"))))))))</f>
        <v>N</v>
      </c>
    </row>
    <row r="627" spans="1:28" s="14" customFormat="1" x14ac:dyDescent="0.35">
      <c r="A627" s="7">
        <v>615</v>
      </c>
      <c r="B627" s="6"/>
      <c r="C627" s="11"/>
      <c r="D627" s="220"/>
      <c r="E627" s="11"/>
      <c r="F627" s="205" t="str">
        <f t="shared" si="18"/>
        <v>N/A</v>
      </c>
      <c r="G627" s="6"/>
      <c r="AA627" s="14" t="str">
        <f t="shared" si="19"/>
        <v/>
      </c>
      <c r="AB627" s="14" t="str">
        <f>IF(LEN($AA627)=0,"N",IF(LEN($AA627)&gt;1,"Error -- Availability entered in an incorrect format",IF($AA627='Control Panel'!$F$36,$AA627,IF($AA627='Control Panel'!$F$37,$AA627,IF($AA627='Control Panel'!$F$38,$AA627,IF($AA627='Control Panel'!$F$39,$AA627,IF($AA627='Control Panel'!$F$40,$AA627,IF($AA627='Control Panel'!$F$41,$AA627,"Error -- Availability entered in an incorrect format"))))))))</f>
        <v>N</v>
      </c>
    </row>
    <row r="628" spans="1:28" s="14" customFormat="1" x14ac:dyDescent="0.35">
      <c r="A628" s="7">
        <v>616</v>
      </c>
      <c r="B628" s="6"/>
      <c r="C628" s="11"/>
      <c r="D628" s="220"/>
      <c r="E628" s="11"/>
      <c r="F628" s="205" t="str">
        <f t="shared" si="18"/>
        <v>N/A</v>
      </c>
      <c r="G628" s="6"/>
      <c r="AA628" s="14" t="str">
        <f t="shared" si="19"/>
        <v/>
      </c>
      <c r="AB628" s="14" t="str">
        <f>IF(LEN($AA628)=0,"N",IF(LEN($AA628)&gt;1,"Error -- Availability entered in an incorrect format",IF($AA628='Control Panel'!$F$36,$AA628,IF($AA628='Control Panel'!$F$37,$AA628,IF($AA628='Control Panel'!$F$38,$AA628,IF($AA628='Control Panel'!$F$39,$AA628,IF($AA628='Control Panel'!$F$40,$AA628,IF($AA628='Control Panel'!$F$41,$AA628,"Error -- Availability entered in an incorrect format"))))))))</f>
        <v>N</v>
      </c>
    </row>
    <row r="629" spans="1:28" s="14" customFormat="1" x14ac:dyDescent="0.35">
      <c r="A629" s="7">
        <v>617</v>
      </c>
      <c r="B629" s="6"/>
      <c r="C629" s="11"/>
      <c r="D629" s="220"/>
      <c r="E629" s="11"/>
      <c r="F629" s="205" t="str">
        <f t="shared" si="18"/>
        <v>N/A</v>
      </c>
      <c r="G629" s="6"/>
      <c r="AA629" s="14" t="str">
        <f t="shared" si="19"/>
        <v/>
      </c>
      <c r="AB629" s="14" t="str">
        <f>IF(LEN($AA629)=0,"N",IF(LEN($AA629)&gt;1,"Error -- Availability entered in an incorrect format",IF($AA629='Control Panel'!$F$36,$AA629,IF($AA629='Control Panel'!$F$37,$AA629,IF($AA629='Control Panel'!$F$38,$AA629,IF($AA629='Control Panel'!$F$39,$AA629,IF($AA629='Control Panel'!$F$40,$AA629,IF($AA629='Control Panel'!$F$41,$AA629,"Error -- Availability entered in an incorrect format"))))))))</f>
        <v>N</v>
      </c>
    </row>
    <row r="630" spans="1:28" s="14" customFormat="1" x14ac:dyDescent="0.35">
      <c r="A630" s="7">
        <v>618</v>
      </c>
      <c r="B630" s="6"/>
      <c r="C630" s="11"/>
      <c r="D630" s="220"/>
      <c r="E630" s="11"/>
      <c r="F630" s="205" t="str">
        <f t="shared" si="18"/>
        <v>N/A</v>
      </c>
      <c r="G630" s="6"/>
      <c r="AA630" s="14" t="str">
        <f t="shared" si="19"/>
        <v/>
      </c>
      <c r="AB630" s="14" t="str">
        <f>IF(LEN($AA630)=0,"N",IF(LEN($AA630)&gt;1,"Error -- Availability entered in an incorrect format",IF($AA630='Control Panel'!$F$36,$AA630,IF($AA630='Control Panel'!$F$37,$AA630,IF($AA630='Control Panel'!$F$38,$AA630,IF($AA630='Control Panel'!$F$39,$AA630,IF($AA630='Control Panel'!$F$40,$AA630,IF($AA630='Control Panel'!$F$41,$AA630,"Error -- Availability entered in an incorrect format"))))))))</f>
        <v>N</v>
      </c>
    </row>
    <row r="631" spans="1:28" s="14" customFormat="1" x14ac:dyDescent="0.35">
      <c r="A631" s="7">
        <v>619</v>
      </c>
      <c r="B631" s="6"/>
      <c r="C631" s="11"/>
      <c r="D631" s="220"/>
      <c r="E631" s="11"/>
      <c r="F631" s="205" t="str">
        <f t="shared" si="18"/>
        <v>N/A</v>
      </c>
      <c r="G631" s="6"/>
      <c r="AA631" s="14" t="str">
        <f t="shared" si="19"/>
        <v/>
      </c>
      <c r="AB631" s="14" t="str">
        <f>IF(LEN($AA631)=0,"N",IF(LEN($AA631)&gt;1,"Error -- Availability entered in an incorrect format",IF($AA631='Control Panel'!$F$36,$AA631,IF($AA631='Control Panel'!$F$37,$AA631,IF($AA631='Control Panel'!$F$38,$AA631,IF($AA631='Control Panel'!$F$39,$AA631,IF($AA631='Control Panel'!$F$40,$AA631,IF($AA631='Control Panel'!$F$41,$AA631,"Error -- Availability entered in an incorrect format"))))))))</f>
        <v>N</v>
      </c>
    </row>
    <row r="632" spans="1:28" s="14" customFormat="1" x14ac:dyDescent="0.35">
      <c r="A632" s="7">
        <v>620</v>
      </c>
      <c r="B632" s="6"/>
      <c r="C632" s="11"/>
      <c r="D632" s="220"/>
      <c r="E632" s="11"/>
      <c r="F632" s="205" t="str">
        <f t="shared" si="18"/>
        <v>N/A</v>
      </c>
      <c r="G632" s="6"/>
      <c r="AA632" s="14" t="str">
        <f t="shared" si="19"/>
        <v/>
      </c>
      <c r="AB632" s="14" t="str">
        <f>IF(LEN($AA632)=0,"N",IF(LEN($AA632)&gt;1,"Error -- Availability entered in an incorrect format",IF($AA632='Control Panel'!$F$36,$AA632,IF($AA632='Control Panel'!$F$37,$AA632,IF($AA632='Control Panel'!$F$38,$AA632,IF($AA632='Control Panel'!$F$39,$AA632,IF($AA632='Control Panel'!$F$40,$AA632,IF($AA632='Control Panel'!$F$41,$AA632,"Error -- Availability entered in an incorrect format"))))))))</f>
        <v>N</v>
      </c>
    </row>
    <row r="633" spans="1:28" s="14" customFormat="1" x14ac:dyDescent="0.35">
      <c r="A633" s="7">
        <v>621</v>
      </c>
      <c r="B633" s="6"/>
      <c r="C633" s="11"/>
      <c r="D633" s="220"/>
      <c r="E633" s="11"/>
      <c r="F633" s="205" t="str">
        <f t="shared" si="18"/>
        <v>N/A</v>
      </c>
      <c r="G633" s="6"/>
      <c r="AA633" s="14" t="str">
        <f t="shared" si="19"/>
        <v/>
      </c>
      <c r="AB633" s="14" t="str">
        <f>IF(LEN($AA633)=0,"N",IF(LEN($AA633)&gt;1,"Error -- Availability entered in an incorrect format",IF($AA633='Control Panel'!$F$36,$AA633,IF($AA633='Control Panel'!$F$37,$AA633,IF($AA633='Control Panel'!$F$38,$AA633,IF($AA633='Control Panel'!$F$39,$AA633,IF($AA633='Control Panel'!$F$40,$AA633,IF($AA633='Control Panel'!$F$41,$AA633,"Error -- Availability entered in an incorrect format"))))))))</f>
        <v>N</v>
      </c>
    </row>
    <row r="634" spans="1:28" s="14" customFormat="1" x14ac:dyDescent="0.35">
      <c r="A634" s="7">
        <v>622</v>
      </c>
      <c r="B634" s="6"/>
      <c r="C634" s="11"/>
      <c r="D634" s="220"/>
      <c r="E634" s="11"/>
      <c r="F634" s="205" t="str">
        <f t="shared" si="18"/>
        <v>N/A</v>
      </c>
      <c r="G634" s="6"/>
      <c r="AA634" s="14" t="str">
        <f t="shared" si="19"/>
        <v/>
      </c>
      <c r="AB634" s="14" t="str">
        <f>IF(LEN($AA634)=0,"N",IF(LEN($AA634)&gt;1,"Error -- Availability entered in an incorrect format",IF($AA634='Control Panel'!$F$36,$AA634,IF($AA634='Control Panel'!$F$37,$AA634,IF($AA634='Control Panel'!$F$38,$AA634,IF($AA634='Control Panel'!$F$39,$AA634,IF($AA634='Control Panel'!$F$40,$AA634,IF($AA634='Control Panel'!$F$41,$AA634,"Error -- Availability entered in an incorrect format"))))))))</f>
        <v>N</v>
      </c>
    </row>
    <row r="635" spans="1:28" s="14" customFormat="1" x14ac:dyDescent="0.35">
      <c r="A635" s="7">
        <v>623</v>
      </c>
      <c r="B635" s="6"/>
      <c r="C635" s="11"/>
      <c r="D635" s="220"/>
      <c r="E635" s="11"/>
      <c r="F635" s="205" t="str">
        <f t="shared" si="18"/>
        <v>N/A</v>
      </c>
      <c r="G635" s="6"/>
      <c r="AA635" s="14" t="str">
        <f t="shared" si="19"/>
        <v/>
      </c>
      <c r="AB635" s="14" t="str">
        <f>IF(LEN($AA635)=0,"N",IF(LEN($AA635)&gt;1,"Error -- Availability entered in an incorrect format",IF($AA635='Control Panel'!$F$36,$AA635,IF($AA635='Control Panel'!$F$37,$AA635,IF($AA635='Control Panel'!$F$38,$AA635,IF($AA635='Control Panel'!$F$39,$AA635,IF($AA635='Control Panel'!$F$40,$AA635,IF($AA635='Control Panel'!$F$41,$AA635,"Error -- Availability entered in an incorrect format"))))))))</f>
        <v>N</v>
      </c>
    </row>
    <row r="636" spans="1:28" s="14" customFormat="1" x14ac:dyDescent="0.35">
      <c r="A636" s="7">
        <v>624</v>
      </c>
      <c r="B636" s="6"/>
      <c r="C636" s="11"/>
      <c r="D636" s="220"/>
      <c r="E636" s="11"/>
      <c r="F636" s="205" t="str">
        <f t="shared" si="18"/>
        <v>N/A</v>
      </c>
      <c r="G636" s="6"/>
      <c r="AA636" s="14" t="str">
        <f t="shared" si="19"/>
        <v/>
      </c>
      <c r="AB636" s="14" t="str">
        <f>IF(LEN($AA636)=0,"N",IF(LEN($AA636)&gt;1,"Error -- Availability entered in an incorrect format",IF($AA636='Control Panel'!$F$36,$AA636,IF($AA636='Control Panel'!$F$37,$AA636,IF($AA636='Control Panel'!$F$38,$AA636,IF($AA636='Control Panel'!$F$39,$AA636,IF($AA636='Control Panel'!$F$40,$AA636,IF($AA636='Control Panel'!$F$41,$AA636,"Error -- Availability entered in an incorrect format"))))))))</f>
        <v>N</v>
      </c>
    </row>
    <row r="637" spans="1:28" s="14" customFormat="1" x14ac:dyDescent="0.35">
      <c r="A637" s="7">
        <v>625</v>
      </c>
      <c r="B637" s="6"/>
      <c r="C637" s="11"/>
      <c r="D637" s="220"/>
      <c r="E637" s="11"/>
      <c r="F637" s="205" t="str">
        <f t="shared" si="18"/>
        <v>N/A</v>
      </c>
      <c r="G637" s="6"/>
      <c r="AA637" s="14" t="str">
        <f t="shared" si="19"/>
        <v/>
      </c>
      <c r="AB637" s="14" t="str">
        <f>IF(LEN($AA637)=0,"N",IF(LEN($AA637)&gt;1,"Error -- Availability entered in an incorrect format",IF($AA637='Control Panel'!$F$36,$AA637,IF($AA637='Control Panel'!$F$37,$AA637,IF($AA637='Control Panel'!$F$38,$AA637,IF($AA637='Control Panel'!$F$39,$AA637,IF($AA637='Control Panel'!$F$40,$AA637,IF($AA637='Control Panel'!$F$41,$AA637,"Error -- Availability entered in an incorrect format"))))))))</f>
        <v>N</v>
      </c>
    </row>
    <row r="638" spans="1:28" s="14" customFormat="1" x14ac:dyDescent="0.35">
      <c r="A638" s="7">
        <v>626</v>
      </c>
      <c r="B638" s="6"/>
      <c r="C638" s="11"/>
      <c r="D638" s="220"/>
      <c r="E638" s="11"/>
      <c r="F638" s="205" t="str">
        <f t="shared" si="18"/>
        <v>N/A</v>
      </c>
      <c r="G638" s="6"/>
      <c r="AA638" s="14" t="str">
        <f t="shared" si="19"/>
        <v/>
      </c>
      <c r="AB638" s="14" t="str">
        <f>IF(LEN($AA638)=0,"N",IF(LEN($AA638)&gt;1,"Error -- Availability entered in an incorrect format",IF($AA638='Control Panel'!$F$36,$AA638,IF($AA638='Control Panel'!$F$37,$AA638,IF($AA638='Control Panel'!$F$38,$AA638,IF($AA638='Control Panel'!$F$39,$AA638,IF($AA638='Control Panel'!$F$40,$AA638,IF($AA638='Control Panel'!$F$41,$AA638,"Error -- Availability entered in an incorrect format"))))))))</f>
        <v>N</v>
      </c>
    </row>
    <row r="639" spans="1:28" s="14" customFormat="1" x14ac:dyDescent="0.35">
      <c r="A639" s="7">
        <v>627</v>
      </c>
      <c r="B639" s="6"/>
      <c r="C639" s="11"/>
      <c r="D639" s="220"/>
      <c r="E639" s="11"/>
      <c r="F639" s="205" t="str">
        <f t="shared" si="18"/>
        <v>N/A</v>
      </c>
      <c r="G639" s="6"/>
      <c r="AA639" s="14" t="str">
        <f t="shared" si="19"/>
        <v/>
      </c>
      <c r="AB639" s="14" t="str">
        <f>IF(LEN($AA639)=0,"N",IF(LEN($AA639)&gt;1,"Error -- Availability entered in an incorrect format",IF($AA639='Control Panel'!$F$36,$AA639,IF($AA639='Control Panel'!$F$37,$AA639,IF($AA639='Control Panel'!$F$38,$AA639,IF($AA639='Control Panel'!$F$39,$AA639,IF($AA639='Control Panel'!$F$40,$AA639,IF($AA639='Control Panel'!$F$41,$AA639,"Error -- Availability entered in an incorrect format"))))))))</f>
        <v>N</v>
      </c>
    </row>
    <row r="640" spans="1:28" s="14" customFormat="1" x14ac:dyDescent="0.35">
      <c r="A640" s="7">
        <v>628</v>
      </c>
      <c r="B640" s="6"/>
      <c r="C640" s="11"/>
      <c r="D640" s="220"/>
      <c r="E640" s="11"/>
      <c r="F640" s="205" t="str">
        <f t="shared" si="18"/>
        <v>N/A</v>
      </c>
      <c r="G640" s="6"/>
      <c r="AA640" s="14" t="str">
        <f t="shared" si="19"/>
        <v/>
      </c>
      <c r="AB640" s="14" t="str">
        <f>IF(LEN($AA640)=0,"N",IF(LEN($AA640)&gt;1,"Error -- Availability entered in an incorrect format",IF($AA640='Control Panel'!$F$36,$AA640,IF($AA640='Control Panel'!$F$37,$AA640,IF($AA640='Control Panel'!$F$38,$AA640,IF($AA640='Control Panel'!$F$39,$AA640,IF($AA640='Control Panel'!$F$40,$AA640,IF($AA640='Control Panel'!$F$41,$AA640,"Error -- Availability entered in an incorrect format"))))))))</f>
        <v>N</v>
      </c>
    </row>
    <row r="641" spans="1:28" s="14" customFormat="1" x14ac:dyDescent="0.35">
      <c r="A641" s="7">
        <v>629</v>
      </c>
      <c r="B641" s="6"/>
      <c r="C641" s="11"/>
      <c r="D641" s="220"/>
      <c r="E641" s="11"/>
      <c r="F641" s="205" t="str">
        <f t="shared" si="18"/>
        <v>N/A</v>
      </c>
      <c r="G641" s="6"/>
      <c r="AA641" s="14" t="str">
        <f t="shared" si="19"/>
        <v/>
      </c>
      <c r="AB641" s="14" t="str">
        <f>IF(LEN($AA641)=0,"N",IF(LEN($AA641)&gt;1,"Error -- Availability entered in an incorrect format",IF($AA641='Control Panel'!$F$36,$AA641,IF($AA641='Control Panel'!$F$37,$AA641,IF($AA641='Control Panel'!$F$38,$AA641,IF($AA641='Control Panel'!$F$39,$AA641,IF($AA641='Control Panel'!$F$40,$AA641,IF($AA641='Control Panel'!$F$41,$AA641,"Error -- Availability entered in an incorrect format"))))))))</f>
        <v>N</v>
      </c>
    </row>
    <row r="642" spans="1:28" s="14" customFormat="1" x14ac:dyDescent="0.35">
      <c r="A642" s="7">
        <v>630</v>
      </c>
      <c r="B642" s="6"/>
      <c r="C642" s="11"/>
      <c r="D642" s="220"/>
      <c r="E642" s="11"/>
      <c r="F642" s="205" t="str">
        <f t="shared" si="18"/>
        <v>N/A</v>
      </c>
      <c r="G642" s="6"/>
      <c r="AA642" s="14" t="str">
        <f t="shared" si="19"/>
        <v/>
      </c>
      <c r="AB642" s="14" t="str">
        <f>IF(LEN($AA642)=0,"N",IF(LEN($AA642)&gt;1,"Error -- Availability entered in an incorrect format",IF($AA642='Control Panel'!$F$36,$AA642,IF($AA642='Control Panel'!$F$37,$AA642,IF($AA642='Control Panel'!$F$38,$AA642,IF($AA642='Control Panel'!$F$39,$AA642,IF($AA642='Control Panel'!$F$40,$AA642,IF($AA642='Control Panel'!$F$41,$AA642,"Error -- Availability entered in an incorrect format"))))))))</f>
        <v>N</v>
      </c>
    </row>
    <row r="643" spans="1:28" s="14" customFormat="1" x14ac:dyDescent="0.35">
      <c r="A643" s="7">
        <v>631</v>
      </c>
      <c r="B643" s="6"/>
      <c r="C643" s="11"/>
      <c r="D643" s="220"/>
      <c r="E643" s="11"/>
      <c r="F643" s="205" t="str">
        <f t="shared" si="18"/>
        <v>N/A</v>
      </c>
      <c r="G643" s="6"/>
      <c r="AA643" s="14" t="str">
        <f t="shared" si="19"/>
        <v/>
      </c>
      <c r="AB643" s="14" t="str">
        <f>IF(LEN($AA643)=0,"N",IF(LEN($AA643)&gt;1,"Error -- Availability entered in an incorrect format",IF($AA643='Control Panel'!$F$36,$AA643,IF($AA643='Control Panel'!$F$37,$AA643,IF($AA643='Control Panel'!$F$38,$AA643,IF($AA643='Control Panel'!$F$39,$AA643,IF($AA643='Control Panel'!$F$40,$AA643,IF($AA643='Control Panel'!$F$41,$AA643,"Error -- Availability entered in an incorrect format"))))))))</f>
        <v>N</v>
      </c>
    </row>
    <row r="644" spans="1:28" s="14" customFormat="1" x14ac:dyDescent="0.35">
      <c r="A644" s="7">
        <v>632</v>
      </c>
      <c r="B644" s="6"/>
      <c r="C644" s="11"/>
      <c r="D644" s="220"/>
      <c r="E644" s="11"/>
      <c r="F644" s="205" t="str">
        <f t="shared" si="18"/>
        <v>N/A</v>
      </c>
      <c r="G644" s="6"/>
      <c r="AA644" s="14" t="str">
        <f t="shared" si="19"/>
        <v/>
      </c>
      <c r="AB644" s="14" t="str">
        <f>IF(LEN($AA644)=0,"N",IF(LEN($AA644)&gt;1,"Error -- Availability entered in an incorrect format",IF($AA644='Control Panel'!$F$36,$AA644,IF($AA644='Control Panel'!$F$37,$AA644,IF($AA644='Control Panel'!$F$38,$AA644,IF($AA644='Control Panel'!$F$39,$AA644,IF($AA644='Control Panel'!$F$40,$AA644,IF($AA644='Control Panel'!$F$41,$AA644,"Error -- Availability entered in an incorrect format"))))))))</f>
        <v>N</v>
      </c>
    </row>
    <row r="645" spans="1:28" s="14" customFormat="1" x14ac:dyDescent="0.35">
      <c r="A645" s="7">
        <v>633</v>
      </c>
      <c r="B645" s="6"/>
      <c r="C645" s="11"/>
      <c r="D645" s="220"/>
      <c r="E645" s="11"/>
      <c r="F645" s="205" t="str">
        <f t="shared" si="18"/>
        <v>N/A</v>
      </c>
      <c r="G645" s="6"/>
      <c r="AA645" s="14" t="str">
        <f t="shared" si="19"/>
        <v/>
      </c>
      <c r="AB645" s="14" t="str">
        <f>IF(LEN($AA645)=0,"N",IF(LEN($AA645)&gt;1,"Error -- Availability entered in an incorrect format",IF($AA645='Control Panel'!$F$36,$AA645,IF($AA645='Control Panel'!$F$37,$AA645,IF($AA645='Control Panel'!$F$38,$AA645,IF($AA645='Control Panel'!$F$39,$AA645,IF($AA645='Control Panel'!$F$40,$AA645,IF($AA645='Control Panel'!$F$41,$AA645,"Error -- Availability entered in an incorrect format"))))))))</f>
        <v>N</v>
      </c>
    </row>
    <row r="646" spans="1:28" s="14" customFormat="1" x14ac:dyDescent="0.35">
      <c r="A646" s="7">
        <v>634</v>
      </c>
      <c r="B646" s="6"/>
      <c r="C646" s="11"/>
      <c r="D646" s="220"/>
      <c r="E646" s="11"/>
      <c r="F646" s="205" t="str">
        <f t="shared" si="18"/>
        <v>N/A</v>
      </c>
      <c r="G646" s="6"/>
      <c r="AA646" s="14" t="str">
        <f t="shared" si="19"/>
        <v/>
      </c>
      <c r="AB646" s="14" t="str">
        <f>IF(LEN($AA646)=0,"N",IF(LEN($AA646)&gt;1,"Error -- Availability entered in an incorrect format",IF($AA646='Control Panel'!$F$36,$AA646,IF($AA646='Control Panel'!$F$37,$AA646,IF($AA646='Control Panel'!$F$38,$AA646,IF($AA646='Control Panel'!$F$39,$AA646,IF($AA646='Control Panel'!$F$40,$AA646,IF($AA646='Control Panel'!$F$41,$AA646,"Error -- Availability entered in an incorrect format"))))))))</f>
        <v>N</v>
      </c>
    </row>
    <row r="647" spans="1:28" s="14" customFormat="1" x14ac:dyDescent="0.35">
      <c r="A647" s="7">
        <v>635</v>
      </c>
      <c r="B647" s="6"/>
      <c r="C647" s="11"/>
      <c r="D647" s="220"/>
      <c r="E647" s="11"/>
      <c r="F647" s="205" t="str">
        <f t="shared" si="18"/>
        <v>N/A</v>
      </c>
      <c r="G647" s="6"/>
      <c r="AA647" s="14" t="str">
        <f t="shared" si="19"/>
        <v/>
      </c>
      <c r="AB647" s="14" t="str">
        <f>IF(LEN($AA647)=0,"N",IF(LEN($AA647)&gt;1,"Error -- Availability entered in an incorrect format",IF($AA647='Control Panel'!$F$36,$AA647,IF($AA647='Control Panel'!$F$37,$AA647,IF($AA647='Control Panel'!$F$38,$AA647,IF($AA647='Control Panel'!$F$39,$AA647,IF($AA647='Control Panel'!$F$40,$AA647,IF($AA647='Control Panel'!$F$41,$AA647,"Error -- Availability entered in an incorrect format"))))))))</f>
        <v>N</v>
      </c>
    </row>
    <row r="648" spans="1:28" s="14" customFormat="1" x14ac:dyDescent="0.35">
      <c r="A648" s="7">
        <v>636</v>
      </c>
      <c r="B648" s="6"/>
      <c r="C648" s="11"/>
      <c r="D648" s="220"/>
      <c r="E648" s="11"/>
      <c r="F648" s="205" t="str">
        <f t="shared" si="18"/>
        <v>N/A</v>
      </c>
      <c r="G648" s="6"/>
      <c r="AA648" s="14" t="str">
        <f t="shared" si="19"/>
        <v/>
      </c>
      <c r="AB648" s="14" t="str">
        <f>IF(LEN($AA648)=0,"N",IF(LEN($AA648)&gt;1,"Error -- Availability entered in an incorrect format",IF($AA648='Control Panel'!$F$36,$AA648,IF($AA648='Control Panel'!$F$37,$AA648,IF($AA648='Control Panel'!$F$38,$AA648,IF($AA648='Control Panel'!$F$39,$AA648,IF($AA648='Control Panel'!$F$40,$AA648,IF($AA648='Control Panel'!$F$41,$AA648,"Error -- Availability entered in an incorrect format"))))))))</f>
        <v>N</v>
      </c>
    </row>
    <row r="649" spans="1:28" s="14" customFormat="1" x14ac:dyDescent="0.35">
      <c r="A649" s="7">
        <v>637</v>
      </c>
      <c r="B649" s="6"/>
      <c r="C649" s="11"/>
      <c r="D649" s="220"/>
      <c r="E649" s="11"/>
      <c r="F649" s="205" t="str">
        <f t="shared" si="18"/>
        <v>N/A</v>
      </c>
      <c r="G649" s="6"/>
      <c r="AA649" s="14" t="str">
        <f t="shared" si="19"/>
        <v/>
      </c>
      <c r="AB649" s="14" t="str">
        <f>IF(LEN($AA649)=0,"N",IF(LEN($AA649)&gt;1,"Error -- Availability entered in an incorrect format",IF($AA649='Control Panel'!$F$36,$AA649,IF($AA649='Control Panel'!$F$37,$AA649,IF($AA649='Control Panel'!$F$38,$AA649,IF($AA649='Control Panel'!$F$39,$AA649,IF($AA649='Control Panel'!$F$40,$AA649,IF($AA649='Control Panel'!$F$41,$AA649,"Error -- Availability entered in an incorrect format"))))))))</f>
        <v>N</v>
      </c>
    </row>
    <row r="650" spans="1:28" s="14" customFormat="1" x14ac:dyDescent="0.35">
      <c r="A650" s="7">
        <v>638</v>
      </c>
      <c r="B650" s="6"/>
      <c r="C650" s="11"/>
      <c r="D650" s="220"/>
      <c r="E650" s="11"/>
      <c r="F650" s="205" t="str">
        <f t="shared" si="18"/>
        <v>N/A</v>
      </c>
      <c r="G650" s="6"/>
      <c r="AA650" s="14" t="str">
        <f t="shared" si="19"/>
        <v/>
      </c>
      <c r="AB650" s="14" t="str">
        <f>IF(LEN($AA650)=0,"N",IF(LEN($AA650)&gt;1,"Error -- Availability entered in an incorrect format",IF($AA650='Control Panel'!$F$36,$AA650,IF($AA650='Control Panel'!$F$37,$AA650,IF($AA650='Control Panel'!$F$38,$AA650,IF($AA650='Control Panel'!$F$39,$AA650,IF($AA650='Control Panel'!$F$40,$AA650,IF($AA650='Control Panel'!$F$41,$AA650,"Error -- Availability entered in an incorrect format"))))))))</f>
        <v>N</v>
      </c>
    </row>
    <row r="651" spans="1:28" s="14" customFormat="1" x14ac:dyDescent="0.35">
      <c r="A651" s="7">
        <v>639</v>
      </c>
      <c r="B651" s="6"/>
      <c r="C651" s="11"/>
      <c r="D651" s="220"/>
      <c r="E651" s="11"/>
      <c r="F651" s="205" t="str">
        <f t="shared" si="18"/>
        <v>N/A</v>
      </c>
      <c r="G651" s="6"/>
      <c r="AA651" s="14" t="str">
        <f t="shared" si="19"/>
        <v/>
      </c>
      <c r="AB651" s="14" t="str">
        <f>IF(LEN($AA651)=0,"N",IF(LEN($AA651)&gt;1,"Error -- Availability entered in an incorrect format",IF($AA651='Control Panel'!$F$36,$AA651,IF($AA651='Control Panel'!$F$37,$AA651,IF($AA651='Control Panel'!$F$38,$AA651,IF($AA651='Control Panel'!$F$39,$AA651,IF($AA651='Control Panel'!$F$40,$AA651,IF($AA651='Control Panel'!$F$41,$AA651,"Error -- Availability entered in an incorrect format"))))))))</f>
        <v>N</v>
      </c>
    </row>
    <row r="652" spans="1:28" s="14" customFormat="1" x14ac:dyDescent="0.35">
      <c r="A652" s="7">
        <v>640</v>
      </c>
      <c r="B652" s="6"/>
      <c r="C652" s="11"/>
      <c r="D652" s="220"/>
      <c r="E652" s="11"/>
      <c r="F652" s="205" t="str">
        <f t="shared" si="18"/>
        <v>N/A</v>
      </c>
      <c r="G652" s="6"/>
      <c r="AA652" s="14" t="str">
        <f t="shared" si="19"/>
        <v/>
      </c>
      <c r="AB652" s="14" t="str">
        <f>IF(LEN($AA652)=0,"N",IF(LEN($AA652)&gt;1,"Error -- Availability entered in an incorrect format",IF($AA652='Control Panel'!$F$36,$AA652,IF($AA652='Control Panel'!$F$37,$AA652,IF($AA652='Control Panel'!$F$38,$AA652,IF($AA652='Control Panel'!$F$39,$AA652,IF($AA652='Control Panel'!$F$40,$AA652,IF($AA652='Control Panel'!$F$41,$AA652,"Error -- Availability entered in an incorrect format"))))))))</f>
        <v>N</v>
      </c>
    </row>
    <row r="653" spans="1:28" s="14" customFormat="1" x14ac:dyDescent="0.35">
      <c r="A653" s="7">
        <v>641</v>
      </c>
      <c r="B653" s="6"/>
      <c r="C653" s="11"/>
      <c r="D653" s="220"/>
      <c r="E653" s="11"/>
      <c r="F653" s="205" t="str">
        <f t="shared" si="18"/>
        <v>N/A</v>
      </c>
      <c r="G653" s="6"/>
      <c r="AA653" s="14" t="str">
        <f t="shared" si="19"/>
        <v/>
      </c>
      <c r="AB653" s="14" t="str">
        <f>IF(LEN($AA653)=0,"N",IF(LEN($AA653)&gt;1,"Error -- Availability entered in an incorrect format",IF($AA653='Control Panel'!$F$36,$AA653,IF($AA653='Control Panel'!$F$37,$AA653,IF($AA653='Control Panel'!$F$38,$AA653,IF($AA653='Control Panel'!$F$39,$AA653,IF($AA653='Control Panel'!$F$40,$AA653,IF($AA653='Control Panel'!$F$41,$AA653,"Error -- Availability entered in an incorrect format"))))))))</f>
        <v>N</v>
      </c>
    </row>
    <row r="654" spans="1:28" s="14" customFormat="1" x14ac:dyDescent="0.35">
      <c r="A654" s="7">
        <v>642</v>
      </c>
      <c r="B654" s="6"/>
      <c r="C654" s="11"/>
      <c r="D654" s="220"/>
      <c r="E654" s="11"/>
      <c r="F654" s="205" t="str">
        <f t="shared" ref="F654:F717" si="20">IF($D$10=$A$9,"N/A",$D$10)</f>
        <v>N/A</v>
      </c>
      <c r="G654" s="6"/>
      <c r="AA654" s="14" t="str">
        <f t="shared" ref="AA654:AA717" si="21">TRIM($D654)</f>
        <v/>
      </c>
      <c r="AB654" s="14" t="str">
        <f>IF(LEN($AA654)=0,"N",IF(LEN($AA654)&gt;1,"Error -- Availability entered in an incorrect format",IF($AA654='Control Panel'!$F$36,$AA654,IF($AA654='Control Panel'!$F$37,$AA654,IF($AA654='Control Panel'!$F$38,$AA654,IF($AA654='Control Panel'!$F$39,$AA654,IF($AA654='Control Panel'!$F$40,$AA654,IF($AA654='Control Panel'!$F$41,$AA654,"Error -- Availability entered in an incorrect format"))))))))</f>
        <v>N</v>
      </c>
    </row>
    <row r="655" spans="1:28" s="14" customFormat="1" x14ac:dyDescent="0.35">
      <c r="A655" s="7">
        <v>643</v>
      </c>
      <c r="B655" s="6"/>
      <c r="C655" s="11"/>
      <c r="D655" s="220"/>
      <c r="E655" s="11"/>
      <c r="F655" s="205" t="str">
        <f t="shared" si="20"/>
        <v>N/A</v>
      </c>
      <c r="G655" s="6"/>
      <c r="AA655" s="14" t="str">
        <f t="shared" si="21"/>
        <v/>
      </c>
      <c r="AB655" s="14" t="str">
        <f>IF(LEN($AA655)=0,"N",IF(LEN($AA655)&gt;1,"Error -- Availability entered in an incorrect format",IF($AA655='Control Panel'!$F$36,$AA655,IF($AA655='Control Panel'!$F$37,$AA655,IF($AA655='Control Panel'!$F$38,$AA655,IF($AA655='Control Panel'!$F$39,$AA655,IF($AA655='Control Panel'!$F$40,$AA655,IF($AA655='Control Panel'!$F$41,$AA655,"Error -- Availability entered in an incorrect format"))))))))</f>
        <v>N</v>
      </c>
    </row>
    <row r="656" spans="1:28" s="14" customFormat="1" x14ac:dyDescent="0.35">
      <c r="A656" s="7">
        <v>644</v>
      </c>
      <c r="B656" s="6"/>
      <c r="C656" s="11"/>
      <c r="D656" s="220"/>
      <c r="E656" s="11"/>
      <c r="F656" s="205" t="str">
        <f t="shared" si="20"/>
        <v>N/A</v>
      </c>
      <c r="G656" s="6"/>
      <c r="AA656" s="14" t="str">
        <f t="shared" si="21"/>
        <v/>
      </c>
      <c r="AB656" s="14" t="str">
        <f>IF(LEN($AA656)=0,"N",IF(LEN($AA656)&gt;1,"Error -- Availability entered in an incorrect format",IF($AA656='Control Panel'!$F$36,$AA656,IF($AA656='Control Panel'!$F$37,$AA656,IF($AA656='Control Panel'!$F$38,$AA656,IF($AA656='Control Panel'!$F$39,$AA656,IF($AA656='Control Panel'!$F$40,$AA656,IF($AA656='Control Panel'!$F$41,$AA656,"Error -- Availability entered in an incorrect format"))))))))</f>
        <v>N</v>
      </c>
    </row>
    <row r="657" spans="1:28" s="14" customFormat="1" x14ac:dyDescent="0.35">
      <c r="A657" s="7">
        <v>645</v>
      </c>
      <c r="B657" s="6"/>
      <c r="C657" s="11"/>
      <c r="D657" s="220"/>
      <c r="E657" s="11"/>
      <c r="F657" s="205" t="str">
        <f t="shared" si="20"/>
        <v>N/A</v>
      </c>
      <c r="G657" s="6"/>
      <c r="AA657" s="14" t="str">
        <f t="shared" si="21"/>
        <v/>
      </c>
      <c r="AB657" s="14" t="str">
        <f>IF(LEN($AA657)=0,"N",IF(LEN($AA657)&gt;1,"Error -- Availability entered in an incorrect format",IF($AA657='Control Panel'!$F$36,$AA657,IF($AA657='Control Panel'!$F$37,$AA657,IF($AA657='Control Panel'!$F$38,$AA657,IF($AA657='Control Panel'!$F$39,$AA657,IF($AA657='Control Panel'!$F$40,$AA657,IF($AA657='Control Panel'!$F$41,$AA657,"Error -- Availability entered in an incorrect format"))))))))</f>
        <v>N</v>
      </c>
    </row>
    <row r="658" spans="1:28" s="14" customFormat="1" x14ac:dyDescent="0.35">
      <c r="A658" s="7">
        <v>646</v>
      </c>
      <c r="B658" s="6"/>
      <c r="C658" s="11"/>
      <c r="D658" s="220"/>
      <c r="E658" s="11"/>
      <c r="F658" s="205" t="str">
        <f t="shared" si="20"/>
        <v>N/A</v>
      </c>
      <c r="G658" s="6"/>
      <c r="AA658" s="14" t="str">
        <f t="shared" si="21"/>
        <v/>
      </c>
      <c r="AB658" s="14" t="str">
        <f>IF(LEN($AA658)=0,"N",IF(LEN($AA658)&gt;1,"Error -- Availability entered in an incorrect format",IF($AA658='Control Panel'!$F$36,$AA658,IF($AA658='Control Panel'!$F$37,$AA658,IF($AA658='Control Panel'!$F$38,$AA658,IF($AA658='Control Panel'!$F$39,$AA658,IF($AA658='Control Panel'!$F$40,$AA658,IF($AA658='Control Panel'!$F$41,$AA658,"Error -- Availability entered in an incorrect format"))))))))</f>
        <v>N</v>
      </c>
    </row>
    <row r="659" spans="1:28" s="14" customFormat="1" x14ac:dyDescent="0.35">
      <c r="A659" s="7">
        <v>647</v>
      </c>
      <c r="B659" s="6"/>
      <c r="C659" s="11"/>
      <c r="D659" s="220"/>
      <c r="E659" s="11"/>
      <c r="F659" s="205" t="str">
        <f t="shared" si="20"/>
        <v>N/A</v>
      </c>
      <c r="G659" s="6"/>
      <c r="AA659" s="14" t="str">
        <f t="shared" si="21"/>
        <v/>
      </c>
      <c r="AB659" s="14" t="str">
        <f>IF(LEN($AA659)=0,"N",IF(LEN($AA659)&gt;1,"Error -- Availability entered in an incorrect format",IF($AA659='Control Panel'!$F$36,$AA659,IF($AA659='Control Panel'!$F$37,$AA659,IF($AA659='Control Panel'!$F$38,$AA659,IF($AA659='Control Panel'!$F$39,$AA659,IF($AA659='Control Panel'!$F$40,$AA659,IF($AA659='Control Panel'!$F$41,$AA659,"Error -- Availability entered in an incorrect format"))))))))</f>
        <v>N</v>
      </c>
    </row>
    <row r="660" spans="1:28" s="14" customFormat="1" x14ac:dyDescent="0.35">
      <c r="A660" s="7">
        <v>648</v>
      </c>
      <c r="B660" s="6"/>
      <c r="C660" s="11"/>
      <c r="D660" s="220"/>
      <c r="E660" s="11"/>
      <c r="F660" s="205" t="str">
        <f t="shared" si="20"/>
        <v>N/A</v>
      </c>
      <c r="G660" s="6"/>
      <c r="AA660" s="14" t="str">
        <f t="shared" si="21"/>
        <v/>
      </c>
      <c r="AB660" s="14" t="str">
        <f>IF(LEN($AA660)=0,"N",IF(LEN($AA660)&gt;1,"Error -- Availability entered in an incorrect format",IF($AA660='Control Panel'!$F$36,$AA660,IF($AA660='Control Panel'!$F$37,$AA660,IF($AA660='Control Panel'!$F$38,$AA660,IF($AA660='Control Panel'!$F$39,$AA660,IF($AA660='Control Panel'!$F$40,$AA660,IF($AA660='Control Panel'!$F$41,$AA660,"Error -- Availability entered in an incorrect format"))))))))</f>
        <v>N</v>
      </c>
    </row>
    <row r="661" spans="1:28" s="14" customFormat="1" x14ac:dyDescent="0.35">
      <c r="A661" s="7">
        <v>649</v>
      </c>
      <c r="B661" s="6"/>
      <c r="C661" s="11"/>
      <c r="D661" s="220"/>
      <c r="E661" s="11"/>
      <c r="F661" s="205" t="str">
        <f t="shared" si="20"/>
        <v>N/A</v>
      </c>
      <c r="G661" s="6"/>
      <c r="AA661" s="14" t="str">
        <f t="shared" si="21"/>
        <v/>
      </c>
      <c r="AB661" s="14" t="str">
        <f>IF(LEN($AA661)=0,"N",IF(LEN($AA661)&gt;1,"Error -- Availability entered in an incorrect format",IF($AA661='Control Panel'!$F$36,$AA661,IF($AA661='Control Panel'!$F$37,$AA661,IF($AA661='Control Panel'!$F$38,$AA661,IF($AA661='Control Panel'!$F$39,$AA661,IF($AA661='Control Panel'!$F$40,$AA661,IF($AA661='Control Panel'!$F$41,$AA661,"Error -- Availability entered in an incorrect format"))))))))</f>
        <v>N</v>
      </c>
    </row>
    <row r="662" spans="1:28" s="14" customFormat="1" x14ac:dyDescent="0.35">
      <c r="A662" s="7">
        <v>650</v>
      </c>
      <c r="B662" s="6"/>
      <c r="C662" s="11"/>
      <c r="D662" s="220"/>
      <c r="E662" s="11"/>
      <c r="F662" s="205" t="str">
        <f t="shared" si="20"/>
        <v>N/A</v>
      </c>
      <c r="G662" s="6"/>
      <c r="AA662" s="14" t="str">
        <f t="shared" si="21"/>
        <v/>
      </c>
      <c r="AB662" s="14" t="str">
        <f>IF(LEN($AA662)=0,"N",IF(LEN($AA662)&gt;1,"Error -- Availability entered in an incorrect format",IF($AA662='Control Panel'!$F$36,$AA662,IF($AA662='Control Panel'!$F$37,$AA662,IF($AA662='Control Panel'!$F$38,$AA662,IF($AA662='Control Panel'!$F$39,$AA662,IF($AA662='Control Panel'!$F$40,$AA662,IF($AA662='Control Panel'!$F$41,$AA662,"Error -- Availability entered in an incorrect format"))))))))</f>
        <v>N</v>
      </c>
    </row>
    <row r="663" spans="1:28" s="14" customFormat="1" x14ac:dyDescent="0.35">
      <c r="A663" s="7">
        <v>651</v>
      </c>
      <c r="B663" s="6"/>
      <c r="C663" s="11"/>
      <c r="D663" s="220"/>
      <c r="E663" s="11"/>
      <c r="F663" s="205" t="str">
        <f t="shared" si="20"/>
        <v>N/A</v>
      </c>
      <c r="G663" s="6"/>
      <c r="AA663" s="14" t="str">
        <f t="shared" si="21"/>
        <v/>
      </c>
      <c r="AB663" s="14" t="str">
        <f>IF(LEN($AA663)=0,"N",IF(LEN($AA663)&gt;1,"Error -- Availability entered in an incorrect format",IF($AA663='Control Panel'!$F$36,$AA663,IF($AA663='Control Panel'!$F$37,$AA663,IF($AA663='Control Panel'!$F$38,$AA663,IF($AA663='Control Panel'!$F$39,$AA663,IF($AA663='Control Panel'!$F$40,$AA663,IF($AA663='Control Panel'!$F$41,$AA663,"Error -- Availability entered in an incorrect format"))))))))</f>
        <v>N</v>
      </c>
    </row>
    <row r="664" spans="1:28" s="14" customFormat="1" x14ac:dyDescent="0.35">
      <c r="A664" s="7">
        <v>652</v>
      </c>
      <c r="B664" s="6"/>
      <c r="C664" s="11"/>
      <c r="D664" s="220"/>
      <c r="E664" s="11"/>
      <c r="F664" s="205" t="str">
        <f t="shared" si="20"/>
        <v>N/A</v>
      </c>
      <c r="G664" s="6"/>
      <c r="AA664" s="14" t="str">
        <f t="shared" si="21"/>
        <v/>
      </c>
      <c r="AB664" s="14" t="str">
        <f>IF(LEN($AA664)=0,"N",IF(LEN($AA664)&gt;1,"Error -- Availability entered in an incorrect format",IF($AA664='Control Panel'!$F$36,$AA664,IF($AA664='Control Panel'!$F$37,$AA664,IF($AA664='Control Panel'!$F$38,$AA664,IF($AA664='Control Panel'!$F$39,$AA664,IF($AA664='Control Panel'!$F$40,$AA664,IF($AA664='Control Panel'!$F$41,$AA664,"Error -- Availability entered in an incorrect format"))))))))</f>
        <v>N</v>
      </c>
    </row>
    <row r="665" spans="1:28" s="14" customFormat="1" x14ac:dyDescent="0.35">
      <c r="A665" s="7">
        <v>653</v>
      </c>
      <c r="B665" s="6"/>
      <c r="C665" s="11"/>
      <c r="D665" s="220"/>
      <c r="E665" s="11"/>
      <c r="F665" s="205" t="str">
        <f t="shared" si="20"/>
        <v>N/A</v>
      </c>
      <c r="G665" s="6"/>
      <c r="AA665" s="14" t="str">
        <f t="shared" si="21"/>
        <v/>
      </c>
      <c r="AB665" s="14" t="str">
        <f>IF(LEN($AA665)=0,"N",IF(LEN($AA665)&gt;1,"Error -- Availability entered in an incorrect format",IF($AA665='Control Panel'!$F$36,$AA665,IF($AA665='Control Panel'!$F$37,$AA665,IF($AA665='Control Panel'!$F$38,$AA665,IF($AA665='Control Panel'!$F$39,$AA665,IF($AA665='Control Panel'!$F$40,$AA665,IF($AA665='Control Panel'!$F$41,$AA665,"Error -- Availability entered in an incorrect format"))))))))</f>
        <v>N</v>
      </c>
    </row>
    <row r="666" spans="1:28" s="14" customFormat="1" x14ac:dyDescent="0.35">
      <c r="A666" s="7">
        <v>654</v>
      </c>
      <c r="B666" s="6"/>
      <c r="C666" s="11"/>
      <c r="D666" s="220"/>
      <c r="E666" s="11"/>
      <c r="F666" s="205" t="str">
        <f t="shared" si="20"/>
        <v>N/A</v>
      </c>
      <c r="G666" s="6"/>
      <c r="AA666" s="14" t="str">
        <f t="shared" si="21"/>
        <v/>
      </c>
      <c r="AB666" s="14" t="str">
        <f>IF(LEN($AA666)=0,"N",IF(LEN($AA666)&gt;1,"Error -- Availability entered in an incorrect format",IF($AA666='Control Panel'!$F$36,$AA666,IF($AA666='Control Panel'!$F$37,$AA666,IF($AA666='Control Panel'!$F$38,$AA666,IF($AA666='Control Panel'!$F$39,$AA666,IF($AA666='Control Panel'!$F$40,$AA666,IF($AA666='Control Panel'!$F$41,$AA666,"Error -- Availability entered in an incorrect format"))))))))</f>
        <v>N</v>
      </c>
    </row>
    <row r="667" spans="1:28" s="14" customFormat="1" x14ac:dyDescent="0.35">
      <c r="A667" s="7">
        <v>655</v>
      </c>
      <c r="B667" s="6"/>
      <c r="C667" s="11"/>
      <c r="D667" s="220"/>
      <c r="E667" s="11"/>
      <c r="F667" s="205" t="str">
        <f t="shared" si="20"/>
        <v>N/A</v>
      </c>
      <c r="G667" s="6"/>
      <c r="AA667" s="14" t="str">
        <f t="shared" si="21"/>
        <v/>
      </c>
      <c r="AB667" s="14" t="str">
        <f>IF(LEN($AA667)=0,"N",IF(LEN($AA667)&gt;1,"Error -- Availability entered in an incorrect format",IF($AA667='Control Panel'!$F$36,$AA667,IF($AA667='Control Panel'!$F$37,$AA667,IF($AA667='Control Panel'!$F$38,$AA667,IF($AA667='Control Panel'!$F$39,$AA667,IF($AA667='Control Panel'!$F$40,$AA667,IF($AA667='Control Panel'!$F$41,$AA667,"Error -- Availability entered in an incorrect format"))))))))</f>
        <v>N</v>
      </c>
    </row>
    <row r="668" spans="1:28" s="14" customFormat="1" x14ac:dyDescent="0.35">
      <c r="A668" s="7">
        <v>656</v>
      </c>
      <c r="B668" s="6"/>
      <c r="C668" s="11"/>
      <c r="D668" s="220"/>
      <c r="E668" s="11"/>
      <c r="F668" s="205" t="str">
        <f t="shared" si="20"/>
        <v>N/A</v>
      </c>
      <c r="G668" s="6"/>
      <c r="AA668" s="14" t="str">
        <f t="shared" si="21"/>
        <v/>
      </c>
      <c r="AB668" s="14" t="str">
        <f>IF(LEN($AA668)=0,"N",IF(LEN($AA668)&gt;1,"Error -- Availability entered in an incorrect format",IF($AA668='Control Panel'!$F$36,$AA668,IF($AA668='Control Panel'!$F$37,$AA668,IF($AA668='Control Panel'!$F$38,$AA668,IF($AA668='Control Panel'!$F$39,$AA668,IF($AA668='Control Panel'!$F$40,$AA668,IF($AA668='Control Panel'!$F$41,$AA668,"Error -- Availability entered in an incorrect format"))))))))</f>
        <v>N</v>
      </c>
    </row>
    <row r="669" spans="1:28" s="14" customFormat="1" x14ac:dyDescent="0.35">
      <c r="A669" s="7">
        <v>657</v>
      </c>
      <c r="B669" s="6"/>
      <c r="C669" s="11"/>
      <c r="D669" s="220"/>
      <c r="E669" s="11"/>
      <c r="F669" s="205" t="str">
        <f t="shared" si="20"/>
        <v>N/A</v>
      </c>
      <c r="G669" s="6"/>
      <c r="AA669" s="14" t="str">
        <f t="shared" si="21"/>
        <v/>
      </c>
      <c r="AB669" s="14" t="str">
        <f>IF(LEN($AA669)=0,"N",IF(LEN($AA669)&gt;1,"Error -- Availability entered in an incorrect format",IF($AA669='Control Panel'!$F$36,$AA669,IF($AA669='Control Panel'!$F$37,$AA669,IF($AA669='Control Panel'!$F$38,$AA669,IF($AA669='Control Panel'!$F$39,$AA669,IF($AA669='Control Panel'!$F$40,$AA669,IF($AA669='Control Panel'!$F$41,$AA669,"Error -- Availability entered in an incorrect format"))))))))</f>
        <v>N</v>
      </c>
    </row>
    <row r="670" spans="1:28" s="14" customFormat="1" x14ac:dyDescent="0.35">
      <c r="A670" s="7">
        <v>658</v>
      </c>
      <c r="B670" s="6"/>
      <c r="C670" s="11"/>
      <c r="D670" s="220"/>
      <c r="E670" s="11"/>
      <c r="F670" s="205" t="str">
        <f t="shared" si="20"/>
        <v>N/A</v>
      </c>
      <c r="G670" s="6"/>
      <c r="AA670" s="14" t="str">
        <f t="shared" si="21"/>
        <v/>
      </c>
      <c r="AB670" s="14" t="str">
        <f>IF(LEN($AA670)=0,"N",IF(LEN($AA670)&gt;1,"Error -- Availability entered in an incorrect format",IF($AA670='Control Panel'!$F$36,$AA670,IF($AA670='Control Panel'!$F$37,$AA670,IF($AA670='Control Panel'!$F$38,$AA670,IF($AA670='Control Panel'!$F$39,$AA670,IF($AA670='Control Panel'!$F$40,$AA670,IF($AA670='Control Panel'!$F$41,$AA670,"Error -- Availability entered in an incorrect format"))))))))</f>
        <v>N</v>
      </c>
    </row>
    <row r="671" spans="1:28" s="14" customFormat="1" x14ac:dyDescent="0.35">
      <c r="A671" s="7">
        <v>659</v>
      </c>
      <c r="B671" s="6"/>
      <c r="C671" s="11"/>
      <c r="D671" s="220"/>
      <c r="E671" s="11"/>
      <c r="F671" s="205" t="str">
        <f t="shared" si="20"/>
        <v>N/A</v>
      </c>
      <c r="G671" s="6"/>
      <c r="AA671" s="14" t="str">
        <f t="shared" si="21"/>
        <v/>
      </c>
      <c r="AB671" s="14" t="str">
        <f>IF(LEN($AA671)=0,"N",IF(LEN($AA671)&gt;1,"Error -- Availability entered in an incorrect format",IF($AA671='Control Panel'!$F$36,$AA671,IF($AA671='Control Panel'!$F$37,$AA671,IF($AA671='Control Panel'!$F$38,$AA671,IF($AA671='Control Panel'!$F$39,$AA671,IF($AA671='Control Panel'!$F$40,$AA671,IF($AA671='Control Panel'!$F$41,$AA671,"Error -- Availability entered in an incorrect format"))))))))</f>
        <v>N</v>
      </c>
    </row>
    <row r="672" spans="1:28" s="14" customFormat="1" x14ac:dyDescent="0.35">
      <c r="A672" s="7">
        <v>660</v>
      </c>
      <c r="B672" s="6"/>
      <c r="C672" s="11"/>
      <c r="D672" s="220"/>
      <c r="E672" s="11"/>
      <c r="F672" s="205" t="str">
        <f t="shared" si="20"/>
        <v>N/A</v>
      </c>
      <c r="G672" s="6"/>
      <c r="AA672" s="14" t="str">
        <f t="shared" si="21"/>
        <v/>
      </c>
      <c r="AB672" s="14" t="str">
        <f>IF(LEN($AA672)=0,"N",IF(LEN($AA672)&gt;1,"Error -- Availability entered in an incorrect format",IF($AA672='Control Panel'!$F$36,$AA672,IF($AA672='Control Panel'!$F$37,$AA672,IF($AA672='Control Panel'!$F$38,$AA672,IF($AA672='Control Panel'!$F$39,$AA672,IF($AA672='Control Panel'!$F$40,$AA672,IF($AA672='Control Panel'!$F$41,$AA672,"Error -- Availability entered in an incorrect format"))))))))</f>
        <v>N</v>
      </c>
    </row>
    <row r="673" spans="1:28" s="14" customFormat="1" x14ac:dyDescent="0.35">
      <c r="A673" s="7">
        <v>661</v>
      </c>
      <c r="B673" s="6"/>
      <c r="C673" s="11"/>
      <c r="D673" s="220"/>
      <c r="E673" s="11"/>
      <c r="F673" s="205" t="str">
        <f t="shared" si="20"/>
        <v>N/A</v>
      </c>
      <c r="G673" s="6"/>
      <c r="AA673" s="14" t="str">
        <f t="shared" si="21"/>
        <v/>
      </c>
      <c r="AB673" s="14" t="str">
        <f>IF(LEN($AA673)=0,"N",IF(LEN($AA673)&gt;1,"Error -- Availability entered in an incorrect format",IF($AA673='Control Panel'!$F$36,$AA673,IF($AA673='Control Panel'!$F$37,$AA673,IF($AA673='Control Panel'!$F$38,$AA673,IF($AA673='Control Panel'!$F$39,$AA673,IF($AA673='Control Panel'!$F$40,$AA673,IF($AA673='Control Panel'!$F$41,$AA673,"Error -- Availability entered in an incorrect format"))))))))</f>
        <v>N</v>
      </c>
    </row>
    <row r="674" spans="1:28" s="14" customFormat="1" x14ac:dyDescent="0.35">
      <c r="A674" s="7">
        <v>662</v>
      </c>
      <c r="B674" s="6"/>
      <c r="C674" s="11"/>
      <c r="D674" s="220"/>
      <c r="E674" s="11"/>
      <c r="F674" s="205" t="str">
        <f t="shared" si="20"/>
        <v>N/A</v>
      </c>
      <c r="G674" s="6"/>
      <c r="AA674" s="14" t="str">
        <f t="shared" si="21"/>
        <v/>
      </c>
      <c r="AB674" s="14" t="str">
        <f>IF(LEN($AA674)=0,"N",IF(LEN($AA674)&gt;1,"Error -- Availability entered in an incorrect format",IF($AA674='Control Panel'!$F$36,$AA674,IF($AA674='Control Panel'!$F$37,$AA674,IF($AA674='Control Panel'!$F$38,$AA674,IF($AA674='Control Panel'!$F$39,$AA674,IF($AA674='Control Panel'!$F$40,$AA674,IF($AA674='Control Panel'!$F$41,$AA674,"Error -- Availability entered in an incorrect format"))))))))</f>
        <v>N</v>
      </c>
    </row>
    <row r="675" spans="1:28" s="14" customFormat="1" x14ac:dyDescent="0.35">
      <c r="A675" s="7">
        <v>663</v>
      </c>
      <c r="B675" s="6"/>
      <c r="C675" s="11"/>
      <c r="D675" s="220"/>
      <c r="E675" s="11"/>
      <c r="F675" s="205" t="str">
        <f t="shared" si="20"/>
        <v>N/A</v>
      </c>
      <c r="G675" s="6"/>
      <c r="AA675" s="14" t="str">
        <f t="shared" si="21"/>
        <v/>
      </c>
      <c r="AB675" s="14" t="str">
        <f>IF(LEN($AA675)=0,"N",IF(LEN($AA675)&gt;1,"Error -- Availability entered in an incorrect format",IF($AA675='Control Panel'!$F$36,$AA675,IF($AA675='Control Panel'!$F$37,$AA675,IF($AA675='Control Panel'!$F$38,$AA675,IF($AA675='Control Panel'!$F$39,$AA675,IF($AA675='Control Panel'!$F$40,$AA675,IF($AA675='Control Panel'!$F$41,$AA675,"Error -- Availability entered in an incorrect format"))))))))</f>
        <v>N</v>
      </c>
    </row>
    <row r="676" spans="1:28" s="14" customFormat="1" x14ac:dyDescent="0.35">
      <c r="A676" s="7">
        <v>664</v>
      </c>
      <c r="B676" s="6"/>
      <c r="C676" s="11"/>
      <c r="D676" s="220"/>
      <c r="E676" s="11"/>
      <c r="F676" s="205" t="str">
        <f t="shared" si="20"/>
        <v>N/A</v>
      </c>
      <c r="G676" s="6"/>
      <c r="AA676" s="14" t="str">
        <f t="shared" si="21"/>
        <v/>
      </c>
      <c r="AB676" s="14" t="str">
        <f>IF(LEN($AA676)=0,"N",IF(LEN($AA676)&gt;1,"Error -- Availability entered in an incorrect format",IF($AA676='Control Panel'!$F$36,$AA676,IF($AA676='Control Panel'!$F$37,$AA676,IF($AA676='Control Panel'!$F$38,$AA676,IF($AA676='Control Panel'!$F$39,$AA676,IF($AA676='Control Panel'!$F$40,$AA676,IF($AA676='Control Panel'!$F$41,$AA676,"Error -- Availability entered in an incorrect format"))))))))</f>
        <v>N</v>
      </c>
    </row>
    <row r="677" spans="1:28" s="14" customFormat="1" x14ac:dyDescent="0.35">
      <c r="A677" s="7">
        <v>665</v>
      </c>
      <c r="B677" s="6"/>
      <c r="C677" s="11"/>
      <c r="D677" s="220"/>
      <c r="E677" s="11"/>
      <c r="F677" s="205" t="str">
        <f t="shared" si="20"/>
        <v>N/A</v>
      </c>
      <c r="G677" s="6"/>
      <c r="AA677" s="14" t="str">
        <f t="shared" si="21"/>
        <v/>
      </c>
      <c r="AB677" s="14" t="str">
        <f>IF(LEN($AA677)=0,"N",IF(LEN($AA677)&gt;1,"Error -- Availability entered in an incorrect format",IF($AA677='Control Panel'!$F$36,$AA677,IF($AA677='Control Panel'!$F$37,$AA677,IF($AA677='Control Panel'!$F$38,$AA677,IF($AA677='Control Panel'!$F$39,$AA677,IF($AA677='Control Panel'!$F$40,$AA677,IF($AA677='Control Panel'!$F$41,$AA677,"Error -- Availability entered in an incorrect format"))))))))</f>
        <v>N</v>
      </c>
    </row>
    <row r="678" spans="1:28" s="14" customFormat="1" x14ac:dyDescent="0.35">
      <c r="A678" s="7">
        <v>666</v>
      </c>
      <c r="B678" s="6"/>
      <c r="C678" s="11"/>
      <c r="D678" s="220"/>
      <c r="E678" s="11"/>
      <c r="F678" s="205" t="str">
        <f t="shared" si="20"/>
        <v>N/A</v>
      </c>
      <c r="G678" s="6"/>
      <c r="AA678" s="14" t="str">
        <f t="shared" si="21"/>
        <v/>
      </c>
      <c r="AB678" s="14" t="str">
        <f>IF(LEN($AA678)=0,"N",IF(LEN($AA678)&gt;1,"Error -- Availability entered in an incorrect format",IF($AA678='Control Panel'!$F$36,$AA678,IF($AA678='Control Panel'!$F$37,$AA678,IF($AA678='Control Panel'!$F$38,$AA678,IF($AA678='Control Panel'!$F$39,$AA678,IF($AA678='Control Panel'!$F$40,$AA678,IF($AA678='Control Panel'!$F$41,$AA678,"Error -- Availability entered in an incorrect format"))))))))</f>
        <v>N</v>
      </c>
    </row>
    <row r="679" spans="1:28" s="14" customFormat="1" x14ac:dyDescent="0.35">
      <c r="A679" s="7">
        <v>667</v>
      </c>
      <c r="B679" s="6"/>
      <c r="C679" s="11"/>
      <c r="D679" s="220"/>
      <c r="E679" s="11"/>
      <c r="F679" s="205" t="str">
        <f t="shared" si="20"/>
        <v>N/A</v>
      </c>
      <c r="G679" s="6"/>
      <c r="AA679" s="14" t="str">
        <f t="shared" si="21"/>
        <v/>
      </c>
      <c r="AB679" s="14" t="str">
        <f>IF(LEN($AA679)=0,"N",IF(LEN($AA679)&gt;1,"Error -- Availability entered in an incorrect format",IF($AA679='Control Panel'!$F$36,$AA679,IF($AA679='Control Panel'!$F$37,$AA679,IF($AA679='Control Panel'!$F$38,$AA679,IF($AA679='Control Panel'!$F$39,$AA679,IF($AA679='Control Panel'!$F$40,$AA679,IF($AA679='Control Panel'!$F$41,$AA679,"Error -- Availability entered in an incorrect format"))))))))</f>
        <v>N</v>
      </c>
    </row>
    <row r="680" spans="1:28" s="14" customFormat="1" x14ac:dyDescent="0.35">
      <c r="A680" s="7">
        <v>668</v>
      </c>
      <c r="B680" s="6"/>
      <c r="C680" s="11"/>
      <c r="D680" s="220"/>
      <c r="E680" s="11"/>
      <c r="F680" s="205" t="str">
        <f t="shared" si="20"/>
        <v>N/A</v>
      </c>
      <c r="G680" s="6"/>
      <c r="AA680" s="14" t="str">
        <f t="shared" si="21"/>
        <v/>
      </c>
      <c r="AB680" s="14" t="str">
        <f>IF(LEN($AA680)=0,"N",IF(LEN($AA680)&gt;1,"Error -- Availability entered in an incorrect format",IF($AA680='Control Panel'!$F$36,$AA680,IF($AA680='Control Panel'!$F$37,$AA680,IF($AA680='Control Panel'!$F$38,$AA680,IF($AA680='Control Panel'!$F$39,$AA680,IF($AA680='Control Panel'!$F$40,$AA680,IF($AA680='Control Panel'!$F$41,$AA680,"Error -- Availability entered in an incorrect format"))))))))</f>
        <v>N</v>
      </c>
    </row>
    <row r="681" spans="1:28" s="14" customFormat="1" x14ac:dyDescent="0.35">
      <c r="A681" s="7">
        <v>669</v>
      </c>
      <c r="B681" s="6"/>
      <c r="C681" s="11"/>
      <c r="D681" s="220"/>
      <c r="E681" s="11"/>
      <c r="F681" s="205" t="str">
        <f t="shared" si="20"/>
        <v>N/A</v>
      </c>
      <c r="G681" s="6"/>
      <c r="AA681" s="14" t="str">
        <f t="shared" si="21"/>
        <v/>
      </c>
      <c r="AB681" s="14" t="str">
        <f>IF(LEN($AA681)=0,"N",IF(LEN($AA681)&gt;1,"Error -- Availability entered in an incorrect format",IF($AA681='Control Panel'!$F$36,$AA681,IF($AA681='Control Panel'!$F$37,$AA681,IF($AA681='Control Panel'!$F$38,$AA681,IF($AA681='Control Panel'!$F$39,$AA681,IF($AA681='Control Panel'!$F$40,$AA681,IF($AA681='Control Panel'!$F$41,$AA681,"Error -- Availability entered in an incorrect format"))))))))</f>
        <v>N</v>
      </c>
    </row>
    <row r="682" spans="1:28" s="14" customFormat="1" x14ac:dyDescent="0.35">
      <c r="A682" s="7">
        <v>670</v>
      </c>
      <c r="B682" s="6"/>
      <c r="C682" s="11"/>
      <c r="D682" s="220"/>
      <c r="E682" s="11"/>
      <c r="F682" s="205" t="str">
        <f t="shared" si="20"/>
        <v>N/A</v>
      </c>
      <c r="G682" s="6"/>
      <c r="AA682" s="14" t="str">
        <f t="shared" si="21"/>
        <v/>
      </c>
      <c r="AB682" s="14" t="str">
        <f>IF(LEN($AA682)=0,"N",IF(LEN($AA682)&gt;1,"Error -- Availability entered in an incorrect format",IF($AA682='Control Panel'!$F$36,$AA682,IF($AA682='Control Panel'!$F$37,$AA682,IF($AA682='Control Panel'!$F$38,$AA682,IF($AA682='Control Panel'!$F$39,$AA682,IF($AA682='Control Panel'!$F$40,$AA682,IF($AA682='Control Panel'!$F$41,$AA682,"Error -- Availability entered in an incorrect format"))))))))</f>
        <v>N</v>
      </c>
    </row>
    <row r="683" spans="1:28" s="14" customFormat="1" x14ac:dyDescent="0.35">
      <c r="A683" s="7">
        <v>671</v>
      </c>
      <c r="B683" s="6"/>
      <c r="C683" s="11"/>
      <c r="D683" s="220"/>
      <c r="E683" s="11"/>
      <c r="F683" s="205" t="str">
        <f t="shared" si="20"/>
        <v>N/A</v>
      </c>
      <c r="G683" s="6"/>
      <c r="AA683" s="14" t="str">
        <f t="shared" si="21"/>
        <v/>
      </c>
      <c r="AB683" s="14" t="str">
        <f>IF(LEN($AA683)=0,"N",IF(LEN($AA683)&gt;1,"Error -- Availability entered in an incorrect format",IF($AA683='Control Panel'!$F$36,$AA683,IF($AA683='Control Panel'!$F$37,$AA683,IF($AA683='Control Panel'!$F$38,$AA683,IF($AA683='Control Panel'!$F$39,$AA683,IF($AA683='Control Panel'!$F$40,$AA683,IF($AA683='Control Panel'!$F$41,$AA683,"Error -- Availability entered in an incorrect format"))))))))</f>
        <v>N</v>
      </c>
    </row>
    <row r="684" spans="1:28" s="14" customFormat="1" x14ac:dyDescent="0.35">
      <c r="A684" s="7">
        <v>672</v>
      </c>
      <c r="B684" s="6"/>
      <c r="C684" s="11"/>
      <c r="D684" s="220"/>
      <c r="E684" s="11"/>
      <c r="F684" s="205" t="str">
        <f t="shared" si="20"/>
        <v>N/A</v>
      </c>
      <c r="G684" s="6"/>
      <c r="AA684" s="14" t="str">
        <f t="shared" si="21"/>
        <v/>
      </c>
      <c r="AB684" s="14" t="str">
        <f>IF(LEN($AA684)=0,"N",IF(LEN($AA684)&gt;1,"Error -- Availability entered in an incorrect format",IF($AA684='Control Panel'!$F$36,$AA684,IF($AA684='Control Panel'!$F$37,$AA684,IF($AA684='Control Panel'!$F$38,$AA684,IF($AA684='Control Panel'!$F$39,$AA684,IF($AA684='Control Panel'!$F$40,$AA684,IF($AA684='Control Panel'!$F$41,$AA684,"Error -- Availability entered in an incorrect format"))))))))</f>
        <v>N</v>
      </c>
    </row>
    <row r="685" spans="1:28" s="14" customFormat="1" x14ac:dyDescent="0.35">
      <c r="A685" s="7">
        <v>673</v>
      </c>
      <c r="B685" s="6"/>
      <c r="C685" s="11"/>
      <c r="D685" s="220"/>
      <c r="E685" s="11"/>
      <c r="F685" s="205" t="str">
        <f t="shared" si="20"/>
        <v>N/A</v>
      </c>
      <c r="G685" s="6"/>
      <c r="AA685" s="14" t="str">
        <f t="shared" si="21"/>
        <v/>
      </c>
      <c r="AB685" s="14" t="str">
        <f>IF(LEN($AA685)=0,"N",IF(LEN($AA685)&gt;1,"Error -- Availability entered in an incorrect format",IF($AA685='Control Panel'!$F$36,$AA685,IF($AA685='Control Panel'!$F$37,$AA685,IF($AA685='Control Panel'!$F$38,$AA685,IF($AA685='Control Panel'!$F$39,$AA685,IF($AA685='Control Panel'!$F$40,$AA685,IF($AA685='Control Panel'!$F$41,$AA685,"Error -- Availability entered in an incorrect format"))))))))</f>
        <v>N</v>
      </c>
    </row>
    <row r="686" spans="1:28" s="14" customFormat="1" x14ac:dyDescent="0.35">
      <c r="A686" s="7">
        <v>674</v>
      </c>
      <c r="B686" s="6"/>
      <c r="C686" s="11"/>
      <c r="D686" s="220"/>
      <c r="E686" s="11"/>
      <c r="F686" s="205" t="str">
        <f t="shared" si="20"/>
        <v>N/A</v>
      </c>
      <c r="G686" s="6"/>
      <c r="AA686" s="14" t="str">
        <f t="shared" si="21"/>
        <v/>
      </c>
      <c r="AB686" s="14" t="str">
        <f>IF(LEN($AA686)=0,"N",IF(LEN($AA686)&gt;1,"Error -- Availability entered in an incorrect format",IF($AA686='Control Panel'!$F$36,$AA686,IF($AA686='Control Panel'!$F$37,$AA686,IF($AA686='Control Panel'!$F$38,$AA686,IF($AA686='Control Panel'!$F$39,$AA686,IF($AA686='Control Panel'!$F$40,$AA686,IF($AA686='Control Panel'!$F$41,$AA686,"Error -- Availability entered in an incorrect format"))))))))</f>
        <v>N</v>
      </c>
    </row>
    <row r="687" spans="1:28" s="14" customFormat="1" x14ac:dyDescent="0.35">
      <c r="A687" s="7">
        <v>675</v>
      </c>
      <c r="B687" s="6"/>
      <c r="C687" s="11"/>
      <c r="D687" s="220"/>
      <c r="E687" s="11"/>
      <c r="F687" s="205" t="str">
        <f t="shared" si="20"/>
        <v>N/A</v>
      </c>
      <c r="G687" s="6"/>
      <c r="AA687" s="14" t="str">
        <f t="shared" si="21"/>
        <v/>
      </c>
      <c r="AB687" s="14" t="str">
        <f>IF(LEN($AA687)=0,"N",IF(LEN($AA687)&gt;1,"Error -- Availability entered in an incorrect format",IF($AA687='Control Panel'!$F$36,$AA687,IF($AA687='Control Panel'!$F$37,$AA687,IF($AA687='Control Panel'!$F$38,$AA687,IF($AA687='Control Panel'!$F$39,$AA687,IF($AA687='Control Panel'!$F$40,$AA687,IF($AA687='Control Panel'!$F$41,$AA687,"Error -- Availability entered in an incorrect format"))))))))</f>
        <v>N</v>
      </c>
    </row>
    <row r="688" spans="1:28" s="14" customFormat="1" x14ac:dyDescent="0.35">
      <c r="A688" s="7">
        <v>676</v>
      </c>
      <c r="B688" s="6"/>
      <c r="C688" s="11"/>
      <c r="D688" s="220"/>
      <c r="E688" s="11"/>
      <c r="F688" s="205" t="str">
        <f t="shared" si="20"/>
        <v>N/A</v>
      </c>
      <c r="G688" s="6"/>
      <c r="AA688" s="14" t="str">
        <f t="shared" si="21"/>
        <v/>
      </c>
      <c r="AB688" s="14" t="str">
        <f>IF(LEN($AA688)=0,"N",IF(LEN($AA688)&gt;1,"Error -- Availability entered in an incorrect format",IF($AA688='Control Panel'!$F$36,$AA688,IF($AA688='Control Panel'!$F$37,$AA688,IF($AA688='Control Panel'!$F$38,$AA688,IF($AA688='Control Panel'!$F$39,$AA688,IF($AA688='Control Panel'!$F$40,$AA688,IF($AA688='Control Panel'!$F$41,$AA688,"Error -- Availability entered in an incorrect format"))))))))</f>
        <v>N</v>
      </c>
    </row>
    <row r="689" spans="1:28" s="14" customFormat="1" x14ac:dyDescent="0.35">
      <c r="A689" s="7">
        <v>677</v>
      </c>
      <c r="B689" s="6"/>
      <c r="C689" s="11"/>
      <c r="D689" s="220"/>
      <c r="E689" s="11"/>
      <c r="F689" s="205" t="str">
        <f t="shared" si="20"/>
        <v>N/A</v>
      </c>
      <c r="G689" s="6"/>
      <c r="AA689" s="14" t="str">
        <f t="shared" si="21"/>
        <v/>
      </c>
      <c r="AB689" s="14" t="str">
        <f>IF(LEN($AA689)=0,"N",IF(LEN($AA689)&gt;1,"Error -- Availability entered in an incorrect format",IF($AA689='Control Panel'!$F$36,$AA689,IF($AA689='Control Panel'!$F$37,$AA689,IF($AA689='Control Panel'!$F$38,$AA689,IF($AA689='Control Panel'!$F$39,$AA689,IF($AA689='Control Panel'!$F$40,$AA689,IF($AA689='Control Panel'!$F$41,$AA689,"Error -- Availability entered in an incorrect format"))))))))</f>
        <v>N</v>
      </c>
    </row>
    <row r="690" spans="1:28" s="14" customFormat="1" x14ac:dyDescent="0.35">
      <c r="A690" s="7">
        <v>678</v>
      </c>
      <c r="B690" s="6"/>
      <c r="C690" s="11"/>
      <c r="D690" s="220"/>
      <c r="E690" s="11"/>
      <c r="F690" s="205" t="str">
        <f t="shared" si="20"/>
        <v>N/A</v>
      </c>
      <c r="G690" s="6"/>
      <c r="AA690" s="14" t="str">
        <f t="shared" si="21"/>
        <v/>
      </c>
      <c r="AB690" s="14" t="str">
        <f>IF(LEN($AA690)=0,"N",IF(LEN($AA690)&gt;1,"Error -- Availability entered in an incorrect format",IF($AA690='Control Panel'!$F$36,$AA690,IF($AA690='Control Panel'!$F$37,$AA690,IF($AA690='Control Panel'!$F$38,$AA690,IF($AA690='Control Panel'!$F$39,$AA690,IF($AA690='Control Panel'!$F$40,$AA690,IF($AA690='Control Panel'!$F$41,$AA690,"Error -- Availability entered in an incorrect format"))))))))</f>
        <v>N</v>
      </c>
    </row>
    <row r="691" spans="1:28" s="14" customFormat="1" x14ac:dyDescent="0.35">
      <c r="A691" s="7">
        <v>679</v>
      </c>
      <c r="B691" s="6"/>
      <c r="C691" s="11"/>
      <c r="D691" s="220"/>
      <c r="E691" s="11"/>
      <c r="F691" s="205" t="str">
        <f t="shared" si="20"/>
        <v>N/A</v>
      </c>
      <c r="G691" s="6"/>
      <c r="AA691" s="14" t="str">
        <f t="shared" si="21"/>
        <v/>
      </c>
      <c r="AB691" s="14" t="str">
        <f>IF(LEN($AA691)=0,"N",IF(LEN($AA691)&gt;1,"Error -- Availability entered in an incorrect format",IF($AA691='Control Panel'!$F$36,$AA691,IF($AA691='Control Panel'!$F$37,$AA691,IF($AA691='Control Panel'!$F$38,$AA691,IF($AA691='Control Panel'!$F$39,$AA691,IF($AA691='Control Panel'!$F$40,$AA691,IF($AA691='Control Panel'!$F$41,$AA691,"Error -- Availability entered in an incorrect format"))))))))</f>
        <v>N</v>
      </c>
    </row>
    <row r="692" spans="1:28" s="14" customFormat="1" x14ac:dyDescent="0.35">
      <c r="A692" s="7">
        <v>680</v>
      </c>
      <c r="B692" s="6"/>
      <c r="C692" s="11"/>
      <c r="D692" s="220"/>
      <c r="E692" s="11"/>
      <c r="F692" s="205" t="str">
        <f t="shared" si="20"/>
        <v>N/A</v>
      </c>
      <c r="G692" s="6"/>
      <c r="AA692" s="14" t="str">
        <f t="shared" si="21"/>
        <v/>
      </c>
      <c r="AB692" s="14" t="str">
        <f>IF(LEN($AA692)=0,"N",IF(LEN($AA692)&gt;1,"Error -- Availability entered in an incorrect format",IF($AA692='Control Panel'!$F$36,$AA692,IF($AA692='Control Panel'!$F$37,$AA692,IF($AA692='Control Panel'!$F$38,$AA692,IF($AA692='Control Panel'!$F$39,$AA692,IF($AA692='Control Panel'!$F$40,$AA692,IF($AA692='Control Panel'!$F$41,$AA692,"Error -- Availability entered in an incorrect format"))))))))</f>
        <v>N</v>
      </c>
    </row>
    <row r="693" spans="1:28" s="14" customFormat="1" x14ac:dyDescent="0.35">
      <c r="A693" s="7">
        <v>681</v>
      </c>
      <c r="B693" s="6"/>
      <c r="C693" s="11"/>
      <c r="D693" s="220"/>
      <c r="E693" s="11"/>
      <c r="F693" s="205" t="str">
        <f t="shared" si="20"/>
        <v>N/A</v>
      </c>
      <c r="G693" s="6"/>
      <c r="AA693" s="14" t="str">
        <f t="shared" si="21"/>
        <v/>
      </c>
      <c r="AB693" s="14" t="str">
        <f>IF(LEN($AA693)=0,"N",IF(LEN($AA693)&gt;1,"Error -- Availability entered in an incorrect format",IF($AA693='Control Panel'!$F$36,$AA693,IF($AA693='Control Panel'!$F$37,$AA693,IF($AA693='Control Panel'!$F$38,$AA693,IF($AA693='Control Panel'!$F$39,$AA693,IF($AA693='Control Panel'!$F$40,$AA693,IF($AA693='Control Panel'!$F$41,$AA693,"Error -- Availability entered in an incorrect format"))))))))</f>
        <v>N</v>
      </c>
    </row>
    <row r="694" spans="1:28" s="14" customFormat="1" x14ac:dyDescent="0.35">
      <c r="A694" s="7">
        <v>682</v>
      </c>
      <c r="B694" s="6"/>
      <c r="C694" s="11"/>
      <c r="D694" s="220"/>
      <c r="E694" s="11"/>
      <c r="F694" s="205" t="str">
        <f t="shared" si="20"/>
        <v>N/A</v>
      </c>
      <c r="G694" s="6"/>
      <c r="AA694" s="14" t="str">
        <f t="shared" si="21"/>
        <v/>
      </c>
      <c r="AB694" s="14" t="str">
        <f>IF(LEN($AA694)=0,"N",IF(LEN($AA694)&gt;1,"Error -- Availability entered in an incorrect format",IF($AA694='Control Panel'!$F$36,$AA694,IF($AA694='Control Panel'!$F$37,$AA694,IF($AA694='Control Panel'!$F$38,$AA694,IF($AA694='Control Panel'!$F$39,$AA694,IF($AA694='Control Panel'!$F$40,$AA694,IF($AA694='Control Panel'!$F$41,$AA694,"Error -- Availability entered in an incorrect format"))))))))</f>
        <v>N</v>
      </c>
    </row>
    <row r="695" spans="1:28" s="14" customFormat="1" x14ac:dyDescent="0.35">
      <c r="A695" s="7">
        <v>683</v>
      </c>
      <c r="B695" s="6"/>
      <c r="C695" s="11"/>
      <c r="D695" s="220"/>
      <c r="E695" s="11"/>
      <c r="F695" s="205" t="str">
        <f t="shared" si="20"/>
        <v>N/A</v>
      </c>
      <c r="G695" s="6"/>
      <c r="AA695" s="14" t="str">
        <f t="shared" si="21"/>
        <v/>
      </c>
      <c r="AB695" s="14" t="str">
        <f>IF(LEN($AA695)=0,"N",IF(LEN($AA695)&gt;1,"Error -- Availability entered in an incorrect format",IF($AA695='Control Panel'!$F$36,$AA695,IF($AA695='Control Panel'!$F$37,$AA695,IF($AA695='Control Panel'!$F$38,$AA695,IF($AA695='Control Panel'!$F$39,$AA695,IF($AA695='Control Panel'!$F$40,$AA695,IF($AA695='Control Panel'!$F$41,$AA695,"Error -- Availability entered in an incorrect format"))))))))</f>
        <v>N</v>
      </c>
    </row>
    <row r="696" spans="1:28" s="14" customFormat="1" x14ac:dyDescent="0.35">
      <c r="A696" s="7">
        <v>684</v>
      </c>
      <c r="B696" s="6"/>
      <c r="C696" s="11"/>
      <c r="D696" s="220"/>
      <c r="E696" s="11"/>
      <c r="F696" s="205" t="str">
        <f t="shared" si="20"/>
        <v>N/A</v>
      </c>
      <c r="G696" s="6"/>
      <c r="AA696" s="14" t="str">
        <f t="shared" si="21"/>
        <v/>
      </c>
      <c r="AB696" s="14" t="str">
        <f>IF(LEN($AA696)=0,"N",IF(LEN($AA696)&gt;1,"Error -- Availability entered in an incorrect format",IF($AA696='Control Panel'!$F$36,$AA696,IF($AA696='Control Panel'!$F$37,$AA696,IF($AA696='Control Panel'!$F$38,$AA696,IF($AA696='Control Panel'!$F$39,$AA696,IF($AA696='Control Panel'!$F$40,$AA696,IF($AA696='Control Panel'!$F$41,$AA696,"Error -- Availability entered in an incorrect format"))))))))</f>
        <v>N</v>
      </c>
    </row>
    <row r="697" spans="1:28" s="14" customFormat="1" x14ac:dyDescent="0.35">
      <c r="A697" s="7">
        <v>685</v>
      </c>
      <c r="B697" s="6"/>
      <c r="C697" s="11"/>
      <c r="D697" s="220"/>
      <c r="E697" s="11"/>
      <c r="F697" s="205" t="str">
        <f t="shared" si="20"/>
        <v>N/A</v>
      </c>
      <c r="G697" s="6"/>
      <c r="AA697" s="14" t="str">
        <f t="shared" si="21"/>
        <v/>
      </c>
      <c r="AB697" s="14" t="str">
        <f>IF(LEN($AA697)=0,"N",IF(LEN($AA697)&gt;1,"Error -- Availability entered in an incorrect format",IF($AA697='Control Panel'!$F$36,$AA697,IF($AA697='Control Panel'!$F$37,$AA697,IF($AA697='Control Panel'!$F$38,$AA697,IF($AA697='Control Panel'!$F$39,$AA697,IF($AA697='Control Panel'!$F$40,$AA697,IF($AA697='Control Panel'!$F$41,$AA697,"Error -- Availability entered in an incorrect format"))))))))</f>
        <v>N</v>
      </c>
    </row>
    <row r="698" spans="1:28" s="14" customFormat="1" x14ac:dyDescent="0.35">
      <c r="A698" s="7">
        <v>686</v>
      </c>
      <c r="B698" s="6"/>
      <c r="C698" s="11"/>
      <c r="D698" s="220"/>
      <c r="E698" s="11"/>
      <c r="F698" s="205" t="str">
        <f t="shared" si="20"/>
        <v>N/A</v>
      </c>
      <c r="G698" s="6"/>
      <c r="AA698" s="14" t="str">
        <f t="shared" si="21"/>
        <v/>
      </c>
      <c r="AB698" s="14" t="str">
        <f>IF(LEN($AA698)=0,"N",IF(LEN($AA698)&gt;1,"Error -- Availability entered in an incorrect format",IF($AA698='Control Panel'!$F$36,$AA698,IF($AA698='Control Panel'!$F$37,$AA698,IF($AA698='Control Panel'!$F$38,$AA698,IF($AA698='Control Panel'!$F$39,$AA698,IF($AA698='Control Panel'!$F$40,$AA698,IF($AA698='Control Panel'!$F$41,$AA698,"Error -- Availability entered in an incorrect format"))))))))</f>
        <v>N</v>
      </c>
    </row>
    <row r="699" spans="1:28" s="14" customFormat="1" x14ac:dyDescent="0.35">
      <c r="A699" s="7">
        <v>687</v>
      </c>
      <c r="B699" s="6"/>
      <c r="C699" s="11"/>
      <c r="D699" s="220"/>
      <c r="E699" s="11"/>
      <c r="F699" s="205" t="str">
        <f t="shared" si="20"/>
        <v>N/A</v>
      </c>
      <c r="G699" s="6"/>
      <c r="AA699" s="14" t="str">
        <f t="shared" si="21"/>
        <v/>
      </c>
      <c r="AB699" s="14" t="str">
        <f>IF(LEN($AA699)=0,"N",IF(LEN($AA699)&gt;1,"Error -- Availability entered in an incorrect format",IF($AA699='Control Panel'!$F$36,$AA699,IF($AA699='Control Panel'!$F$37,$AA699,IF($AA699='Control Panel'!$F$38,$AA699,IF($AA699='Control Panel'!$F$39,$AA699,IF($AA699='Control Panel'!$F$40,$AA699,IF($AA699='Control Panel'!$F$41,$AA699,"Error -- Availability entered in an incorrect format"))))))))</f>
        <v>N</v>
      </c>
    </row>
    <row r="700" spans="1:28" s="14" customFormat="1" x14ac:dyDescent="0.35">
      <c r="A700" s="7">
        <v>688</v>
      </c>
      <c r="B700" s="6"/>
      <c r="C700" s="11"/>
      <c r="D700" s="220"/>
      <c r="E700" s="11"/>
      <c r="F700" s="205" t="str">
        <f t="shared" si="20"/>
        <v>N/A</v>
      </c>
      <c r="G700" s="6"/>
      <c r="AA700" s="14" t="str">
        <f t="shared" si="21"/>
        <v/>
      </c>
      <c r="AB700" s="14" t="str">
        <f>IF(LEN($AA700)=0,"N",IF(LEN($AA700)&gt;1,"Error -- Availability entered in an incorrect format",IF($AA700='Control Panel'!$F$36,$AA700,IF($AA700='Control Panel'!$F$37,$AA700,IF($AA700='Control Panel'!$F$38,$AA700,IF($AA700='Control Panel'!$F$39,$AA700,IF($AA700='Control Panel'!$F$40,$AA700,IF($AA700='Control Panel'!$F$41,$AA700,"Error -- Availability entered in an incorrect format"))))))))</f>
        <v>N</v>
      </c>
    </row>
    <row r="701" spans="1:28" s="14" customFormat="1" x14ac:dyDescent="0.35">
      <c r="A701" s="7">
        <v>689</v>
      </c>
      <c r="B701" s="6"/>
      <c r="C701" s="11"/>
      <c r="D701" s="220"/>
      <c r="E701" s="11"/>
      <c r="F701" s="205" t="str">
        <f t="shared" si="20"/>
        <v>N/A</v>
      </c>
      <c r="G701" s="6"/>
      <c r="AA701" s="14" t="str">
        <f t="shared" si="21"/>
        <v/>
      </c>
      <c r="AB701" s="14" t="str">
        <f>IF(LEN($AA701)=0,"N",IF(LEN($AA701)&gt;1,"Error -- Availability entered in an incorrect format",IF($AA701='Control Panel'!$F$36,$AA701,IF($AA701='Control Panel'!$F$37,$AA701,IF($AA701='Control Panel'!$F$38,$AA701,IF($AA701='Control Panel'!$F$39,$AA701,IF($AA701='Control Panel'!$F$40,$AA701,IF($AA701='Control Panel'!$F$41,$AA701,"Error -- Availability entered in an incorrect format"))))))))</f>
        <v>N</v>
      </c>
    </row>
    <row r="702" spans="1:28" s="14" customFormat="1" x14ac:dyDescent="0.35">
      <c r="A702" s="7">
        <v>690</v>
      </c>
      <c r="B702" s="6"/>
      <c r="C702" s="11"/>
      <c r="D702" s="220"/>
      <c r="E702" s="11"/>
      <c r="F702" s="205" t="str">
        <f t="shared" si="20"/>
        <v>N/A</v>
      </c>
      <c r="G702" s="6"/>
      <c r="AA702" s="14" t="str">
        <f t="shared" si="21"/>
        <v/>
      </c>
      <c r="AB702" s="14" t="str">
        <f>IF(LEN($AA702)=0,"N",IF(LEN($AA702)&gt;1,"Error -- Availability entered in an incorrect format",IF($AA702='Control Panel'!$F$36,$AA702,IF($AA702='Control Panel'!$F$37,$AA702,IF($AA702='Control Panel'!$F$38,$AA702,IF($AA702='Control Panel'!$F$39,$AA702,IF($AA702='Control Panel'!$F$40,$AA702,IF($AA702='Control Panel'!$F$41,$AA702,"Error -- Availability entered in an incorrect format"))))))))</f>
        <v>N</v>
      </c>
    </row>
    <row r="703" spans="1:28" s="14" customFormat="1" x14ac:dyDescent="0.35">
      <c r="A703" s="7">
        <v>691</v>
      </c>
      <c r="B703" s="6"/>
      <c r="C703" s="11"/>
      <c r="D703" s="220"/>
      <c r="E703" s="11"/>
      <c r="F703" s="205" t="str">
        <f t="shared" si="20"/>
        <v>N/A</v>
      </c>
      <c r="G703" s="6"/>
      <c r="AA703" s="14" t="str">
        <f t="shared" si="21"/>
        <v/>
      </c>
      <c r="AB703" s="14" t="str">
        <f>IF(LEN($AA703)=0,"N",IF(LEN($AA703)&gt;1,"Error -- Availability entered in an incorrect format",IF($AA703='Control Panel'!$F$36,$AA703,IF($AA703='Control Panel'!$F$37,$AA703,IF($AA703='Control Panel'!$F$38,$AA703,IF($AA703='Control Panel'!$F$39,$AA703,IF($AA703='Control Panel'!$F$40,$AA703,IF($AA703='Control Panel'!$F$41,$AA703,"Error -- Availability entered in an incorrect format"))))))))</f>
        <v>N</v>
      </c>
    </row>
    <row r="704" spans="1:28" s="14" customFormat="1" x14ac:dyDescent="0.35">
      <c r="A704" s="7">
        <v>692</v>
      </c>
      <c r="B704" s="6"/>
      <c r="C704" s="11"/>
      <c r="D704" s="220"/>
      <c r="E704" s="11"/>
      <c r="F704" s="205" t="str">
        <f t="shared" si="20"/>
        <v>N/A</v>
      </c>
      <c r="G704" s="6"/>
      <c r="AA704" s="14" t="str">
        <f t="shared" si="21"/>
        <v/>
      </c>
      <c r="AB704" s="14" t="str">
        <f>IF(LEN($AA704)=0,"N",IF(LEN($AA704)&gt;1,"Error -- Availability entered in an incorrect format",IF($AA704='Control Panel'!$F$36,$AA704,IF($AA704='Control Panel'!$F$37,$AA704,IF($AA704='Control Panel'!$F$38,$AA704,IF($AA704='Control Panel'!$F$39,$AA704,IF($AA704='Control Panel'!$F$40,$AA704,IF($AA704='Control Panel'!$F$41,$AA704,"Error -- Availability entered in an incorrect format"))))))))</f>
        <v>N</v>
      </c>
    </row>
    <row r="705" spans="1:28" s="14" customFormat="1" x14ac:dyDescent="0.35">
      <c r="A705" s="7">
        <v>693</v>
      </c>
      <c r="B705" s="6"/>
      <c r="C705" s="11"/>
      <c r="D705" s="220"/>
      <c r="E705" s="11"/>
      <c r="F705" s="205" t="str">
        <f t="shared" si="20"/>
        <v>N/A</v>
      </c>
      <c r="G705" s="6"/>
      <c r="AA705" s="14" t="str">
        <f t="shared" si="21"/>
        <v/>
      </c>
      <c r="AB705" s="14" t="str">
        <f>IF(LEN($AA705)=0,"N",IF(LEN($AA705)&gt;1,"Error -- Availability entered in an incorrect format",IF($AA705='Control Panel'!$F$36,$AA705,IF($AA705='Control Panel'!$F$37,$AA705,IF($AA705='Control Panel'!$F$38,$AA705,IF($AA705='Control Panel'!$F$39,$AA705,IF($AA705='Control Panel'!$F$40,$AA705,IF($AA705='Control Panel'!$F$41,$AA705,"Error -- Availability entered in an incorrect format"))))))))</f>
        <v>N</v>
      </c>
    </row>
    <row r="706" spans="1:28" s="14" customFormat="1" x14ac:dyDescent="0.35">
      <c r="A706" s="7">
        <v>694</v>
      </c>
      <c r="B706" s="6"/>
      <c r="C706" s="11"/>
      <c r="D706" s="220"/>
      <c r="E706" s="11"/>
      <c r="F706" s="205" t="str">
        <f t="shared" si="20"/>
        <v>N/A</v>
      </c>
      <c r="G706" s="6"/>
      <c r="AA706" s="14" t="str">
        <f t="shared" si="21"/>
        <v/>
      </c>
      <c r="AB706" s="14" t="str">
        <f>IF(LEN($AA706)=0,"N",IF(LEN($AA706)&gt;1,"Error -- Availability entered in an incorrect format",IF($AA706='Control Panel'!$F$36,$AA706,IF($AA706='Control Panel'!$F$37,$AA706,IF($AA706='Control Panel'!$F$38,$AA706,IF($AA706='Control Panel'!$F$39,$AA706,IF($AA706='Control Panel'!$F$40,$AA706,IF($AA706='Control Panel'!$F$41,$AA706,"Error -- Availability entered in an incorrect format"))))))))</f>
        <v>N</v>
      </c>
    </row>
    <row r="707" spans="1:28" s="14" customFormat="1" x14ac:dyDescent="0.35">
      <c r="A707" s="7">
        <v>695</v>
      </c>
      <c r="B707" s="6"/>
      <c r="C707" s="11"/>
      <c r="D707" s="220"/>
      <c r="E707" s="11"/>
      <c r="F707" s="205" t="str">
        <f t="shared" si="20"/>
        <v>N/A</v>
      </c>
      <c r="G707" s="6"/>
      <c r="AA707" s="14" t="str">
        <f t="shared" si="21"/>
        <v/>
      </c>
      <c r="AB707" s="14" t="str">
        <f>IF(LEN($AA707)=0,"N",IF(LEN($AA707)&gt;1,"Error -- Availability entered in an incorrect format",IF($AA707='Control Panel'!$F$36,$AA707,IF($AA707='Control Panel'!$F$37,$AA707,IF($AA707='Control Panel'!$F$38,$AA707,IF($AA707='Control Panel'!$F$39,$AA707,IF($AA707='Control Panel'!$F$40,$AA707,IF($AA707='Control Panel'!$F$41,$AA707,"Error -- Availability entered in an incorrect format"))))))))</f>
        <v>N</v>
      </c>
    </row>
    <row r="708" spans="1:28" s="14" customFormat="1" x14ac:dyDescent="0.35">
      <c r="A708" s="7">
        <v>696</v>
      </c>
      <c r="B708" s="6"/>
      <c r="C708" s="11"/>
      <c r="D708" s="220"/>
      <c r="E708" s="11"/>
      <c r="F708" s="205" t="str">
        <f t="shared" si="20"/>
        <v>N/A</v>
      </c>
      <c r="G708" s="6"/>
      <c r="AA708" s="14" t="str">
        <f t="shared" si="21"/>
        <v/>
      </c>
      <c r="AB708" s="14" t="str">
        <f>IF(LEN($AA708)=0,"N",IF(LEN($AA708)&gt;1,"Error -- Availability entered in an incorrect format",IF($AA708='Control Panel'!$F$36,$AA708,IF($AA708='Control Panel'!$F$37,$AA708,IF($AA708='Control Panel'!$F$38,$AA708,IF($AA708='Control Panel'!$F$39,$AA708,IF($AA708='Control Panel'!$F$40,$AA708,IF($AA708='Control Panel'!$F$41,$AA708,"Error -- Availability entered in an incorrect format"))))))))</f>
        <v>N</v>
      </c>
    </row>
    <row r="709" spans="1:28" s="14" customFormat="1" x14ac:dyDescent="0.35">
      <c r="A709" s="7">
        <v>697</v>
      </c>
      <c r="B709" s="6"/>
      <c r="C709" s="11"/>
      <c r="D709" s="220"/>
      <c r="E709" s="11"/>
      <c r="F709" s="205" t="str">
        <f t="shared" si="20"/>
        <v>N/A</v>
      </c>
      <c r="G709" s="6"/>
      <c r="AA709" s="14" t="str">
        <f t="shared" si="21"/>
        <v/>
      </c>
      <c r="AB709" s="14" t="str">
        <f>IF(LEN($AA709)=0,"N",IF(LEN($AA709)&gt;1,"Error -- Availability entered in an incorrect format",IF($AA709='Control Panel'!$F$36,$AA709,IF($AA709='Control Panel'!$F$37,$AA709,IF($AA709='Control Panel'!$F$38,$AA709,IF($AA709='Control Panel'!$F$39,$AA709,IF($AA709='Control Panel'!$F$40,$AA709,IF($AA709='Control Panel'!$F$41,$AA709,"Error -- Availability entered in an incorrect format"))))))))</f>
        <v>N</v>
      </c>
    </row>
    <row r="710" spans="1:28" s="14" customFormat="1" x14ac:dyDescent="0.35">
      <c r="A710" s="7">
        <v>698</v>
      </c>
      <c r="B710" s="6"/>
      <c r="C710" s="11"/>
      <c r="D710" s="220"/>
      <c r="E710" s="11"/>
      <c r="F710" s="205" t="str">
        <f t="shared" si="20"/>
        <v>N/A</v>
      </c>
      <c r="G710" s="6"/>
      <c r="AA710" s="14" t="str">
        <f t="shared" si="21"/>
        <v/>
      </c>
      <c r="AB710" s="14" t="str">
        <f>IF(LEN($AA710)=0,"N",IF(LEN($AA710)&gt;1,"Error -- Availability entered in an incorrect format",IF($AA710='Control Panel'!$F$36,$AA710,IF($AA710='Control Panel'!$F$37,$AA710,IF($AA710='Control Panel'!$F$38,$AA710,IF($AA710='Control Panel'!$F$39,$AA710,IF($AA710='Control Panel'!$F$40,$AA710,IF($AA710='Control Panel'!$F$41,$AA710,"Error -- Availability entered in an incorrect format"))))))))</f>
        <v>N</v>
      </c>
    </row>
    <row r="711" spans="1:28" s="14" customFormat="1" x14ac:dyDescent="0.35">
      <c r="A711" s="7">
        <v>699</v>
      </c>
      <c r="B711" s="6"/>
      <c r="C711" s="11"/>
      <c r="D711" s="220"/>
      <c r="E711" s="11"/>
      <c r="F711" s="205" t="str">
        <f t="shared" si="20"/>
        <v>N/A</v>
      </c>
      <c r="G711" s="6"/>
      <c r="AA711" s="14" t="str">
        <f t="shared" si="21"/>
        <v/>
      </c>
      <c r="AB711" s="14" t="str">
        <f>IF(LEN($AA711)=0,"N",IF(LEN($AA711)&gt;1,"Error -- Availability entered in an incorrect format",IF($AA711='Control Panel'!$F$36,$AA711,IF($AA711='Control Panel'!$F$37,$AA711,IF($AA711='Control Panel'!$F$38,$AA711,IF($AA711='Control Panel'!$F$39,$AA711,IF($AA711='Control Panel'!$F$40,$AA711,IF($AA711='Control Panel'!$F$41,$AA711,"Error -- Availability entered in an incorrect format"))))))))</f>
        <v>N</v>
      </c>
    </row>
    <row r="712" spans="1:28" s="14" customFormat="1" x14ac:dyDescent="0.35">
      <c r="A712" s="7">
        <v>700</v>
      </c>
      <c r="B712" s="6"/>
      <c r="C712" s="11"/>
      <c r="D712" s="220"/>
      <c r="E712" s="11"/>
      <c r="F712" s="205" t="str">
        <f t="shared" si="20"/>
        <v>N/A</v>
      </c>
      <c r="G712" s="6"/>
      <c r="AA712" s="14" t="str">
        <f t="shared" si="21"/>
        <v/>
      </c>
      <c r="AB712" s="14" t="str">
        <f>IF(LEN($AA712)=0,"N",IF(LEN($AA712)&gt;1,"Error -- Availability entered in an incorrect format",IF($AA712='Control Panel'!$F$36,$AA712,IF($AA712='Control Panel'!$F$37,$AA712,IF($AA712='Control Panel'!$F$38,$AA712,IF($AA712='Control Panel'!$F$39,$AA712,IF($AA712='Control Panel'!$F$40,$AA712,IF($AA712='Control Panel'!$F$41,$AA712,"Error -- Availability entered in an incorrect format"))))))))</f>
        <v>N</v>
      </c>
    </row>
    <row r="713" spans="1:28" s="14" customFormat="1" x14ac:dyDescent="0.35">
      <c r="A713" s="7">
        <v>701</v>
      </c>
      <c r="B713" s="6"/>
      <c r="C713" s="11"/>
      <c r="D713" s="220"/>
      <c r="E713" s="11"/>
      <c r="F713" s="205" t="str">
        <f t="shared" si="20"/>
        <v>N/A</v>
      </c>
      <c r="G713" s="6"/>
      <c r="AA713" s="14" t="str">
        <f t="shared" si="21"/>
        <v/>
      </c>
      <c r="AB713" s="14" t="str">
        <f>IF(LEN($AA713)=0,"N",IF(LEN($AA713)&gt;1,"Error -- Availability entered in an incorrect format",IF($AA713='Control Panel'!$F$36,$AA713,IF($AA713='Control Panel'!$F$37,$AA713,IF($AA713='Control Panel'!$F$38,$AA713,IF($AA713='Control Panel'!$F$39,$AA713,IF($AA713='Control Panel'!$F$40,$AA713,IF($AA713='Control Panel'!$F$41,$AA713,"Error -- Availability entered in an incorrect format"))))))))</f>
        <v>N</v>
      </c>
    </row>
    <row r="714" spans="1:28" s="14" customFormat="1" x14ac:dyDescent="0.35">
      <c r="A714" s="7">
        <v>702</v>
      </c>
      <c r="B714" s="6"/>
      <c r="C714" s="11"/>
      <c r="D714" s="220"/>
      <c r="E714" s="11"/>
      <c r="F714" s="205" t="str">
        <f t="shared" si="20"/>
        <v>N/A</v>
      </c>
      <c r="G714" s="6"/>
      <c r="AA714" s="14" t="str">
        <f t="shared" si="21"/>
        <v/>
      </c>
      <c r="AB714" s="14" t="str">
        <f>IF(LEN($AA714)=0,"N",IF(LEN($AA714)&gt;1,"Error -- Availability entered in an incorrect format",IF($AA714='Control Panel'!$F$36,$AA714,IF($AA714='Control Panel'!$F$37,$AA714,IF($AA714='Control Panel'!$F$38,$AA714,IF($AA714='Control Panel'!$F$39,$AA714,IF($AA714='Control Panel'!$F$40,$AA714,IF($AA714='Control Panel'!$F$41,$AA714,"Error -- Availability entered in an incorrect format"))))))))</f>
        <v>N</v>
      </c>
    </row>
    <row r="715" spans="1:28" s="14" customFormat="1" x14ac:dyDescent="0.35">
      <c r="A715" s="7">
        <v>703</v>
      </c>
      <c r="B715" s="6"/>
      <c r="C715" s="11"/>
      <c r="D715" s="220"/>
      <c r="E715" s="11"/>
      <c r="F715" s="205" t="str">
        <f t="shared" si="20"/>
        <v>N/A</v>
      </c>
      <c r="G715" s="6"/>
      <c r="AA715" s="14" t="str">
        <f t="shared" si="21"/>
        <v/>
      </c>
      <c r="AB715" s="14" t="str">
        <f>IF(LEN($AA715)=0,"N",IF(LEN($AA715)&gt;1,"Error -- Availability entered in an incorrect format",IF($AA715='Control Panel'!$F$36,$AA715,IF($AA715='Control Panel'!$F$37,$AA715,IF($AA715='Control Panel'!$F$38,$AA715,IF($AA715='Control Panel'!$F$39,$AA715,IF($AA715='Control Panel'!$F$40,$AA715,IF($AA715='Control Panel'!$F$41,$AA715,"Error -- Availability entered in an incorrect format"))))))))</f>
        <v>N</v>
      </c>
    </row>
    <row r="716" spans="1:28" s="14" customFormat="1" x14ac:dyDescent="0.35">
      <c r="A716" s="7">
        <v>704</v>
      </c>
      <c r="B716" s="6"/>
      <c r="C716" s="11"/>
      <c r="D716" s="220"/>
      <c r="E716" s="11"/>
      <c r="F716" s="205" t="str">
        <f t="shared" si="20"/>
        <v>N/A</v>
      </c>
      <c r="G716" s="6"/>
      <c r="AA716" s="14" t="str">
        <f t="shared" si="21"/>
        <v/>
      </c>
      <c r="AB716" s="14" t="str">
        <f>IF(LEN($AA716)=0,"N",IF(LEN($AA716)&gt;1,"Error -- Availability entered in an incorrect format",IF($AA716='Control Panel'!$F$36,$AA716,IF($AA716='Control Panel'!$F$37,$AA716,IF($AA716='Control Panel'!$F$38,$AA716,IF($AA716='Control Panel'!$F$39,$AA716,IF($AA716='Control Panel'!$F$40,$AA716,IF($AA716='Control Panel'!$F$41,$AA716,"Error -- Availability entered in an incorrect format"))))))))</f>
        <v>N</v>
      </c>
    </row>
    <row r="717" spans="1:28" s="14" customFormat="1" x14ac:dyDescent="0.35">
      <c r="A717" s="7">
        <v>705</v>
      </c>
      <c r="B717" s="6"/>
      <c r="C717" s="11"/>
      <c r="D717" s="220"/>
      <c r="E717" s="11"/>
      <c r="F717" s="205" t="str">
        <f t="shared" si="20"/>
        <v>N/A</v>
      </c>
      <c r="G717" s="6"/>
      <c r="AA717" s="14" t="str">
        <f t="shared" si="21"/>
        <v/>
      </c>
      <c r="AB717" s="14" t="str">
        <f>IF(LEN($AA717)=0,"N",IF(LEN($AA717)&gt;1,"Error -- Availability entered in an incorrect format",IF($AA717='Control Panel'!$F$36,$AA717,IF($AA717='Control Panel'!$F$37,$AA717,IF($AA717='Control Panel'!$F$38,$AA717,IF($AA717='Control Panel'!$F$39,$AA717,IF($AA717='Control Panel'!$F$40,$AA717,IF($AA717='Control Panel'!$F$41,$AA717,"Error -- Availability entered in an incorrect format"))))))))</f>
        <v>N</v>
      </c>
    </row>
    <row r="718" spans="1:28" s="14" customFormat="1" x14ac:dyDescent="0.35">
      <c r="A718" s="7">
        <v>706</v>
      </c>
      <c r="B718" s="6"/>
      <c r="C718" s="11"/>
      <c r="D718" s="220"/>
      <c r="E718" s="11"/>
      <c r="F718" s="205" t="str">
        <f t="shared" ref="F718:F781" si="22">IF($D$10=$A$9,"N/A",$D$10)</f>
        <v>N/A</v>
      </c>
      <c r="G718" s="6"/>
      <c r="AA718" s="14" t="str">
        <f t="shared" ref="AA718:AA781" si="23">TRIM($D718)</f>
        <v/>
      </c>
      <c r="AB718" s="14" t="str">
        <f>IF(LEN($AA718)=0,"N",IF(LEN($AA718)&gt;1,"Error -- Availability entered in an incorrect format",IF($AA718='Control Panel'!$F$36,$AA718,IF($AA718='Control Panel'!$F$37,$AA718,IF($AA718='Control Panel'!$F$38,$AA718,IF($AA718='Control Panel'!$F$39,$AA718,IF($AA718='Control Panel'!$F$40,$AA718,IF($AA718='Control Panel'!$F$41,$AA718,"Error -- Availability entered in an incorrect format"))))))))</f>
        <v>N</v>
      </c>
    </row>
    <row r="719" spans="1:28" s="14" customFormat="1" x14ac:dyDescent="0.35">
      <c r="A719" s="7">
        <v>707</v>
      </c>
      <c r="B719" s="6"/>
      <c r="C719" s="11"/>
      <c r="D719" s="220"/>
      <c r="E719" s="11"/>
      <c r="F719" s="205" t="str">
        <f t="shared" si="22"/>
        <v>N/A</v>
      </c>
      <c r="G719" s="6"/>
      <c r="AA719" s="14" t="str">
        <f t="shared" si="23"/>
        <v/>
      </c>
      <c r="AB719" s="14" t="str">
        <f>IF(LEN($AA719)=0,"N",IF(LEN($AA719)&gt;1,"Error -- Availability entered in an incorrect format",IF($AA719='Control Panel'!$F$36,$AA719,IF($AA719='Control Panel'!$F$37,$AA719,IF($AA719='Control Panel'!$F$38,$AA719,IF($AA719='Control Panel'!$F$39,$AA719,IF($AA719='Control Panel'!$F$40,$AA719,IF($AA719='Control Panel'!$F$41,$AA719,"Error -- Availability entered in an incorrect format"))))))))</f>
        <v>N</v>
      </c>
    </row>
    <row r="720" spans="1:28" s="14" customFormat="1" x14ac:dyDescent="0.35">
      <c r="A720" s="7">
        <v>708</v>
      </c>
      <c r="B720" s="6"/>
      <c r="C720" s="11"/>
      <c r="D720" s="220"/>
      <c r="E720" s="11"/>
      <c r="F720" s="205" t="str">
        <f t="shared" si="22"/>
        <v>N/A</v>
      </c>
      <c r="G720" s="6"/>
      <c r="AA720" s="14" t="str">
        <f t="shared" si="23"/>
        <v/>
      </c>
      <c r="AB720" s="14" t="str">
        <f>IF(LEN($AA720)=0,"N",IF(LEN($AA720)&gt;1,"Error -- Availability entered in an incorrect format",IF($AA720='Control Panel'!$F$36,$AA720,IF($AA720='Control Panel'!$F$37,$AA720,IF($AA720='Control Panel'!$F$38,$AA720,IF($AA720='Control Panel'!$F$39,$AA720,IF($AA720='Control Panel'!$F$40,$AA720,IF($AA720='Control Panel'!$F$41,$AA720,"Error -- Availability entered in an incorrect format"))))))))</f>
        <v>N</v>
      </c>
    </row>
    <row r="721" spans="1:28" s="14" customFormat="1" x14ac:dyDescent="0.35">
      <c r="A721" s="7">
        <v>709</v>
      </c>
      <c r="B721" s="6"/>
      <c r="C721" s="11"/>
      <c r="D721" s="220"/>
      <c r="E721" s="11"/>
      <c r="F721" s="205" t="str">
        <f t="shared" si="22"/>
        <v>N/A</v>
      </c>
      <c r="G721" s="6"/>
      <c r="AA721" s="14" t="str">
        <f t="shared" si="23"/>
        <v/>
      </c>
      <c r="AB721" s="14" t="str">
        <f>IF(LEN($AA721)=0,"N",IF(LEN($AA721)&gt;1,"Error -- Availability entered in an incorrect format",IF($AA721='Control Panel'!$F$36,$AA721,IF($AA721='Control Panel'!$F$37,$AA721,IF($AA721='Control Panel'!$F$38,$AA721,IF($AA721='Control Panel'!$F$39,$AA721,IF($AA721='Control Panel'!$F$40,$AA721,IF($AA721='Control Panel'!$F$41,$AA721,"Error -- Availability entered in an incorrect format"))))))))</f>
        <v>N</v>
      </c>
    </row>
    <row r="722" spans="1:28" s="14" customFormat="1" x14ac:dyDescent="0.35">
      <c r="A722" s="7">
        <v>710</v>
      </c>
      <c r="B722" s="6"/>
      <c r="C722" s="11"/>
      <c r="D722" s="220"/>
      <c r="E722" s="11"/>
      <c r="F722" s="205" t="str">
        <f t="shared" si="22"/>
        <v>N/A</v>
      </c>
      <c r="G722" s="6"/>
      <c r="AA722" s="14" t="str">
        <f t="shared" si="23"/>
        <v/>
      </c>
      <c r="AB722" s="14" t="str">
        <f>IF(LEN($AA722)=0,"N",IF(LEN($AA722)&gt;1,"Error -- Availability entered in an incorrect format",IF($AA722='Control Panel'!$F$36,$AA722,IF($AA722='Control Panel'!$F$37,$AA722,IF($AA722='Control Panel'!$F$38,$AA722,IF($AA722='Control Panel'!$F$39,$AA722,IF($AA722='Control Panel'!$F$40,$AA722,IF($AA722='Control Panel'!$F$41,$AA722,"Error -- Availability entered in an incorrect format"))))))))</f>
        <v>N</v>
      </c>
    </row>
    <row r="723" spans="1:28" s="14" customFormat="1" x14ac:dyDescent="0.35">
      <c r="A723" s="7">
        <v>711</v>
      </c>
      <c r="B723" s="6"/>
      <c r="C723" s="11"/>
      <c r="D723" s="220"/>
      <c r="E723" s="11"/>
      <c r="F723" s="205" t="str">
        <f t="shared" si="22"/>
        <v>N/A</v>
      </c>
      <c r="G723" s="6"/>
      <c r="AA723" s="14" t="str">
        <f t="shared" si="23"/>
        <v/>
      </c>
      <c r="AB723" s="14" t="str">
        <f>IF(LEN($AA723)=0,"N",IF(LEN($AA723)&gt;1,"Error -- Availability entered in an incorrect format",IF($AA723='Control Panel'!$F$36,$AA723,IF($AA723='Control Panel'!$F$37,$AA723,IF($AA723='Control Panel'!$F$38,$AA723,IF($AA723='Control Panel'!$F$39,$AA723,IF($AA723='Control Panel'!$F$40,$AA723,IF($AA723='Control Panel'!$F$41,$AA723,"Error -- Availability entered in an incorrect format"))))))))</f>
        <v>N</v>
      </c>
    </row>
    <row r="724" spans="1:28" s="14" customFormat="1" x14ac:dyDescent="0.35">
      <c r="A724" s="7">
        <v>712</v>
      </c>
      <c r="B724" s="6"/>
      <c r="C724" s="11"/>
      <c r="D724" s="220"/>
      <c r="E724" s="11"/>
      <c r="F724" s="205" t="str">
        <f t="shared" si="22"/>
        <v>N/A</v>
      </c>
      <c r="G724" s="6"/>
      <c r="AA724" s="14" t="str">
        <f t="shared" si="23"/>
        <v/>
      </c>
      <c r="AB724" s="14" t="str">
        <f>IF(LEN($AA724)=0,"N",IF(LEN($AA724)&gt;1,"Error -- Availability entered in an incorrect format",IF($AA724='Control Panel'!$F$36,$AA724,IF($AA724='Control Panel'!$F$37,$AA724,IF($AA724='Control Panel'!$F$38,$AA724,IF($AA724='Control Panel'!$F$39,$AA724,IF($AA724='Control Panel'!$F$40,$AA724,IF($AA724='Control Panel'!$F$41,$AA724,"Error -- Availability entered in an incorrect format"))))))))</f>
        <v>N</v>
      </c>
    </row>
    <row r="725" spans="1:28" s="14" customFormat="1" x14ac:dyDescent="0.35">
      <c r="A725" s="7">
        <v>713</v>
      </c>
      <c r="B725" s="6"/>
      <c r="C725" s="11"/>
      <c r="D725" s="220"/>
      <c r="E725" s="11"/>
      <c r="F725" s="205" t="str">
        <f t="shared" si="22"/>
        <v>N/A</v>
      </c>
      <c r="G725" s="6"/>
      <c r="AA725" s="14" t="str">
        <f t="shared" si="23"/>
        <v/>
      </c>
      <c r="AB725" s="14" t="str">
        <f>IF(LEN($AA725)=0,"N",IF(LEN($AA725)&gt;1,"Error -- Availability entered in an incorrect format",IF($AA725='Control Panel'!$F$36,$AA725,IF($AA725='Control Panel'!$F$37,$AA725,IF($AA725='Control Panel'!$F$38,$AA725,IF($AA725='Control Panel'!$F$39,$AA725,IF($AA725='Control Panel'!$F$40,$AA725,IF($AA725='Control Panel'!$F$41,$AA725,"Error -- Availability entered in an incorrect format"))))))))</f>
        <v>N</v>
      </c>
    </row>
    <row r="726" spans="1:28" s="14" customFormat="1" x14ac:dyDescent="0.35">
      <c r="A726" s="7">
        <v>714</v>
      </c>
      <c r="B726" s="6"/>
      <c r="C726" s="11"/>
      <c r="D726" s="220"/>
      <c r="E726" s="11"/>
      <c r="F726" s="205" t="str">
        <f t="shared" si="22"/>
        <v>N/A</v>
      </c>
      <c r="G726" s="6"/>
      <c r="AA726" s="14" t="str">
        <f t="shared" si="23"/>
        <v/>
      </c>
      <c r="AB726" s="14" t="str">
        <f>IF(LEN($AA726)=0,"N",IF(LEN($AA726)&gt;1,"Error -- Availability entered in an incorrect format",IF($AA726='Control Panel'!$F$36,$AA726,IF($AA726='Control Panel'!$F$37,$AA726,IF($AA726='Control Panel'!$F$38,$AA726,IF($AA726='Control Panel'!$F$39,$AA726,IF($AA726='Control Panel'!$F$40,$AA726,IF($AA726='Control Panel'!$F$41,$AA726,"Error -- Availability entered in an incorrect format"))))))))</f>
        <v>N</v>
      </c>
    </row>
    <row r="727" spans="1:28" s="14" customFormat="1" x14ac:dyDescent="0.35">
      <c r="A727" s="7">
        <v>715</v>
      </c>
      <c r="B727" s="6"/>
      <c r="C727" s="11"/>
      <c r="D727" s="220"/>
      <c r="E727" s="11"/>
      <c r="F727" s="205" t="str">
        <f t="shared" si="22"/>
        <v>N/A</v>
      </c>
      <c r="G727" s="6"/>
      <c r="AA727" s="14" t="str">
        <f t="shared" si="23"/>
        <v/>
      </c>
      <c r="AB727" s="14" t="str">
        <f>IF(LEN($AA727)=0,"N",IF(LEN($AA727)&gt;1,"Error -- Availability entered in an incorrect format",IF($AA727='Control Panel'!$F$36,$AA727,IF($AA727='Control Panel'!$F$37,$AA727,IF($AA727='Control Panel'!$F$38,$AA727,IF($AA727='Control Panel'!$F$39,$AA727,IF($AA727='Control Panel'!$F$40,$AA727,IF($AA727='Control Panel'!$F$41,$AA727,"Error -- Availability entered in an incorrect format"))))))))</f>
        <v>N</v>
      </c>
    </row>
    <row r="728" spans="1:28" s="14" customFormat="1" x14ac:dyDescent="0.35">
      <c r="A728" s="7">
        <v>716</v>
      </c>
      <c r="B728" s="6"/>
      <c r="C728" s="11"/>
      <c r="D728" s="220"/>
      <c r="E728" s="11"/>
      <c r="F728" s="205" t="str">
        <f t="shared" si="22"/>
        <v>N/A</v>
      </c>
      <c r="G728" s="6"/>
      <c r="AA728" s="14" t="str">
        <f t="shared" si="23"/>
        <v/>
      </c>
      <c r="AB728" s="14" t="str">
        <f>IF(LEN($AA728)=0,"N",IF(LEN($AA728)&gt;1,"Error -- Availability entered in an incorrect format",IF($AA728='Control Panel'!$F$36,$AA728,IF($AA728='Control Panel'!$F$37,$AA728,IF($AA728='Control Panel'!$F$38,$AA728,IF($AA728='Control Panel'!$F$39,$AA728,IF($AA728='Control Panel'!$F$40,$AA728,IF($AA728='Control Panel'!$F$41,$AA728,"Error -- Availability entered in an incorrect format"))))))))</f>
        <v>N</v>
      </c>
    </row>
    <row r="729" spans="1:28" s="14" customFormat="1" x14ac:dyDescent="0.35">
      <c r="A729" s="7">
        <v>717</v>
      </c>
      <c r="B729" s="6"/>
      <c r="C729" s="11"/>
      <c r="D729" s="220"/>
      <c r="E729" s="11"/>
      <c r="F729" s="205" t="str">
        <f t="shared" si="22"/>
        <v>N/A</v>
      </c>
      <c r="G729" s="6"/>
      <c r="AA729" s="14" t="str">
        <f t="shared" si="23"/>
        <v/>
      </c>
      <c r="AB729" s="14" t="str">
        <f>IF(LEN($AA729)=0,"N",IF(LEN($AA729)&gt;1,"Error -- Availability entered in an incorrect format",IF($AA729='Control Panel'!$F$36,$AA729,IF($AA729='Control Panel'!$F$37,$AA729,IF($AA729='Control Panel'!$F$38,$AA729,IF($AA729='Control Panel'!$F$39,$AA729,IF($AA729='Control Panel'!$F$40,$AA729,IF($AA729='Control Panel'!$F$41,$AA729,"Error -- Availability entered in an incorrect format"))))))))</f>
        <v>N</v>
      </c>
    </row>
    <row r="730" spans="1:28" s="14" customFormat="1" x14ac:dyDescent="0.35">
      <c r="A730" s="7">
        <v>718</v>
      </c>
      <c r="B730" s="6"/>
      <c r="C730" s="11"/>
      <c r="D730" s="220"/>
      <c r="E730" s="11"/>
      <c r="F730" s="205" t="str">
        <f t="shared" si="22"/>
        <v>N/A</v>
      </c>
      <c r="G730" s="6"/>
      <c r="AA730" s="14" t="str">
        <f t="shared" si="23"/>
        <v/>
      </c>
      <c r="AB730" s="14" t="str">
        <f>IF(LEN($AA730)=0,"N",IF(LEN($AA730)&gt;1,"Error -- Availability entered in an incorrect format",IF($AA730='Control Panel'!$F$36,$AA730,IF($AA730='Control Panel'!$F$37,$AA730,IF($AA730='Control Panel'!$F$38,$AA730,IF($AA730='Control Panel'!$F$39,$AA730,IF($AA730='Control Panel'!$F$40,$AA730,IF($AA730='Control Panel'!$F$41,$AA730,"Error -- Availability entered in an incorrect format"))))))))</f>
        <v>N</v>
      </c>
    </row>
    <row r="731" spans="1:28" s="14" customFormat="1" x14ac:dyDescent="0.35">
      <c r="A731" s="7">
        <v>719</v>
      </c>
      <c r="B731" s="6"/>
      <c r="C731" s="11"/>
      <c r="D731" s="220"/>
      <c r="E731" s="11"/>
      <c r="F731" s="205" t="str">
        <f t="shared" si="22"/>
        <v>N/A</v>
      </c>
      <c r="G731" s="6"/>
      <c r="AA731" s="14" t="str">
        <f t="shared" si="23"/>
        <v/>
      </c>
      <c r="AB731" s="14" t="str">
        <f>IF(LEN($AA731)=0,"N",IF(LEN($AA731)&gt;1,"Error -- Availability entered in an incorrect format",IF($AA731='Control Panel'!$F$36,$AA731,IF($AA731='Control Panel'!$F$37,$AA731,IF($AA731='Control Panel'!$F$38,$AA731,IF($AA731='Control Panel'!$F$39,$AA731,IF($AA731='Control Panel'!$F$40,$AA731,IF($AA731='Control Panel'!$F$41,$AA731,"Error -- Availability entered in an incorrect format"))))))))</f>
        <v>N</v>
      </c>
    </row>
    <row r="732" spans="1:28" s="14" customFormat="1" x14ac:dyDescent="0.35">
      <c r="A732" s="7">
        <v>720</v>
      </c>
      <c r="B732" s="6"/>
      <c r="C732" s="11"/>
      <c r="D732" s="220"/>
      <c r="E732" s="11"/>
      <c r="F732" s="205" t="str">
        <f t="shared" si="22"/>
        <v>N/A</v>
      </c>
      <c r="G732" s="6"/>
      <c r="AA732" s="14" t="str">
        <f t="shared" si="23"/>
        <v/>
      </c>
      <c r="AB732" s="14" t="str">
        <f>IF(LEN($AA732)=0,"N",IF(LEN($AA732)&gt;1,"Error -- Availability entered in an incorrect format",IF($AA732='Control Panel'!$F$36,$AA732,IF($AA732='Control Panel'!$F$37,$AA732,IF($AA732='Control Panel'!$F$38,$AA732,IF($AA732='Control Panel'!$F$39,$AA732,IF($AA732='Control Panel'!$F$40,$AA732,IF($AA732='Control Panel'!$F$41,$AA732,"Error -- Availability entered in an incorrect format"))))))))</f>
        <v>N</v>
      </c>
    </row>
    <row r="733" spans="1:28" s="14" customFormat="1" x14ac:dyDescent="0.35">
      <c r="A733" s="7">
        <v>721</v>
      </c>
      <c r="B733" s="6"/>
      <c r="C733" s="11"/>
      <c r="D733" s="220"/>
      <c r="E733" s="11"/>
      <c r="F733" s="205" t="str">
        <f t="shared" si="22"/>
        <v>N/A</v>
      </c>
      <c r="G733" s="6"/>
      <c r="AA733" s="14" t="str">
        <f t="shared" si="23"/>
        <v/>
      </c>
      <c r="AB733" s="14" t="str">
        <f>IF(LEN($AA733)=0,"N",IF(LEN($AA733)&gt;1,"Error -- Availability entered in an incorrect format",IF($AA733='Control Panel'!$F$36,$AA733,IF($AA733='Control Panel'!$F$37,$AA733,IF($AA733='Control Panel'!$F$38,$AA733,IF($AA733='Control Panel'!$F$39,$AA733,IF($AA733='Control Panel'!$F$40,$AA733,IF($AA733='Control Panel'!$F$41,$AA733,"Error -- Availability entered in an incorrect format"))))))))</f>
        <v>N</v>
      </c>
    </row>
    <row r="734" spans="1:28" s="14" customFormat="1" x14ac:dyDescent="0.35">
      <c r="A734" s="7">
        <v>722</v>
      </c>
      <c r="B734" s="6"/>
      <c r="C734" s="11"/>
      <c r="D734" s="220"/>
      <c r="E734" s="11"/>
      <c r="F734" s="205" t="str">
        <f t="shared" si="22"/>
        <v>N/A</v>
      </c>
      <c r="G734" s="6"/>
      <c r="AA734" s="14" t="str">
        <f t="shared" si="23"/>
        <v/>
      </c>
      <c r="AB734" s="14" t="str">
        <f>IF(LEN($AA734)=0,"N",IF(LEN($AA734)&gt;1,"Error -- Availability entered in an incorrect format",IF($AA734='Control Panel'!$F$36,$AA734,IF($AA734='Control Panel'!$F$37,$AA734,IF($AA734='Control Panel'!$F$38,$AA734,IF($AA734='Control Panel'!$F$39,$AA734,IF($AA734='Control Panel'!$F$40,$AA734,IF($AA734='Control Panel'!$F$41,$AA734,"Error -- Availability entered in an incorrect format"))))))))</f>
        <v>N</v>
      </c>
    </row>
    <row r="735" spans="1:28" s="14" customFormat="1" x14ac:dyDescent="0.35">
      <c r="A735" s="7">
        <v>723</v>
      </c>
      <c r="B735" s="6"/>
      <c r="C735" s="11"/>
      <c r="D735" s="220"/>
      <c r="E735" s="11"/>
      <c r="F735" s="205" t="str">
        <f t="shared" si="22"/>
        <v>N/A</v>
      </c>
      <c r="G735" s="6"/>
      <c r="AA735" s="14" t="str">
        <f t="shared" si="23"/>
        <v/>
      </c>
      <c r="AB735" s="14" t="str">
        <f>IF(LEN($AA735)=0,"N",IF(LEN($AA735)&gt;1,"Error -- Availability entered in an incorrect format",IF($AA735='Control Panel'!$F$36,$AA735,IF($AA735='Control Panel'!$F$37,$AA735,IF($AA735='Control Panel'!$F$38,$AA735,IF($AA735='Control Panel'!$F$39,$AA735,IF($AA735='Control Panel'!$F$40,$AA735,IF($AA735='Control Panel'!$F$41,$AA735,"Error -- Availability entered in an incorrect format"))))))))</f>
        <v>N</v>
      </c>
    </row>
    <row r="736" spans="1:28" s="14" customFormat="1" x14ac:dyDescent="0.35">
      <c r="A736" s="7">
        <v>724</v>
      </c>
      <c r="B736" s="6"/>
      <c r="C736" s="11"/>
      <c r="D736" s="220"/>
      <c r="E736" s="11"/>
      <c r="F736" s="205" t="str">
        <f t="shared" si="22"/>
        <v>N/A</v>
      </c>
      <c r="G736" s="6"/>
      <c r="AA736" s="14" t="str">
        <f t="shared" si="23"/>
        <v/>
      </c>
      <c r="AB736" s="14" t="str">
        <f>IF(LEN($AA736)=0,"N",IF(LEN($AA736)&gt;1,"Error -- Availability entered in an incorrect format",IF($AA736='Control Panel'!$F$36,$AA736,IF($AA736='Control Panel'!$F$37,$AA736,IF($AA736='Control Panel'!$F$38,$AA736,IF($AA736='Control Panel'!$F$39,$AA736,IF($AA736='Control Panel'!$F$40,$AA736,IF($AA736='Control Panel'!$F$41,$AA736,"Error -- Availability entered in an incorrect format"))))))))</f>
        <v>N</v>
      </c>
    </row>
    <row r="737" spans="1:28" s="14" customFormat="1" x14ac:dyDescent="0.35">
      <c r="A737" s="7">
        <v>725</v>
      </c>
      <c r="B737" s="6"/>
      <c r="C737" s="11"/>
      <c r="D737" s="220"/>
      <c r="E737" s="11"/>
      <c r="F737" s="205" t="str">
        <f t="shared" si="22"/>
        <v>N/A</v>
      </c>
      <c r="G737" s="6"/>
      <c r="AA737" s="14" t="str">
        <f t="shared" si="23"/>
        <v/>
      </c>
      <c r="AB737" s="14" t="str">
        <f>IF(LEN($AA737)=0,"N",IF(LEN($AA737)&gt;1,"Error -- Availability entered in an incorrect format",IF($AA737='Control Panel'!$F$36,$AA737,IF($AA737='Control Panel'!$F$37,$AA737,IF($AA737='Control Panel'!$F$38,$AA737,IF($AA737='Control Panel'!$F$39,$AA737,IF($AA737='Control Panel'!$F$40,$AA737,IF($AA737='Control Panel'!$F$41,$AA737,"Error -- Availability entered in an incorrect format"))))))))</f>
        <v>N</v>
      </c>
    </row>
    <row r="738" spans="1:28" s="14" customFormat="1" x14ac:dyDescent="0.35">
      <c r="A738" s="7">
        <v>726</v>
      </c>
      <c r="B738" s="6"/>
      <c r="C738" s="11"/>
      <c r="D738" s="220"/>
      <c r="E738" s="11"/>
      <c r="F738" s="205" t="str">
        <f t="shared" si="22"/>
        <v>N/A</v>
      </c>
      <c r="G738" s="6"/>
      <c r="AA738" s="14" t="str">
        <f t="shared" si="23"/>
        <v/>
      </c>
      <c r="AB738" s="14" t="str">
        <f>IF(LEN($AA738)=0,"N",IF(LEN($AA738)&gt;1,"Error -- Availability entered in an incorrect format",IF($AA738='Control Panel'!$F$36,$AA738,IF($AA738='Control Panel'!$F$37,$AA738,IF($AA738='Control Panel'!$F$38,$AA738,IF($AA738='Control Panel'!$F$39,$AA738,IF($AA738='Control Panel'!$F$40,$AA738,IF($AA738='Control Panel'!$F$41,$AA738,"Error -- Availability entered in an incorrect format"))))))))</f>
        <v>N</v>
      </c>
    </row>
    <row r="739" spans="1:28" s="14" customFormat="1" x14ac:dyDescent="0.35">
      <c r="A739" s="7">
        <v>727</v>
      </c>
      <c r="B739" s="6"/>
      <c r="C739" s="11"/>
      <c r="D739" s="220"/>
      <c r="E739" s="11"/>
      <c r="F739" s="205" t="str">
        <f t="shared" si="22"/>
        <v>N/A</v>
      </c>
      <c r="G739" s="6"/>
      <c r="AA739" s="14" t="str">
        <f t="shared" si="23"/>
        <v/>
      </c>
      <c r="AB739" s="14" t="str">
        <f>IF(LEN($AA739)=0,"N",IF(LEN($AA739)&gt;1,"Error -- Availability entered in an incorrect format",IF($AA739='Control Panel'!$F$36,$AA739,IF($AA739='Control Panel'!$F$37,$AA739,IF($AA739='Control Panel'!$F$38,$AA739,IF($AA739='Control Panel'!$F$39,$AA739,IF($AA739='Control Panel'!$F$40,$AA739,IF($AA739='Control Panel'!$F$41,$AA739,"Error -- Availability entered in an incorrect format"))))))))</f>
        <v>N</v>
      </c>
    </row>
    <row r="740" spans="1:28" s="14" customFormat="1" x14ac:dyDescent="0.35">
      <c r="A740" s="7">
        <v>728</v>
      </c>
      <c r="B740" s="6"/>
      <c r="C740" s="11"/>
      <c r="D740" s="220"/>
      <c r="E740" s="11"/>
      <c r="F740" s="205" t="str">
        <f t="shared" si="22"/>
        <v>N/A</v>
      </c>
      <c r="G740" s="6"/>
      <c r="AA740" s="14" t="str">
        <f t="shared" si="23"/>
        <v/>
      </c>
      <c r="AB740" s="14" t="str">
        <f>IF(LEN($AA740)=0,"N",IF(LEN($AA740)&gt;1,"Error -- Availability entered in an incorrect format",IF($AA740='Control Panel'!$F$36,$AA740,IF($AA740='Control Panel'!$F$37,$AA740,IF($AA740='Control Panel'!$F$38,$AA740,IF($AA740='Control Panel'!$F$39,$AA740,IF($AA740='Control Panel'!$F$40,$AA740,IF($AA740='Control Panel'!$F$41,$AA740,"Error -- Availability entered in an incorrect format"))))))))</f>
        <v>N</v>
      </c>
    </row>
    <row r="741" spans="1:28" s="14" customFormat="1" x14ac:dyDescent="0.35">
      <c r="A741" s="7">
        <v>729</v>
      </c>
      <c r="B741" s="6"/>
      <c r="C741" s="11"/>
      <c r="D741" s="220"/>
      <c r="E741" s="11"/>
      <c r="F741" s="205" t="str">
        <f t="shared" si="22"/>
        <v>N/A</v>
      </c>
      <c r="G741" s="6"/>
      <c r="AA741" s="14" t="str">
        <f t="shared" si="23"/>
        <v/>
      </c>
      <c r="AB741" s="14" t="str">
        <f>IF(LEN($AA741)=0,"N",IF(LEN($AA741)&gt;1,"Error -- Availability entered in an incorrect format",IF($AA741='Control Panel'!$F$36,$AA741,IF($AA741='Control Panel'!$F$37,$AA741,IF($AA741='Control Panel'!$F$38,$AA741,IF($AA741='Control Panel'!$F$39,$AA741,IF($AA741='Control Panel'!$F$40,$AA741,IF($AA741='Control Panel'!$F$41,$AA741,"Error -- Availability entered in an incorrect format"))))))))</f>
        <v>N</v>
      </c>
    </row>
    <row r="742" spans="1:28" s="14" customFormat="1" x14ac:dyDescent="0.35">
      <c r="A742" s="7">
        <v>730</v>
      </c>
      <c r="B742" s="6"/>
      <c r="C742" s="11"/>
      <c r="D742" s="220"/>
      <c r="E742" s="11"/>
      <c r="F742" s="205" t="str">
        <f t="shared" si="22"/>
        <v>N/A</v>
      </c>
      <c r="G742" s="6"/>
      <c r="AA742" s="14" t="str">
        <f t="shared" si="23"/>
        <v/>
      </c>
      <c r="AB742" s="14" t="str">
        <f>IF(LEN($AA742)=0,"N",IF(LEN($AA742)&gt;1,"Error -- Availability entered in an incorrect format",IF($AA742='Control Panel'!$F$36,$AA742,IF($AA742='Control Panel'!$F$37,$AA742,IF($AA742='Control Panel'!$F$38,$AA742,IF($AA742='Control Panel'!$F$39,$AA742,IF($AA742='Control Panel'!$F$40,$AA742,IF($AA742='Control Panel'!$F$41,$AA742,"Error -- Availability entered in an incorrect format"))))))))</f>
        <v>N</v>
      </c>
    </row>
    <row r="743" spans="1:28" s="14" customFormat="1" x14ac:dyDescent="0.35">
      <c r="A743" s="7">
        <v>731</v>
      </c>
      <c r="B743" s="6"/>
      <c r="C743" s="11"/>
      <c r="D743" s="220"/>
      <c r="E743" s="11"/>
      <c r="F743" s="205" t="str">
        <f t="shared" si="22"/>
        <v>N/A</v>
      </c>
      <c r="G743" s="6"/>
      <c r="AA743" s="14" t="str">
        <f t="shared" si="23"/>
        <v/>
      </c>
      <c r="AB743" s="14" t="str">
        <f>IF(LEN($AA743)=0,"N",IF(LEN($AA743)&gt;1,"Error -- Availability entered in an incorrect format",IF($AA743='Control Panel'!$F$36,$AA743,IF($AA743='Control Panel'!$F$37,$AA743,IF($AA743='Control Panel'!$F$38,$AA743,IF($AA743='Control Panel'!$F$39,$AA743,IF($AA743='Control Panel'!$F$40,$AA743,IF($AA743='Control Panel'!$F$41,$AA743,"Error -- Availability entered in an incorrect format"))))))))</f>
        <v>N</v>
      </c>
    </row>
    <row r="744" spans="1:28" s="14" customFormat="1" x14ac:dyDescent="0.35">
      <c r="A744" s="7">
        <v>732</v>
      </c>
      <c r="B744" s="6"/>
      <c r="C744" s="11"/>
      <c r="D744" s="220"/>
      <c r="E744" s="11"/>
      <c r="F744" s="205" t="str">
        <f t="shared" si="22"/>
        <v>N/A</v>
      </c>
      <c r="G744" s="6"/>
      <c r="AA744" s="14" t="str">
        <f t="shared" si="23"/>
        <v/>
      </c>
      <c r="AB744" s="14" t="str">
        <f>IF(LEN($AA744)=0,"N",IF(LEN($AA744)&gt;1,"Error -- Availability entered in an incorrect format",IF($AA744='Control Panel'!$F$36,$AA744,IF($AA744='Control Panel'!$F$37,$AA744,IF($AA744='Control Panel'!$F$38,$AA744,IF($AA744='Control Panel'!$F$39,$AA744,IF($AA744='Control Panel'!$F$40,$AA744,IF($AA744='Control Panel'!$F$41,$AA744,"Error -- Availability entered in an incorrect format"))))))))</f>
        <v>N</v>
      </c>
    </row>
    <row r="745" spans="1:28" s="14" customFormat="1" x14ac:dyDescent="0.35">
      <c r="A745" s="7">
        <v>733</v>
      </c>
      <c r="B745" s="6"/>
      <c r="C745" s="11"/>
      <c r="D745" s="220"/>
      <c r="E745" s="11"/>
      <c r="F745" s="205" t="str">
        <f t="shared" si="22"/>
        <v>N/A</v>
      </c>
      <c r="G745" s="6"/>
      <c r="AA745" s="14" t="str">
        <f t="shared" si="23"/>
        <v/>
      </c>
      <c r="AB745" s="14" t="str">
        <f>IF(LEN($AA745)=0,"N",IF(LEN($AA745)&gt;1,"Error -- Availability entered in an incorrect format",IF($AA745='Control Panel'!$F$36,$AA745,IF($AA745='Control Panel'!$F$37,$AA745,IF($AA745='Control Panel'!$F$38,$AA745,IF($AA745='Control Panel'!$F$39,$AA745,IF($AA745='Control Panel'!$F$40,$AA745,IF($AA745='Control Panel'!$F$41,$AA745,"Error -- Availability entered in an incorrect format"))))))))</f>
        <v>N</v>
      </c>
    </row>
    <row r="746" spans="1:28" s="14" customFormat="1" x14ac:dyDescent="0.35">
      <c r="A746" s="7">
        <v>734</v>
      </c>
      <c r="B746" s="6"/>
      <c r="C746" s="11"/>
      <c r="D746" s="220"/>
      <c r="E746" s="11"/>
      <c r="F746" s="205" t="str">
        <f t="shared" si="22"/>
        <v>N/A</v>
      </c>
      <c r="G746" s="6"/>
      <c r="AA746" s="14" t="str">
        <f t="shared" si="23"/>
        <v/>
      </c>
      <c r="AB746" s="14" t="str">
        <f>IF(LEN($AA746)=0,"N",IF(LEN($AA746)&gt;1,"Error -- Availability entered in an incorrect format",IF($AA746='Control Panel'!$F$36,$AA746,IF($AA746='Control Panel'!$F$37,$AA746,IF($AA746='Control Panel'!$F$38,$AA746,IF($AA746='Control Panel'!$F$39,$AA746,IF($AA746='Control Panel'!$F$40,$AA746,IF($AA746='Control Panel'!$F$41,$AA746,"Error -- Availability entered in an incorrect format"))))))))</f>
        <v>N</v>
      </c>
    </row>
    <row r="747" spans="1:28" s="14" customFormat="1" x14ac:dyDescent="0.35">
      <c r="A747" s="7">
        <v>735</v>
      </c>
      <c r="B747" s="6"/>
      <c r="C747" s="11"/>
      <c r="D747" s="220"/>
      <c r="E747" s="11"/>
      <c r="F747" s="205" t="str">
        <f t="shared" si="22"/>
        <v>N/A</v>
      </c>
      <c r="G747" s="6"/>
      <c r="AA747" s="14" t="str">
        <f t="shared" si="23"/>
        <v/>
      </c>
      <c r="AB747" s="14" t="str">
        <f>IF(LEN($AA747)=0,"N",IF(LEN($AA747)&gt;1,"Error -- Availability entered in an incorrect format",IF($AA747='Control Panel'!$F$36,$AA747,IF($AA747='Control Panel'!$F$37,$AA747,IF($AA747='Control Panel'!$F$38,$AA747,IF($AA747='Control Panel'!$F$39,$AA747,IF($AA747='Control Panel'!$F$40,$AA747,IF($AA747='Control Panel'!$F$41,$AA747,"Error -- Availability entered in an incorrect format"))))))))</f>
        <v>N</v>
      </c>
    </row>
    <row r="748" spans="1:28" s="14" customFormat="1" x14ac:dyDescent="0.35">
      <c r="A748" s="7">
        <v>736</v>
      </c>
      <c r="B748" s="6"/>
      <c r="C748" s="11"/>
      <c r="D748" s="220"/>
      <c r="E748" s="11"/>
      <c r="F748" s="205" t="str">
        <f t="shared" si="22"/>
        <v>N/A</v>
      </c>
      <c r="G748" s="6"/>
      <c r="AA748" s="14" t="str">
        <f t="shared" si="23"/>
        <v/>
      </c>
      <c r="AB748" s="14" t="str">
        <f>IF(LEN($AA748)=0,"N",IF(LEN($AA748)&gt;1,"Error -- Availability entered in an incorrect format",IF($AA748='Control Panel'!$F$36,$AA748,IF($AA748='Control Panel'!$F$37,$AA748,IF($AA748='Control Panel'!$F$38,$AA748,IF($AA748='Control Panel'!$F$39,$AA748,IF($AA748='Control Panel'!$F$40,$AA748,IF($AA748='Control Panel'!$F$41,$AA748,"Error -- Availability entered in an incorrect format"))))))))</f>
        <v>N</v>
      </c>
    </row>
    <row r="749" spans="1:28" s="14" customFormat="1" x14ac:dyDescent="0.35">
      <c r="A749" s="7">
        <v>737</v>
      </c>
      <c r="B749" s="6"/>
      <c r="C749" s="11"/>
      <c r="D749" s="220"/>
      <c r="E749" s="11"/>
      <c r="F749" s="205" t="str">
        <f t="shared" si="22"/>
        <v>N/A</v>
      </c>
      <c r="G749" s="6"/>
      <c r="AA749" s="14" t="str">
        <f t="shared" si="23"/>
        <v/>
      </c>
      <c r="AB749" s="14" t="str">
        <f>IF(LEN($AA749)=0,"N",IF(LEN($AA749)&gt;1,"Error -- Availability entered in an incorrect format",IF($AA749='Control Panel'!$F$36,$AA749,IF($AA749='Control Panel'!$F$37,$AA749,IF($AA749='Control Panel'!$F$38,$AA749,IF($AA749='Control Panel'!$F$39,$AA749,IF($AA749='Control Panel'!$F$40,$AA749,IF($AA749='Control Panel'!$F$41,$AA749,"Error -- Availability entered in an incorrect format"))))))))</f>
        <v>N</v>
      </c>
    </row>
    <row r="750" spans="1:28" s="14" customFormat="1" x14ac:dyDescent="0.35">
      <c r="A750" s="7">
        <v>738</v>
      </c>
      <c r="B750" s="6"/>
      <c r="C750" s="11"/>
      <c r="D750" s="220"/>
      <c r="E750" s="11"/>
      <c r="F750" s="205" t="str">
        <f t="shared" si="22"/>
        <v>N/A</v>
      </c>
      <c r="G750" s="6"/>
      <c r="AA750" s="14" t="str">
        <f t="shared" si="23"/>
        <v/>
      </c>
      <c r="AB750" s="14" t="str">
        <f>IF(LEN($AA750)=0,"N",IF(LEN($AA750)&gt;1,"Error -- Availability entered in an incorrect format",IF($AA750='Control Panel'!$F$36,$AA750,IF($AA750='Control Panel'!$F$37,$AA750,IF($AA750='Control Panel'!$F$38,$AA750,IF($AA750='Control Panel'!$F$39,$AA750,IF($AA750='Control Panel'!$F$40,$AA750,IF($AA750='Control Panel'!$F$41,$AA750,"Error -- Availability entered in an incorrect format"))))))))</f>
        <v>N</v>
      </c>
    </row>
    <row r="751" spans="1:28" s="14" customFormat="1" x14ac:dyDescent="0.35">
      <c r="A751" s="7">
        <v>739</v>
      </c>
      <c r="B751" s="6"/>
      <c r="C751" s="11"/>
      <c r="D751" s="220"/>
      <c r="E751" s="11"/>
      <c r="F751" s="205" t="str">
        <f t="shared" si="22"/>
        <v>N/A</v>
      </c>
      <c r="G751" s="6"/>
      <c r="AA751" s="14" t="str">
        <f t="shared" si="23"/>
        <v/>
      </c>
      <c r="AB751" s="14" t="str">
        <f>IF(LEN($AA751)=0,"N",IF(LEN($AA751)&gt;1,"Error -- Availability entered in an incorrect format",IF($AA751='Control Panel'!$F$36,$AA751,IF($AA751='Control Panel'!$F$37,$AA751,IF($AA751='Control Panel'!$F$38,$AA751,IF($AA751='Control Panel'!$F$39,$AA751,IF($AA751='Control Panel'!$F$40,$AA751,IF($AA751='Control Panel'!$F$41,$AA751,"Error -- Availability entered in an incorrect format"))))))))</f>
        <v>N</v>
      </c>
    </row>
    <row r="752" spans="1:28" s="14" customFormat="1" x14ac:dyDescent="0.35">
      <c r="A752" s="7">
        <v>740</v>
      </c>
      <c r="B752" s="6"/>
      <c r="C752" s="11"/>
      <c r="D752" s="220"/>
      <c r="E752" s="11"/>
      <c r="F752" s="205" t="str">
        <f t="shared" si="22"/>
        <v>N/A</v>
      </c>
      <c r="G752" s="6"/>
      <c r="AA752" s="14" t="str">
        <f t="shared" si="23"/>
        <v/>
      </c>
      <c r="AB752" s="14" t="str">
        <f>IF(LEN($AA752)=0,"N",IF(LEN($AA752)&gt;1,"Error -- Availability entered in an incorrect format",IF($AA752='Control Panel'!$F$36,$AA752,IF($AA752='Control Panel'!$F$37,$AA752,IF($AA752='Control Panel'!$F$38,$AA752,IF($AA752='Control Panel'!$F$39,$AA752,IF($AA752='Control Panel'!$F$40,$AA752,IF($AA752='Control Panel'!$F$41,$AA752,"Error -- Availability entered in an incorrect format"))))))))</f>
        <v>N</v>
      </c>
    </row>
    <row r="753" spans="1:28" s="14" customFormat="1" x14ac:dyDescent="0.35">
      <c r="A753" s="7">
        <v>741</v>
      </c>
      <c r="B753" s="6"/>
      <c r="C753" s="11"/>
      <c r="D753" s="220"/>
      <c r="E753" s="11"/>
      <c r="F753" s="205" t="str">
        <f t="shared" si="22"/>
        <v>N/A</v>
      </c>
      <c r="G753" s="6"/>
      <c r="AA753" s="14" t="str">
        <f t="shared" si="23"/>
        <v/>
      </c>
      <c r="AB753" s="14" t="str">
        <f>IF(LEN($AA753)=0,"N",IF(LEN($AA753)&gt;1,"Error -- Availability entered in an incorrect format",IF($AA753='Control Panel'!$F$36,$AA753,IF($AA753='Control Panel'!$F$37,$AA753,IF($AA753='Control Panel'!$F$38,$AA753,IF($AA753='Control Panel'!$F$39,$AA753,IF($AA753='Control Panel'!$F$40,$AA753,IF($AA753='Control Panel'!$F$41,$AA753,"Error -- Availability entered in an incorrect format"))))))))</f>
        <v>N</v>
      </c>
    </row>
    <row r="754" spans="1:28" s="14" customFormat="1" x14ac:dyDescent="0.35">
      <c r="A754" s="7">
        <v>742</v>
      </c>
      <c r="B754" s="6"/>
      <c r="C754" s="11"/>
      <c r="D754" s="220"/>
      <c r="E754" s="11"/>
      <c r="F754" s="205" t="str">
        <f t="shared" si="22"/>
        <v>N/A</v>
      </c>
      <c r="G754" s="6"/>
      <c r="AA754" s="14" t="str">
        <f t="shared" si="23"/>
        <v/>
      </c>
      <c r="AB754" s="14" t="str">
        <f>IF(LEN($AA754)=0,"N",IF(LEN($AA754)&gt;1,"Error -- Availability entered in an incorrect format",IF($AA754='Control Panel'!$F$36,$AA754,IF($AA754='Control Panel'!$F$37,$AA754,IF($AA754='Control Panel'!$F$38,$AA754,IF($AA754='Control Panel'!$F$39,$AA754,IF($AA754='Control Panel'!$F$40,$AA754,IF($AA754='Control Panel'!$F$41,$AA754,"Error -- Availability entered in an incorrect format"))))))))</f>
        <v>N</v>
      </c>
    </row>
    <row r="755" spans="1:28" s="14" customFormat="1" x14ac:dyDescent="0.35">
      <c r="A755" s="7">
        <v>743</v>
      </c>
      <c r="B755" s="6"/>
      <c r="C755" s="11"/>
      <c r="D755" s="220"/>
      <c r="E755" s="11"/>
      <c r="F755" s="205" t="str">
        <f t="shared" si="22"/>
        <v>N/A</v>
      </c>
      <c r="G755" s="6"/>
      <c r="AA755" s="14" t="str">
        <f t="shared" si="23"/>
        <v/>
      </c>
      <c r="AB755" s="14" t="str">
        <f>IF(LEN($AA755)=0,"N",IF(LEN($AA755)&gt;1,"Error -- Availability entered in an incorrect format",IF($AA755='Control Panel'!$F$36,$AA755,IF($AA755='Control Panel'!$F$37,$AA755,IF($AA755='Control Panel'!$F$38,$AA755,IF($AA755='Control Panel'!$F$39,$AA755,IF($AA755='Control Panel'!$F$40,$AA755,IF($AA755='Control Panel'!$F$41,$AA755,"Error -- Availability entered in an incorrect format"))))))))</f>
        <v>N</v>
      </c>
    </row>
    <row r="756" spans="1:28" s="14" customFormat="1" x14ac:dyDescent="0.35">
      <c r="A756" s="7">
        <v>744</v>
      </c>
      <c r="B756" s="6"/>
      <c r="C756" s="11"/>
      <c r="D756" s="220"/>
      <c r="E756" s="11"/>
      <c r="F756" s="205" t="str">
        <f t="shared" si="22"/>
        <v>N/A</v>
      </c>
      <c r="G756" s="6"/>
      <c r="AA756" s="14" t="str">
        <f t="shared" si="23"/>
        <v/>
      </c>
      <c r="AB756" s="14" t="str">
        <f>IF(LEN($AA756)=0,"N",IF(LEN($AA756)&gt;1,"Error -- Availability entered in an incorrect format",IF($AA756='Control Panel'!$F$36,$AA756,IF($AA756='Control Panel'!$F$37,$AA756,IF($AA756='Control Panel'!$F$38,$AA756,IF($AA756='Control Panel'!$F$39,$AA756,IF($AA756='Control Panel'!$F$40,$AA756,IF($AA756='Control Panel'!$F$41,$AA756,"Error -- Availability entered in an incorrect format"))))))))</f>
        <v>N</v>
      </c>
    </row>
    <row r="757" spans="1:28" s="14" customFormat="1" x14ac:dyDescent="0.35">
      <c r="A757" s="7">
        <v>745</v>
      </c>
      <c r="B757" s="6"/>
      <c r="C757" s="11"/>
      <c r="D757" s="220"/>
      <c r="E757" s="11"/>
      <c r="F757" s="205" t="str">
        <f t="shared" si="22"/>
        <v>N/A</v>
      </c>
      <c r="G757" s="6"/>
      <c r="AA757" s="14" t="str">
        <f t="shared" si="23"/>
        <v/>
      </c>
      <c r="AB757" s="14" t="str">
        <f>IF(LEN($AA757)=0,"N",IF(LEN($AA757)&gt;1,"Error -- Availability entered in an incorrect format",IF($AA757='Control Panel'!$F$36,$AA757,IF($AA757='Control Panel'!$F$37,$AA757,IF($AA757='Control Panel'!$F$38,$AA757,IF($AA757='Control Panel'!$F$39,$AA757,IF($AA757='Control Panel'!$F$40,$AA757,IF($AA757='Control Panel'!$F$41,$AA757,"Error -- Availability entered in an incorrect format"))))))))</f>
        <v>N</v>
      </c>
    </row>
    <row r="758" spans="1:28" s="14" customFormat="1" x14ac:dyDescent="0.35">
      <c r="A758" s="7">
        <v>746</v>
      </c>
      <c r="B758" s="6"/>
      <c r="C758" s="11"/>
      <c r="D758" s="220"/>
      <c r="E758" s="11"/>
      <c r="F758" s="205" t="str">
        <f t="shared" si="22"/>
        <v>N/A</v>
      </c>
      <c r="G758" s="6"/>
      <c r="AA758" s="14" t="str">
        <f t="shared" si="23"/>
        <v/>
      </c>
      <c r="AB758" s="14" t="str">
        <f>IF(LEN($AA758)=0,"N",IF(LEN($AA758)&gt;1,"Error -- Availability entered in an incorrect format",IF($AA758='Control Panel'!$F$36,$AA758,IF($AA758='Control Panel'!$F$37,$AA758,IF($AA758='Control Panel'!$F$38,$AA758,IF($AA758='Control Panel'!$F$39,$AA758,IF($AA758='Control Panel'!$F$40,$AA758,IF($AA758='Control Panel'!$F$41,$AA758,"Error -- Availability entered in an incorrect format"))))))))</f>
        <v>N</v>
      </c>
    </row>
    <row r="759" spans="1:28" s="14" customFormat="1" x14ac:dyDescent="0.35">
      <c r="A759" s="7">
        <v>747</v>
      </c>
      <c r="B759" s="6"/>
      <c r="C759" s="11"/>
      <c r="D759" s="220"/>
      <c r="E759" s="11"/>
      <c r="F759" s="205" t="str">
        <f t="shared" si="22"/>
        <v>N/A</v>
      </c>
      <c r="G759" s="6"/>
      <c r="AA759" s="14" t="str">
        <f t="shared" si="23"/>
        <v/>
      </c>
      <c r="AB759" s="14" t="str">
        <f>IF(LEN($AA759)=0,"N",IF(LEN($AA759)&gt;1,"Error -- Availability entered in an incorrect format",IF($AA759='Control Panel'!$F$36,$AA759,IF($AA759='Control Panel'!$F$37,$AA759,IF($AA759='Control Panel'!$F$38,$AA759,IF($AA759='Control Panel'!$F$39,$AA759,IF($AA759='Control Panel'!$F$40,$AA759,IF($AA759='Control Panel'!$F$41,$AA759,"Error -- Availability entered in an incorrect format"))))))))</f>
        <v>N</v>
      </c>
    </row>
    <row r="760" spans="1:28" s="14" customFormat="1" x14ac:dyDescent="0.35">
      <c r="A760" s="7">
        <v>748</v>
      </c>
      <c r="B760" s="6"/>
      <c r="C760" s="11"/>
      <c r="D760" s="220"/>
      <c r="E760" s="11"/>
      <c r="F760" s="205" t="str">
        <f t="shared" si="22"/>
        <v>N/A</v>
      </c>
      <c r="G760" s="6"/>
      <c r="AA760" s="14" t="str">
        <f t="shared" si="23"/>
        <v/>
      </c>
      <c r="AB760" s="14" t="str">
        <f>IF(LEN($AA760)=0,"N",IF(LEN($AA760)&gt;1,"Error -- Availability entered in an incorrect format",IF($AA760='Control Panel'!$F$36,$AA760,IF($AA760='Control Panel'!$F$37,$AA760,IF($AA760='Control Panel'!$F$38,$AA760,IF($AA760='Control Panel'!$F$39,$AA760,IF($AA760='Control Panel'!$F$40,$AA760,IF($AA760='Control Panel'!$F$41,$AA760,"Error -- Availability entered in an incorrect format"))))))))</f>
        <v>N</v>
      </c>
    </row>
    <row r="761" spans="1:28" s="14" customFormat="1" x14ac:dyDescent="0.35">
      <c r="A761" s="7">
        <v>749</v>
      </c>
      <c r="B761" s="6"/>
      <c r="C761" s="11"/>
      <c r="D761" s="220"/>
      <c r="E761" s="11"/>
      <c r="F761" s="205" t="str">
        <f t="shared" si="22"/>
        <v>N/A</v>
      </c>
      <c r="G761" s="6"/>
      <c r="AA761" s="14" t="str">
        <f t="shared" si="23"/>
        <v/>
      </c>
      <c r="AB761" s="14" t="str">
        <f>IF(LEN($AA761)=0,"N",IF(LEN($AA761)&gt;1,"Error -- Availability entered in an incorrect format",IF($AA761='Control Panel'!$F$36,$AA761,IF($AA761='Control Panel'!$F$37,$AA761,IF($AA761='Control Panel'!$F$38,$AA761,IF($AA761='Control Panel'!$F$39,$AA761,IF($AA761='Control Panel'!$F$40,$AA761,IF($AA761='Control Panel'!$F$41,$AA761,"Error -- Availability entered in an incorrect format"))))))))</f>
        <v>N</v>
      </c>
    </row>
    <row r="762" spans="1:28" s="14" customFormat="1" x14ac:dyDescent="0.35">
      <c r="A762" s="7">
        <v>750</v>
      </c>
      <c r="B762" s="6"/>
      <c r="C762" s="11"/>
      <c r="D762" s="220"/>
      <c r="E762" s="11"/>
      <c r="F762" s="205" t="str">
        <f t="shared" si="22"/>
        <v>N/A</v>
      </c>
      <c r="G762" s="6"/>
      <c r="AA762" s="14" t="str">
        <f t="shared" si="23"/>
        <v/>
      </c>
      <c r="AB762" s="14" t="str">
        <f>IF(LEN($AA762)=0,"N",IF(LEN($AA762)&gt;1,"Error -- Availability entered in an incorrect format",IF($AA762='Control Panel'!$F$36,$AA762,IF($AA762='Control Panel'!$F$37,$AA762,IF($AA762='Control Panel'!$F$38,$AA762,IF($AA762='Control Panel'!$F$39,$AA762,IF($AA762='Control Panel'!$F$40,$AA762,IF($AA762='Control Panel'!$F$41,$AA762,"Error -- Availability entered in an incorrect format"))))))))</f>
        <v>N</v>
      </c>
    </row>
    <row r="763" spans="1:28" s="14" customFormat="1" x14ac:dyDescent="0.35">
      <c r="A763" s="7">
        <v>751</v>
      </c>
      <c r="B763" s="6"/>
      <c r="C763" s="11"/>
      <c r="D763" s="220"/>
      <c r="E763" s="11"/>
      <c r="F763" s="205" t="str">
        <f t="shared" si="22"/>
        <v>N/A</v>
      </c>
      <c r="G763" s="6"/>
      <c r="AA763" s="14" t="str">
        <f t="shared" si="23"/>
        <v/>
      </c>
      <c r="AB763" s="14" t="str">
        <f>IF(LEN($AA763)=0,"N",IF(LEN($AA763)&gt;1,"Error -- Availability entered in an incorrect format",IF($AA763='Control Panel'!$F$36,$AA763,IF($AA763='Control Panel'!$F$37,$AA763,IF($AA763='Control Panel'!$F$38,$AA763,IF($AA763='Control Panel'!$F$39,$AA763,IF($AA763='Control Panel'!$F$40,$AA763,IF($AA763='Control Panel'!$F$41,$AA763,"Error -- Availability entered in an incorrect format"))))))))</f>
        <v>N</v>
      </c>
    </row>
    <row r="764" spans="1:28" s="14" customFormat="1" x14ac:dyDescent="0.35">
      <c r="A764" s="7">
        <v>752</v>
      </c>
      <c r="B764" s="6"/>
      <c r="C764" s="11"/>
      <c r="D764" s="220"/>
      <c r="E764" s="11"/>
      <c r="F764" s="205" t="str">
        <f t="shared" si="22"/>
        <v>N/A</v>
      </c>
      <c r="G764" s="6"/>
      <c r="AA764" s="14" t="str">
        <f t="shared" si="23"/>
        <v/>
      </c>
      <c r="AB764" s="14" t="str">
        <f>IF(LEN($AA764)=0,"N",IF(LEN($AA764)&gt;1,"Error -- Availability entered in an incorrect format",IF($AA764='Control Panel'!$F$36,$AA764,IF($AA764='Control Panel'!$F$37,$AA764,IF($AA764='Control Panel'!$F$38,$AA764,IF($AA764='Control Panel'!$F$39,$AA764,IF($AA764='Control Panel'!$F$40,$AA764,IF($AA764='Control Panel'!$F$41,$AA764,"Error -- Availability entered in an incorrect format"))))))))</f>
        <v>N</v>
      </c>
    </row>
    <row r="765" spans="1:28" s="14" customFormat="1" x14ac:dyDescent="0.35">
      <c r="A765" s="7">
        <v>753</v>
      </c>
      <c r="B765" s="6"/>
      <c r="C765" s="11"/>
      <c r="D765" s="220"/>
      <c r="E765" s="11"/>
      <c r="F765" s="205" t="str">
        <f t="shared" si="22"/>
        <v>N/A</v>
      </c>
      <c r="G765" s="6"/>
      <c r="AA765" s="14" t="str">
        <f t="shared" si="23"/>
        <v/>
      </c>
      <c r="AB765" s="14" t="str">
        <f>IF(LEN($AA765)=0,"N",IF(LEN($AA765)&gt;1,"Error -- Availability entered in an incorrect format",IF($AA765='Control Panel'!$F$36,$AA765,IF($AA765='Control Panel'!$F$37,$AA765,IF($AA765='Control Panel'!$F$38,$AA765,IF($AA765='Control Panel'!$F$39,$AA765,IF($AA765='Control Panel'!$F$40,$AA765,IF($AA765='Control Panel'!$F$41,$AA765,"Error -- Availability entered in an incorrect format"))))))))</f>
        <v>N</v>
      </c>
    </row>
    <row r="766" spans="1:28" s="14" customFormat="1" x14ac:dyDescent="0.35">
      <c r="A766" s="7">
        <v>754</v>
      </c>
      <c r="B766" s="6"/>
      <c r="C766" s="11"/>
      <c r="D766" s="220"/>
      <c r="E766" s="11"/>
      <c r="F766" s="205" t="str">
        <f t="shared" si="22"/>
        <v>N/A</v>
      </c>
      <c r="G766" s="6"/>
      <c r="AA766" s="14" t="str">
        <f t="shared" si="23"/>
        <v/>
      </c>
      <c r="AB766" s="14" t="str">
        <f>IF(LEN($AA766)=0,"N",IF(LEN($AA766)&gt;1,"Error -- Availability entered in an incorrect format",IF($AA766='Control Panel'!$F$36,$AA766,IF($AA766='Control Panel'!$F$37,$AA766,IF($AA766='Control Panel'!$F$38,$AA766,IF($AA766='Control Panel'!$F$39,$AA766,IF($AA766='Control Panel'!$F$40,$AA766,IF($AA766='Control Panel'!$F$41,$AA766,"Error -- Availability entered in an incorrect format"))))))))</f>
        <v>N</v>
      </c>
    </row>
    <row r="767" spans="1:28" s="14" customFormat="1" x14ac:dyDescent="0.35">
      <c r="A767" s="7">
        <v>755</v>
      </c>
      <c r="B767" s="6"/>
      <c r="C767" s="11"/>
      <c r="D767" s="220"/>
      <c r="E767" s="11"/>
      <c r="F767" s="205" t="str">
        <f t="shared" si="22"/>
        <v>N/A</v>
      </c>
      <c r="G767" s="6"/>
      <c r="AA767" s="14" t="str">
        <f t="shared" si="23"/>
        <v/>
      </c>
      <c r="AB767" s="14" t="str">
        <f>IF(LEN($AA767)=0,"N",IF(LEN($AA767)&gt;1,"Error -- Availability entered in an incorrect format",IF($AA767='Control Panel'!$F$36,$AA767,IF($AA767='Control Panel'!$F$37,$AA767,IF($AA767='Control Panel'!$F$38,$AA767,IF($AA767='Control Panel'!$F$39,$AA767,IF($AA767='Control Panel'!$F$40,$AA767,IF($AA767='Control Panel'!$F$41,$AA767,"Error -- Availability entered in an incorrect format"))))))))</f>
        <v>N</v>
      </c>
    </row>
    <row r="768" spans="1:28" s="14" customFormat="1" x14ac:dyDescent="0.35">
      <c r="A768" s="7">
        <v>756</v>
      </c>
      <c r="B768" s="6"/>
      <c r="C768" s="11"/>
      <c r="D768" s="220"/>
      <c r="E768" s="11"/>
      <c r="F768" s="205" t="str">
        <f t="shared" si="22"/>
        <v>N/A</v>
      </c>
      <c r="G768" s="6"/>
      <c r="AA768" s="14" t="str">
        <f t="shared" si="23"/>
        <v/>
      </c>
      <c r="AB768" s="14" t="str">
        <f>IF(LEN($AA768)=0,"N",IF(LEN($AA768)&gt;1,"Error -- Availability entered in an incorrect format",IF($AA768='Control Panel'!$F$36,$AA768,IF($AA768='Control Panel'!$F$37,$AA768,IF($AA768='Control Panel'!$F$38,$AA768,IF($AA768='Control Panel'!$F$39,$AA768,IF($AA768='Control Panel'!$F$40,$AA768,IF($AA768='Control Panel'!$F$41,$AA768,"Error -- Availability entered in an incorrect format"))))))))</f>
        <v>N</v>
      </c>
    </row>
    <row r="769" spans="1:28" s="14" customFormat="1" x14ac:dyDescent="0.35">
      <c r="A769" s="7">
        <v>757</v>
      </c>
      <c r="B769" s="6"/>
      <c r="C769" s="11"/>
      <c r="D769" s="220"/>
      <c r="E769" s="11"/>
      <c r="F769" s="205" t="str">
        <f t="shared" si="22"/>
        <v>N/A</v>
      </c>
      <c r="G769" s="6"/>
      <c r="AA769" s="14" t="str">
        <f t="shared" si="23"/>
        <v/>
      </c>
      <c r="AB769" s="14" t="str">
        <f>IF(LEN($AA769)=0,"N",IF(LEN($AA769)&gt;1,"Error -- Availability entered in an incorrect format",IF($AA769='Control Panel'!$F$36,$AA769,IF($AA769='Control Panel'!$F$37,$AA769,IF($AA769='Control Panel'!$F$38,$AA769,IF($AA769='Control Panel'!$F$39,$AA769,IF($AA769='Control Panel'!$F$40,$AA769,IF($AA769='Control Panel'!$F$41,$AA769,"Error -- Availability entered in an incorrect format"))))))))</f>
        <v>N</v>
      </c>
    </row>
    <row r="770" spans="1:28" s="14" customFormat="1" x14ac:dyDescent="0.35">
      <c r="A770" s="7">
        <v>758</v>
      </c>
      <c r="B770" s="6"/>
      <c r="C770" s="11"/>
      <c r="D770" s="220"/>
      <c r="E770" s="11"/>
      <c r="F770" s="205" t="str">
        <f t="shared" si="22"/>
        <v>N/A</v>
      </c>
      <c r="G770" s="6"/>
      <c r="AA770" s="14" t="str">
        <f t="shared" si="23"/>
        <v/>
      </c>
      <c r="AB770" s="14" t="str">
        <f>IF(LEN($AA770)=0,"N",IF(LEN($AA770)&gt;1,"Error -- Availability entered in an incorrect format",IF($AA770='Control Panel'!$F$36,$AA770,IF($AA770='Control Panel'!$F$37,$AA770,IF($AA770='Control Panel'!$F$38,$AA770,IF($AA770='Control Panel'!$F$39,$AA770,IF($AA770='Control Panel'!$F$40,$AA770,IF($AA770='Control Panel'!$F$41,$AA770,"Error -- Availability entered in an incorrect format"))))))))</f>
        <v>N</v>
      </c>
    </row>
    <row r="771" spans="1:28" s="14" customFormat="1" x14ac:dyDescent="0.35">
      <c r="A771" s="7">
        <v>759</v>
      </c>
      <c r="B771" s="6"/>
      <c r="C771" s="11"/>
      <c r="D771" s="220"/>
      <c r="E771" s="11"/>
      <c r="F771" s="205" t="str">
        <f t="shared" si="22"/>
        <v>N/A</v>
      </c>
      <c r="G771" s="6"/>
      <c r="AA771" s="14" t="str">
        <f t="shared" si="23"/>
        <v/>
      </c>
      <c r="AB771" s="14" t="str">
        <f>IF(LEN($AA771)=0,"N",IF(LEN($AA771)&gt;1,"Error -- Availability entered in an incorrect format",IF($AA771='Control Panel'!$F$36,$AA771,IF($AA771='Control Panel'!$F$37,$AA771,IF($AA771='Control Panel'!$F$38,$AA771,IF($AA771='Control Panel'!$F$39,$AA771,IF($AA771='Control Panel'!$F$40,$AA771,IF($AA771='Control Panel'!$F$41,$AA771,"Error -- Availability entered in an incorrect format"))))))))</f>
        <v>N</v>
      </c>
    </row>
    <row r="772" spans="1:28" s="14" customFormat="1" x14ac:dyDescent="0.35">
      <c r="A772" s="7">
        <v>760</v>
      </c>
      <c r="B772" s="6"/>
      <c r="C772" s="11"/>
      <c r="D772" s="220"/>
      <c r="E772" s="11"/>
      <c r="F772" s="205" t="str">
        <f t="shared" si="22"/>
        <v>N/A</v>
      </c>
      <c r="G772" s="6"/>
      <c r="AA772" s="14" t="str">
        <f t="shared" si="23"/>
        <v/>
      </c>
      <c r="AB772" s="14" t="str">
        <f>IF(LEN($AA772)=0,"N",IF(LEN($AA772)&gt;1,"Error -- Availability entered in an incorrect format",IF($AA772='Control Panel'!$F$36,$AA772,IF($AA772='Control Panel'!$F$37,$AA772,IF($AA772='Control Panel'!$F$38,$AA772,IF($AA772='Control Panel'!$F$39,$AA772,IF($AA772='Control Panel'!$F$40,$AA772,IF($AA772='Control Panel'!$F$41,$AA772,"Error -- Availability entered in an incorrect format"))))))))</f>
        <v>N</v>
      </c>
    </row>
    <row r="773" spans="1:28" s="14" customFormat="1" x14ac:dyDescent="0.35">
      <c r="A773" s="7">
        <v>761</v>
      </c>
      <c r="B773" s="6"/>
      <c r="C773" s="11"/>
      <c r="D773" s="220"/>
      <c r="E773" s="11"/>
      <c r="F773" s="205" t="str">
        <f t="shared" si="22"/>
        <v>N/A</v>
      </c>
      <c r="G773" s="6"/>
      <c r="AA773" s="14" t="str">
        <f t="shared" si="23"/>
        <v/>
      </c>
      <c r="AB773" s="14" t="str">
        <f>IF(LEN($AA773)=0,"N",IF(LEN($AA773)&gt;1,"Error -- Availability entered in an incorrect format",IF($AA773='Control Panel'!$F$36,$AA773,IF($AA773='Control Panel'!$F$37,$AA773,IF($AA773='Control Panel'!$F$38,$AA773,IF($AA773='Control Panel'!$F$39,$AA773,IF($AA773='Control Panel'!$F$40,$AA773,IF($AA773='Control Panel'!$F$41,$AA773,"Error -- Availability entered in an incorrect format"))))))))</f>
        <v>N</v>
      </c>
    </row>
    <row r="774" spans="1:28" s="14" customFormat="1" x14ac:dyDescent="0.35">
      <c r="A774" s="7">
        <v>762</v>
      </c>
      <c r="B774" s="6"/>
      <c r="C774" s="11"/>
      <c r="D774" s="220"/>
      <c r="E774" s="11"/>
      <c r="F774" s="205" t="str">
        <f t="shared" si="22"/>
        <v>N/A</v>
      </c>
      <c r="G774" s="6"/>
      <c r="AA774" s="14" t="str">
        <f t="shared" si="23"/>
        <v/>
      </c>
      <c r="AB774" s="14" t="str">
        <f>IF(LEN($AA774)=0,"N",IF(LEN($AA774)&gt;1,"Error -- Availability entered in an incorrect format",IF($AA774='Control Panel'!$F$36,$AA774,IF($AA774='Control Panel'!$F$37,$AA774,IF($AA774='Control Panel'!$F$38,$AA774,IF($AA774='Control Panel'!$F$39,$AA774,IF($AA774='Control Panel'!$F$40,$AA774,IF($AA774='Control Panel'!$F$41,$AA774,"Error -- Availability entered in an incorrect format"))))))))</f>
        <v>N</v>
      </c>
    </row>
    <row r="775" spans="1:28" s="14" customFormat="1" x14ac:dyDescent="0.35">
      <c r="A775" s="7">
        <v>763</v>
      </c>
      <c r="B775" s="6"/>
      <c r="C775" s="11"/>
      <c r="D775" s="220"/>
      <c r="E775" s="11"/>
      <c r="F775" s="205" t="str">
        <f t="shared" si="22"/>
        <v>N/A</v>
      </c>
      <c r="G775" s="6"/>
      <c r="AA775" s="14" t="str">
        <f t="shared" si="23"/>
        <v/>
      </c>
      <c r="AB775" s="14" t="str">
        <f>IF(LEN($AA775)=0,"N",IF(LEN($AA775)&gt;1,"Error -- Availability entered in an incorrect format",IF($AA775='Control Panel'!$F$36,$AA775,IF($AA775='Control Panel'!$F$37,$AA775,IF($AA775='Control Panel'!$F$38,$AA775,IF($AA775='Control Panel'!$F$39,$AA775,IF($AA775='Control Panel'!$F$40,$AA775,IF($AA775='Control Panel'!$F$41,$AA775,"Error -- Availability entered in an incorrect format"))))))))</f>
        <v>N</v>
      </c>
    </row>
    <row r="776" spans="1:28" s="14" customFormat="1" x14ac:dyDescent="0.35">
      <c r="A776" s="7">
        <v>764</v>
      </c>
      <c r="B776" s="6"/>
      <c r="C776" s="11"/>
      <c r="D776" s="220"/>
      <c r="E776" s="11"/>
      <c r="F776" s="205" t="str">
        <f t="shared" si="22"/>
        <v>N/A</v>
      </c>
      <c r="G776" s="6"/>
      <c r="AA776" s="14" t="str">
        <f t="shared" si="23"/>
        <v/>
      </c>
      <c r="AB776" s="14" t="str">
        <f>IF(LEN($AA776)=0,"N",IF(LEN($AA776)&gt;1,"Error -- Availability entered in an incorrect format",IF($AA776='Control Panel'!$F$36,$AA776,IF($AA776='Control Panel'!$F$37,$AA776,IF($AA776='Control Panel'!$F$38,$AA776,IF($AA776='Control Panel'!$F$39,$AA776,IF($AA776='Control Panel'!$F$40,$AA776,IF($AA776='Control Panel'!$F$41,$AA776,"Error -- Availability entered in an incorrect format"))))))))</f>
        <v>N</v>
      </c>
    </row>
    <row r="777" spans="1:28" s="14" customFormat="1" x14ac:dyDescent="0.35">
      <c r="A777" s="7">
        <v>765</v>
      </c>
      <c r="B777" s="6"/>
      <c r="C777" s="11"/>
      <c r="D777" s="220"/>
      <c r="E777" s="11"/>
      <c r="F777" s="205" t="str">
        <f t="shared" si="22"/>
        <v>N/A</v>
      </c>
      <c r="G777" s="6"/>
      <c r="AA777" s="14" t="str">
        <f t="shared" si="23"/>
        <v/>
      </c>
      <c r="AB777" s="14" t="str">
        <f>IF(LEN($AA777)=0,"N",IF(LEN($AA777)&gt;1,"Error -- Availability entered in an incorrect format",IF($AA777='Control Panel'!$F$36,$AA777,IF($AA777='Control Panel'!$F$37,$AA777,IF($AA777='Control Panel'!$F$38,$AA777,IF($AA777='Control Panel'!$F$39,$AA777,IF($AA777='Control Panel'!$F$40,$AA777,IF($AA777='Control Panel'!$F$41,$AA777,"Error -- Availability entered in an incorrect format"))))))))</f>
        <v>N</v>
      </c>
    </row>
    <row r="778" spans="1:28" s="14" customFormat="1" x14ac:dyDescent="0.35">
      <c r="A778" s="7">
        <v>766</v>
      </c>
      <c r="B778" s="6"/>
      <c r="C778" s="11"/>
      <c r="D778" s="220"/>
      <c r="E778" s="11"/>
      <c r="F778" s="205" t="str">
        <f t="shared" si="22"/>
        <v>N/A</v>
      </c>
      <c r="G778" s="6"/>
      <c r="AA778" s="14" t="str">
        <f t="shared" si="23"/>
        <v/>
      </c>
      <c r="AB778" s="14" t="str">
        <f>IF(LEN($AA778)=0,"N",IF(LEN($AA778)&gt;1,"Error -- Availability entered in an incorrect format",IF($AA778='Control Panel'!$F$36,$AA778,IF($AA778='Control Panel'!$F$37,$AA778,IF($AA778='Control Panel'!$F$38,$AA778,IF($AA778='Control Panel'!$F$39,$AA778,IF($AA778='Control Panel'!$F$40,$AA778,IF($AA778='Control Panel'!$F$41,$AA778,"Error -- Availability entered in an incorrect format"))))))))</f>
        <v>N</v>
      </c>
    </row>
    <row r="779" spans="1:28" s="14" customFormat="1" x14ac:dyDescent="0.35">
      <c r="A779" s="7">
        <v>767</v>
      </c>
      <c r="B779" s="6"/>
      <c r="C779" s="11"/>
      <c r="D779" s="220"/>
      <c r="E779" s="11"/>
      <c r="F779" s="205" t="str">
        <f t="shared" si="22"/>
        <v>N/A</v>
      </c>
      <c r="G779" s="6"/>
      <c r="AA779" s="14" t="str">
        <f t="shared" si="23"/>
        <v/>
      </c>
      <c r="AB779" s="14" t="str">
        <f>IF(LEN($AA779)=0,"N",IF(LEN($AA779)&gt;1,"Error -- Availability entered in an incorrect format",IF($AA779='Control Panel'!$F$36,$AA779,IF($AA779='Control Panel'!$F$37,$AA779,IF($AA779='Control Panel'!$F$38,$AA779,IF($AA779='Control Panel'!$F$39,$AA779,IF($AA779='Control Panel'!$F$40,$AA779,IF($AA779='Control Panel'!$F$41,$AA779,"Error -- Availability entered in an incorrect format"))))))))</f>
        <v>N</v>
      </c>
    </row>
    <row r="780" spans="1:28" s="14" customFormat="1" x14ac:dyDescent="0.35">
      <c r="A780" s="7">
        <v>768</v>
      </c>
      <c r="B780" s="6"/>
      <c r="C780" s="11"/>
      <c r="D780" s="220"/>
      <c r="E780" s="11"/>
      <c r="F780" s="205" t="str">
        <f t="shared" si="22"/>
        <v>N/A</v>
      </c>
      <c r="G780" s="6"/>
      <c r="AA780" s="14" t="str">
        <f t="shared" si="23"/>
        <v/>
      </c>
      <c r="AB780" s="14" t="str">
        <f>IF(LEN($AA780)=0,"N",IF(LEN($AA780)&gt;1,"Error -- Availability entered in an incorrect format",IF($AA780='Control Panel'!$F$36,$AA780,IF($AA780='Control Panel'!$F$37,$AA780,IF($AA780='Control Panel'!$F$38,$AA780,IF($AA780='Control Panel'!$F$39,$AA780,IF($AA780='Control Panel'!$F$40,$AA780,IF($AA780='Control Panel'!$F$41,$AA780,"Error -- Availability entered in an incorrect format"))))))))</f>
        <v>N</v>
      </c>
    </row>
    <row r="781" spans="1:28" s="14" customFormat="1" x14ac:dyDescent="0.35">
      <c r="A781" s="7">
        <v>769</v>
      </c>
      <c r="B781" s="6"/>
      <c r="C781" s="11"/>
      <c r="D781" s="220"/>
      <c r="E781" s="11"/>
      <c r="F781" s="205" t="str">
        <f t="shared" si="22"/>
        <v>N/A</v>
      </c>
      <c r="G781" s="6"/>
      <c r="AA781" s="14" t="str">
        <f t="shared" si="23"/>
        <v/>
      </c>
      <c r="AB781" s="14" t="str">
        <f>IF(LEN($AA781)=0,"N",IF(LEN($AA781)&gt;1,"Error -- Availability entered in an incorrect format",IF($AA781='Control Panel'!$F$36,$AA781,IF($AA781='Control Panel'!$F$37,$AA781,IF($AA781='Control Panel'!$F$38,$AA781,IF($AA781='Control Panel'!$F$39,$AA781,IF($AA781='Control Panel'!$F$40,$AA781,IF($AA781='Control Panel'!$F$41,$AA781,"Error -- Availability entered in an incorrect format"))))))))</f>
        <v>N</v>
      </c>
    </row>
    <row r="782" spans="1:28" s="14" customFormat="1" x14ac:dyDescent="0.35">
      <c r="A782" s="7">
        <v>770</v>
      </c>
      <c r="B782" s="6"/>
      <c r="C782" s="11"/>
      <c r="D782" s="220"/>
      <c r="E782" s="11"/>
      <c r="F782" s="205" t="str">
        <f t="shared" ref="F782:F845" si="24">IF($D$10=$A$9,"N/A",$D$10)</f>
        <v>N/A</v>
      </c>
      <c r="G782" s="6"/>
      <c r="AA782" s="14" t="str">
        <f t="shared" ref="AA782:AA845" si="25">TRIM($D782)</f>
        <v/>
      </c>
      <c r="AB782" s="14" t="str">
        <f>IF(LEN($AA782)=0,"N",IF(LEN($AA782)&gt;1,"Error -- Availability entered in an incorrect format",IF($AA782='Control Panel'!$F$36,$AA782,IF($AA782='Control Panel'!$F$37,$AA782,IF($AA782='Control Panel'!$F$38,$AA782,IF($AA782='Control Panel'!$F$39,$AA782,IF($AA782='Control Panel'!$F$40,$AA782,IF($AA782='Control Panel'!$F$41,$AA782,"Error -- Availability entered in an incorrect format"))))))))</f>
        <v>N</v>
      </c>
    </row>
    <row r="783" spans="1:28" s="14" customFormat="1" x14ac:dyDescent="0.35">
      <c r="A783" s="7">
        <v>771</v>
      </c>
      <c r="B783" s="6"/>
      <c r="C783" s="11"/>
      <c r="D783" s="220"/>
      <c r="E783" s="11"/>
      <c r="F783" s="205" t="str">
        <f t="shared" si="24"/>
        <v>N/A</v>
      </c>
      <c r="G783" s="6"/>
      <c r="AA783" s="14" t="str">
        <f t="shared" si="25"/>
        <v/>
      </c>
      <c r="AB783" s="14" t="str">
        <f>IF(LEN($AA783)=0,"N",IF(LEN($AA783)&gt;1,"Error -- Availability entered in an incorrect format",IF($AA783='Control Panel'!$F$36,$AA783,IF($AA783='Control Panel'!$F$37,$AA783,IF($AA783='Control Panel'!$F$38,$AA783,IF($AA783='Control Panel'!$F$39,$AA783,IF($AA783='Control Panel'!$F$40,$AA783,IF($AA783='Control Panel'!$F$41,$AA783,"Error -- Availability entered in an incorrect format"))))))))</f>
        <v>N</v>
      </c>
    </row>
    <row r="784" spans="1:28" s="14" customFormat="1" x14ac:dyDescent="0.35">
      <c r="A784" s="7">
        <v>772</v>
      </c>
      <c r="B784" s="6"/>
      <c r="C784" s="11"/>
      <c r="D784" s="220"/>
      <c r="E784" s="11"/>
      <c r="F784" s="205" t="str">
        <f t="shared" si="24"/>
        <v>N/A</v>
      </c>
      <c r="G784" s="6"/>
      <c r="AA784" s="14" t="str">
        <f t="shared" si="25"/>
        <v/>
      </c>
      <c r="AB784" s="14" t="str">
        <f>IF(LEN($AA784)=0,"N",IF(LEN($AA784)&gt;1,"Error -- Availability entered in an incorrect format",IF($AA784='Control Panel'!$F$36,$AA784,IF($AA784='Control Panel'!$F$37,$AA784,IF($AA784='Control Panel'!$F$38,$AA784,IF($AA784='Control Panel'!$F$39,$AA784,IF($AA784='Control Panel'!$F$40,$AA784,IF($AA784='Control Panel'!$F$41,$AA784,"Error -- Availability entered in an incorrect format"))))))))</f>
        <v>N</v>
      </c>
    </row>
    <row r="785" spans="1:28" s="14" customFormat="1" x14ac:dyDescent="0.35">
      <c r="A785" s="7">
        <v>773</v>
      </c>
      <c r="B785" s="6"/>
      <c r="C785" s="11"/>
      <c r="D785" s="220"/>
      <c r="E785" s="11"/>
      <c r="F785" s="205" t="str">
        <f t="shared" si="24"/>
        <v>N/A</v>
      </c>
      <c r="G785" s="6"/>
      <c r="AA785" s="14" t="str">
        <f t="shared" si="25"/>
        <v/>
      </c>
      <c r="AB785" s="14" t="str">
        <f>IF(LEN($AA785)=0,"N",IF(LEN($AA785)&gt;1,"Error -- Availability entered in an incorrect format",IF($AA785='Control Panel'!$F$36,$AA785,IF($AA785='Control Panel'!$F$37,$AA785,IF($AA785='Control Panel'!$F$38,$AA785,IF($AA785='Control Panel'!$F$39,$AA785,IF($AA785='Control Panel'!$F$40,$AA785,IF($AA785='Control Panel'!$F$41,$AA785,"Error -- Availability entered in an incorrect format"))))))))</f>
        <v>N</v>
      </c>
    </row>
    <row r="786" spans="1:28" s="14" customFormat="1" x14ac:dyDescent="0.35">
      <c r="A786" s="7">
        <v>774</v>
      </c>
      <c r="B786" s="6"/>
      <c r="C786" s="11"/>
      <c r="D786" s="220"/>
      <c r="E786" s="11"/>
      <c r="F786" s="205" t="str">
        <f t="shared" si="24"/>
        <v>N/A</v>
      </c>
      <c r="G786" s="6"/>
      <c r="AA786" s="14" t="str">
        <f t="shared" si="25"/>
        <v/>
      </c>
      <c r="AB786" s="14" t="str">
        <f>IF(LEN($AA786)=0,"N",IF(LEN($AA786)&gt;1,"Error -- Availability entered in an incorrect format",IF($AA786='Control Panel'!$F$36,$AA786,IF($AA786='Control Panel'!$F$37,$AA786,IF($AA786='Control Panel'!$F$38,$AA786,IF($AA786='Control Panel'!$F$39,$AA786,IF($AA786='Control Panel'!$F$40,$AA786,IF($AA786='Control Panel'!$F$41,$AA786,"Error -- Availability entered in an incorrect format"))))))))</f>
        <v>N</v>
      </c>
    </row>
    <row r="787" spans="1:28" s="14" customFormat="1" x14ac:dyDescent="0.35">
      <c r="A787" s="7">
        <v>775</v>
      </c>
      <c r="B787" s="6"/>
      <c r="C787" s="11"/>
      <c r="D787" s="220"/>
      <c r="E787" s="11"/>
      <c r="F787" s="205" t="str">
        <f t="shared" si="24"/>
        <v>N/A</v>
      </c>
      <c r="G787" s="6"/>
      <c r="AA787" s="14" t="str">
        <f t="shared" si="25"/>
        <v/>
      </c>
      <c r="AB787" s="14" t="str">
        <f>IF(LEN($AA787)=0,"N",IF(LEN($AA787)&gt;1,"Error -- Availability entered in an incorrect format",IF($AA787='Control Panel'!$F$36,$AA787,IF($AA787='Control Panel'!$F$37,$AA787,IF($AA787='Control Panel'!$F$38,$AA787,IF($AA787='Control Panel'!$F$39,$AA787,IF($AA787='Control Panel'!$F$40,$AA787,IF($AA787='Control Panel'!$F$41,$AA787,"Error -- Availability entered in an incorrect format"))))))))</f>
        <v>N</v>
      </c>
    </row>
    <row r="788" spans="1:28" s="14" customFormat="1" x14ac:dyDescent="0.35">
      <c r="A788" s="7">
        <v>776</v>
      </c>
      <c r="B788" s="6"/>
      <c r="C788" s="11"/>
      <c r="D788" s="220"/>
      <c r="E788" s="11"/>
      <c r="F788" s="205" t="str">
        <f t="shared" si="24"/>
        <v>N/A</v>
      </c>
      <c r="G788" s="6"/>
      <c r="AA788" s="14" t="str">
        <f t="shared" si="25"/>
        <v/>
      </c>
      <c r="AB788" s="14" t="str">
        <f>IF(LEN($AA788)=0,"N",IF(LEN($AA788)&gt;1,"Error -- Availability entered in an incorrect format",IF($AA788='Control Panel'!$F$36,$AA788,IF($AA788='Control Panel'!$F$37,$AA788,IF($AA788='Control Panel'!$F$38,$AA788,IF($AA788='Control Panel'!$F$39,$AA788,IF($AA788='Control Panel'!$F$40,$AA788,IF($AA788='Control Panel'!$F$41,$AA788,"Error -- Availability entered in an incorrect format"))))))))</f>
        <v>N</v>
      </c>
    </row>
    <row r="789" spans="1:28" s="14" customFormat="1" x14ac:dyDescent="0.35">
      <c r="A789" s="7">
        <v>777</v>
      </c>
      <c r="B789" s="6"/>
      <c r="C789" s="11"/>
      <c r="D789" s="220"/>
      <c r="E789" s="11"/>
      <c r="F789" s="205" t="str">
        <f t="shared" si="24"/>
        <v>N/A</v>
      </c>
      <c r="G789" s="6"/>
      <c r="AA789" s="14" t="str">
        <f t="shared" si="25"/>
        <v/>
      </c>
      <c r="AB789" s="14" t="str">
        <f>IF(LEN($AA789)=0,"N",IF(LEN($AA789)&gt;1,"Error -- Availability entered in an incorrect format",IF($AA789='Control Panel'!$F$36,$AA789,IF($AA789='Control Panel'!$F$37,$AA789,IF($AA789='Control Panel'!$F$38,$AA789,IF($AA789='Control Panel'!$F$39,$AA789,IF($AA789='Control Panel'!$F$40,$AA789,IF($AA789='Control Panel'!$F$41,$AA789,"Error -- Availability entered in an incorrect format"))))))))</f>
        <v>N</v>
      </c>
    </row>
    <row r="790" spans="1:28" s="14" customFormat="1" x14ac:dyDescent="0.35">
      <c r="A790" s="7">
        <v>778</v>
      </c>
      <c r="B790" s="6"/>
      <c r="C790" s="11"/>
      <c r="D790" s="220"/>
      <c r="E790" s="11"/>
      <c r="F790" s="205" t="str">
        <f t="shared" si="24"/>
        <v>N/A</v>
      </c>
      <c r="G790" s="6"/>
      <c r="AA790" s="14" t="str">
        <f t="shared" si="25"/>
        <v/>
      </c>
      <c r="AB790" s="14" t="str">
        <f>IF(LEN($AA790)=0,"N",IF(LEN($AA790)&gt;1,"Error -- Availability entered in an incorrect format",IF($AA790='Control Panel'!$F$36,$AA790,IF($AA790='Control Panel'!$F$37,$AA790,IF($AA790='Control Panel'!$F$38,$AA790,IF($AA790='Control Panel'!$F$39,$AA790,IF($AA790='Control Panel'!$F$40,$AA790,IF($AA790='Control Panel'!$F$41,$AA790,"Error -- Availability entered in an incorrect format"))))))))</f>
        <v>N</v>
      </c>
    </row>
    <row r="791" spans="1:28" s="14" customFormat="1" x14ac:dyDescent="0.35">
      <c r="A791" s="7">
        <v>779</v>
      </c>
      <c r="B791" s="6"/>
      <c r="C791" s="11"/>
      <c r="D791" s="220"/>
      <c r="E791" s="11"/>
      <c r="F791" s="205" t="str">
        <f t="shared" si="24"/>
        <v>N/A</v>
      </c>
      <c r="G791" s="6"/>
      <c r="AA791" s="14" t="str">
        <f t="shared" si="25"/>
        <v/>
      </c>
      <c r="AB791" s="14" t="str">
        <f>IF(LEN($AA791)=0,"N",IF(LEN($AA791)&gt;1,"Error -- Availability entered in an incorrect format",IF($AA791='Control Panel'!$F$36,$AA791,IF($AA791='Control Panel'!$F$37,$AA791,IF($AA791='Control Panel'!$F$38,$AA791,IF($AA791='Control Panel'!$F$39,$AA791,IF($AA791='Control Panel'!$F$40,$AA791,IF($AA791='Control Panel'!$F$41,$AA791,"Error -- Availability entered in an incorrect format"))))))))</f>
        <v>N</v>
      </c>
    </row>
    <row r="792" spans="1:28" s="14" customFormat="1" x14ac:dyDescent="0.35">
      <c r="A792" s="7">
        <v>780</v>
      </c>
      <c r="B792" s="6"/>
      <c r="C792" s="11"/>
      <c r="D792" s="220"/>
      <c r="E792" s="11"/>
      <c r="F792" s="205" t="str">
        <f t="shared" si="24"/>
        <v>N/A</v>
      </c>
      <c r="G792" s="6"/>
      <c r="AA792" s="14" t="str">
        <f t="shared" si="25"/>
        <v/>
      </c>
      <c r="AB792" s="14" t="str">
        <f>IF(LEN($AA792)=0,"N",IF(LEN($AA792)&gt;1,"Error -- Availability entered in an incorrect format",IF($AA792='Control Panel'!$F$36,$AA792,IF($AA792='Control Panel'!$F$37,$AA792,IF($AA792='Control Panel'!$F$38,$AA792,IF($AA792='Control Panel'!$F$39,$AA792,IF($AA792='Control Panel'!$F$40,$AA792,IF($AA792='Control Panel'!$F$41,$AA792,"Error -- Availability entered in an incorrect format"))))))))</f>
        <v>N</v>
      </c>
    </row>
    <row r="793" spans="1:28" s="14" customFormat="1" x14ac:dyDescent="0.35">
      <c r="A793" s="7">
        <v>781</v>
      </c>
      <c r="B793" s="6"/>
      <c r="C793" s="11"/>
      <c r="D793" s="220"/>
      <c r="E793" s="11"/>
      <c r="F793" s="205" t="str">
        <f t="shared" si="24"/>
        <v>N/A</v>
      </c>
      <c r="G793" s="6"/>
      <c r="AA793" s="14" t="str">
        <f t="shared" si="25"/>
        <v/>
      </c>
      <c r="AB793" s="14" t="str">
        <f>IF(LEN($AA793)=0,"N",IF(LEN($AA793)&gt;1,"Error -- Availability entered in an incorrect format",IF($AA793='Control Panel'!$F$36,$AA793,IF($AA793='Control Panel'!$F$37,$AA793,IF($AA793='Control Panel'!$F$38,$AA793,IF($AA793='Control Panel'!$F$39,$AA793,IF($AA793='Control Panel'!$F$40,$AA793,IF($AA793='Control Panel'!$F$41,$AA793,"Error -- Availability entered in an incorrect format"))))))))</f>
        <v>N</v>
      </c>
    </row>
    <row r="794" spans="1:28" s="14" customFormat="1" x14ac:dyDescent="0.35">
      <c r="A794" s="7">
        <v>782</v>
      </c>
      <c r="B794" s="6"/>
      <c r="C794" s="11"/>
      <c r="D794" s="220"/>
      <c r="E794" s="11"/>
      <c r="F794" s="205" t="str">
        <f t="shared" si="24"/>
        <v>N/A</v>
      </c>
      <c r="G794" s="6"/>
      <c r="AA794" s="14" t="str">
        <f t="shared" si="25"/>
        <v/>
      </c>
      <c r="AB794" s="14" t="str">
        <f>IF(LEN($AA794)=0,"N",IF(LEN($AA794)&gt;1,"Error -- Availability entered in an incorrect format",IF($AA794='Control Panel'!$F$36,$AA794,IF($AA794='Control Panel'!$F$37,$AA794,IF($AA794='Control Panel'!$F$38,$AA794,IF($AA794='Control Panel'!$F$39,$AA794,IF($AA794='Control Panel'!$F$40,$AA794,IF($AA794='Control Panel'!$F$41,$AA794,"Error -- Availability entered in an incorrect format"))))))))</f>
        <v>N</v>
      </c>
    </row>
    <row r="795" spans="1:28" s="14" customFormat="1" x14ac:dyDescent="0.35">
      <c r="A795" s="7">
        <v>783</v>
      </c>
      <c r="B795" s="6"/>
      <c r="C795" s="11"/>
      <c r="D795" s="220"/>
      <c r="E795" s="11"/>
      <c r="F795" s="205" t="str">
        <f t="shared" si="24"/>
        <v>N/A</v>
      </c>
      <c r="G795" s="6"/>
      <c r="AA795" s="14" t="str">
        <f t="shared" si="25"/>
        <v/>
      </c>
      <c r="AB795" s="14" t="str">
        <f>IF(LEN($AA795)=0,"N",IF(LEN($AA795)&gt;1,"Error -- Availability entered in an incorrect format",IF($AA795='Control Panel'!$F$36,$AA795,IF($AA795='Control Panel'!$F$37,$AA795,IF($AA795='Control Panel'!$F$38,$AA795,IF($AA795='Control Panel'!$F$39,$AA795,IF($AA795='Control Panel'!$F$40,$AA795,IF($AA795='Control Panel'!$F$41,$AA795,"Error -- Availability entered in an incorrect format"))))))))</f>
        <v>N</v>
      </c>
    </row>
    <row r="796" spans="1:28" s="14" customFormat="1" x14ac:dyDescent="0.35">
      <c r="A796" s="7">
        <v>784</v>
      </c>
      <c r="B796" s="6"/>
      <c r="C796" s="11"/>
      <c r="D796" s="220"/>
      <c r="E796" s="11"/>
      <c r="F796" s="205" t="str">
        <f t="shared" si="24"/>
        <v>N/A</v>
      </c>
      <c r="G796" s="6"/>
      <c r="AA796" s="14" t="str">
        <f t="shared" si="25"/>
        <v/>
      </c>
      <c r="AB796" s="14" t="str">
        <f>IF(LEN($AA796)=0,"N",IF(LEN($AA796)&gt;1,"Error -- Availability entered in an incorrect format",IF($AA796='Control Panel'!$F$36,$AA796,IF($AA796='Control Panel'!$F$37,$AA796,IF($AA796='Control Panel'!$F$38,$AA796,IF($AA796='Control Panel'!$F$39,$AA796,IF($AA796='Control Panel'!$F$40,$AA796,IF($AA796='Control Panel'!$F$41,$AA796,"Error -- Availability entered in an incorrect format"))))))))</f>
        <v>N</v>
      </c>
    </row>
    <row r="797" spans="1:28" s="14" customFormat="1" x14ac:dyDescent="0.35">
      <c r="A797" s="7">
        <v>785</v>
      </c>
      <c r="B797" s="6"/>
      <c r="C797" s="11"/>
      <c r="D797" s="220"/>
      <c r="E797" s="11"/>
      <c r="F797" s="205" t="str">
        <f t="shared" si="24"/>
        <v>N/A</v>
      </c>
      <c r="G797" s="6"/>
      <c r="AA797" s="14" t="str">
        <f t="shared" si="25"/>
        <v/>
      </c>
      <c r="AB797" s="14" t="str">
        <f>IF(LEN($AA797)=0,"N",IF(LEN($AA797)&gt;1,"Error -- Availability entered in an incorrect format",IF($AA797='Control Panel'!$F$36,$AA797,IF($AA797='Control Panel'!$F$37,$AA797,IF($AA797='Control Panel'!$F$38,$AA797,IF($AA797='Control Panel'!$F$39,$AA797,IF($AA797='Control Panel'!$F$40,$AA797,IF($AA797='Control Panel'!$F$41,$AA797,"Error -- Availability entered in an incorrect format"))))))))</f>
        <v>N</v>
      </c>
    </row>
    <row r="798" spans="1:28" s="14" customFormat="1" x14ac:dyDescent="0.35">
      <c r="A798" s="7">
        <v>786</v>
      </c>
      <c r="B798" s="6"/>
      <c r="C798" s="11"/>
      <c r="D798" s="220"/>
      <c r="E798" s="11"/>
      <c r="F798" s="205" t="str">
        <f t="shared" si="24"/>
        <v>N/A</v>
      </c>
      <c r="G798" s="6"/>
      <c r="AA798" s="14" t="str">
        <f t="shared" si="25"/>
        <v/>
      </c>
      <c r="AB798" s="14" t="str">
        <f>IF(LEN($AA798)=0,"N",IF(LEN($AA798)&gt;1,"Error -- Availability entered in an incorrect format",IF($AA798='Control Panel'!$F$36,$AA798,IF($AA798='Control Panel'!$F$37,$AA798,IF($AA798='Control Panel'!$F$38,$AA798,IF($AA798='Control Panel'!$F$39,$AA798,IF($AA798='Control Panel'!$F$40,$AA798,IF($AA798='Control Panel'!$F$41,$AA798,"Error -- Availability entered in an incorrect format"))))))))</f>
        <v>N</v>
      </c>
    </row>
    <row r="799" spans="1:28" s="14" customFormat="1" x14ac:dyDescent="0.35">
      <c r="A799" s="7">
        <v>787</v>
      </c>
      <c r="B799" s="6"/>
      <c r="C799" s="11"/>
      <c r="D799" s="220"/>
      <c r="E799" s="11"/>
      <c r="F799" s="205" t="str">
        <f t="shared" si="24"/>
        <v>N/A</v>
      </c>
      <c r="G799" s="6"/>
      <c r="AA799" s="14" t="str">
        <f t="shared" si="25"/>
        <v/>
      </c>
      <c r="AB799" s="14" t="str">
        <f>IF(LEN($AA799)=0,"N",IF(LEN($AA799)&gt;1,"Error -- Availability entered in an incorrect format",IF($AA799='Control Panel'!$F$36,$AA799,IF($AA799='Control Panel'!$F$37,$AA799,IF($AA799='Control Panel'!$F$38,$AA799,IF($AA799='Control Panel'!$F$39,$AA799,IF($AA799='Control Panel'!$F$40,$AA799,IF($AA799='Control Panel'!$F$41,$AA799,"Error -- Availability entered in an incorrect format"))))))))</f>
        <v>N</v>
      </c>
    </row>
    <row r="800" spans="1:28" s="14" customFormat="1" x14ac:dyDescent="0.35">
      <c r="A800" s="7">
        <v>788</v>
      </c>
      <c r="B800" s="6"/>
      <c r="C800" s="11"/>
      <c r="D800" s="220"/>
      <c r="E800" s="11"/>
      <c r="F800" s="205" t="str">
        <f t="shared" si="24"/>
        <v>N/A</v>
      </c>
      <c r="G800" s="6"/>
      <c r="AA800" s="14" t="str">
        <f t="shared" si="25"/>
        <v/>
      </c>
      <c r="AB800" s="14" t="str">
        <f>IF(LEN($AA800)=0,"N",IF(LEN($AA800)&gt;1,"Error -- Availability entered in an incorrect format",IF($AA800='Control Panel'!$F$36,$AA800,IF($AA800='Control Panel'!$F$37,$AA800,IF($AA800='Control Panel'!$F$38,$AA800,IF($AA800='Control Panel'!$F$39,$AA800,IF($AA800='Control Panel'!$F$40,$AA800,IF($AA800='Control Panel'!$F$41,$AA800,"Error -- Availability entered in an incorrect format"))))))))</f>
        <v>N</v>
      </c>
    </row>
    <row r="801" spans="1:28" s="14" customFormat="1" x14ac:dyDescent="0.35">
      <c r="A801" s="7">
        <v>789</v>
      </c>
      <c r="B801" s="6"/>
      <c r="C801" s="11"/>
      <c r="D801" s="220"/>
      <c r="E801" s="11"/>
      <c r="F801" s="205" t="str">
        <f t="shared" si="24"/>
        <v>N/A</v>
      </c>
      <c r="G801" s="6"/>
      <c r="AA801" s="14" t="str">
        <f t="shared" si="25"/>
        <v/>
      </c>
      <c r="AB801" s="14" t="str">
        <f>IF(LEN($AA801)=0,"N",IF(LEN($AA801)&gt;1,"Error -- Availability entered in an incorrect format",IF($AA801='Control Panel'!$F$36,$AA801,IF($AA801='Control Panel'!$F$37,$AA801,IF($AA801='Control Panel'!$F$38,$AA801,IF($AA801='Control Panel'!$F$39,$AA801,IF($AA801='Control Panel'!$F$40,$AA801,IF($AA801='Control Panel'!$F$41,$AA801,"Error -- Availability entered in an incorrect format"))))))))</f>
        <v>N</v>
      </c>
    </row>
    <row r="802" spans="1:28" s="14" customFormat="1" x14ac:dyDescent="0.35">
      <c r="A802" s="7">
        <v>790</v>
      </c>
      <c r="B802" s="6"/>
      <c r="C802" s="11"/>
      <c r="D802" s="220"/>
      <c r="E802" s="11"/>
      <c r="F802" s="205" t="str">
        <f t="shared" si="24"/>
        <v>N/A</v>
      </c>
      <c r="G802" s="6"/>
      <c r="AA802" s="14" t="str">
        <f t="shared" si="25"/>
        <v/>
      </c>
      <c r="AB802" s="14" t="str">
        <f>IF(LEN($AA802)=0,"N",IF(LEN($AA802)&gt;1,"Error -- Availability entered in an incorrect format",IF($AA802='Control Panel'!$F$36,$AA802,IF($AA802='Control Panel'!$F$37,$AA802,IF($AA802='Control Panel'!$F$38,$AA802,IF($AA802='Control Panel'!$F$39,$AA802,IF($AA802='Control Panel'!$F$40,$AA802,IF($AA802='Control Panel'!$F$41,$AA802,"Error -- Availability entered in an incorrect format"))))))))</f>
        <v>N</v>
      </c>
    </row>
    <row r="803" spans="1:28" s="14" customFormat="1" x14ac:dyDescent="0.35">
      <c r="A803" s="7">
        <v>791</v>
      </c>
      <c r="B803" s="6"/>
      <c r="C803" s="11"/>
      <c r="D803" s="220"/>
      <c r="E803" s="11"/>
      <c r="F803" s="205" t="str">
        <f t="shared" si="24"/>
        <v>N/A</v>
      </c>
      <c r="G803" s="6"/>
      <c r="AA803" s="14" t="str">
        <f t="shared" si="25"/>
        <v/>
      </c>
      <c r="AB803" s="14" t="str">
        <f>IF(LEN($AA803)=0,"N",IF(LEN($AA803)&gt;1,"Error -- Availability entered in an incorrect format",IF($AA803='Control Panel'!$F$36,$AA803,IF($AA803='Control Panel'!$F$37,$AA803,IF($AA803='Control Panel'!$F$38,$AA803,IF($AA803='Control Panel'!$F$39,$AA803,IF($AA803='Control Panel'!$F$40,$AA803,IF($AA803='Control Panel'!$F$41,$AA803,"Error -- Availability entered in an incorrect format"))))))))</f>
        <v>N</v>
      </c>
    </row>
    <row r="804" spans="1:28" s="14" customFormat="1" x14ac:dyDescent="0.35">
      <c r="A804" s="7">
        <v>792</v>
      </c>
      <c r="B804" s="6"/>
      <c r="C804" s="11"/>
      <c r="D804" s="220"/>
      <c r="E804" s="11"/>
      <c r="F804" s="205" t="str">
        <f t="shared" si="24"/>
        <v>N/A</v>
      </c>
      <c r="G804" s="6"/>
      <c r="AA804" s="14" t="str">
        <f t="shared" si="25"/>
        <v/>
      </c>
      <c r="AB804" s="14" t="str">
        <f>IF(LEN($AA804)=0,"N",IF(LEN($AA804)&gt;1,"Error -- Availability entered in an incorrect format",IF($AA804='Control Panel'!$F$36,$AA804,IF($AA804='Control Panel'!$F$37,$AA804,IF($AA804='Control Panel'!$F$38,$AA804,IF($AA804='Control Panel'!$F$39,$AA804,IF($AA804='Control Panel'!$F$40,$AA804,IF($AA804='Control Panel'!$F$41,$AA804,"Error -- Availability entered in an incorrect format"))))))))</f>
        <v>N</v>
      </c>
    </row>
    <row r="805" spans="1:28" s="14" customFormat="1" x14ac:dyDescent="0.35">
      <c r="A805" s="7">
        <v>793</v>
      </c>
      <c r="B805" s="6"/>
      <c r="C805" s="11"/>
      <c r="D805" s="220"/>
      <c r="E805" s="11"/>
      <c r="F805" s="205" t="str">
        <f t="shared" si="24"/>
        <v>N/A</v>
      </c>
      <c r="G805" s="6"/>
      <c r="AA805" s="14" t="str">
        <f t="shared" si="25"/>
        <v/>
      </c>
      <c r="AB805" s="14" t="str">
        <f>IF(LEN($AA805)=0,"N",IF(LEN($AA805)&gt;1,"Error -- Availability entered in an incorrect format",IF($AA805='Control Panel'!$F$36,$AA805,IF($AA805='Control Panel'!$F$37,$AA805,IF($AA805='Control Panel'!$F$38,$AA805,IF($AA805='Control Panel'!$F$39,$AA805,IF($AA805='Control Panel'!$F$40,$AA805,IF($AA805='Control Panel'!$F$41,$AA805,"Error -- Availability entered in an incorrect format"))))))))</f>
        <v>N</v>
      </c>
    </row>
    <row r="806" spans="1:28" s="14" customFormat="1" x14ac:dyDescent="0.35">
      <c r="A806" s="7">
        <v>794</v>
      </c>
      <c r="B806" s="6"/>
      <c r="C806" s="11"/>
      <c r="D806" s="220"/>
      <c r="E806" s="11"/>
      <c r="F806" s="205" t="str">
        <f t="shared" si="24"/>
        <v>N/A</v>
      </c>
      <c r="G806" s="6"/>
      <c r="AA806" s="14" t="str">
        <f t="shared" si="25"/>
        <v/>
      </c>
      <c r="AB806" s="14" t="str">
        <f>IF(LEN($AA806)=0,"N",IF(LEN($AA806)&gt;1,"Error -- Availability entered in an incorrect format",IF($AA806='Control Panel'!$F$36,$AA806,IF($AA806='Control Panel'!$F$37,$AA806,IF($AA806='Control Panel'!$F$38,$AA806,IF($AA806='Control Panel'!$F$39,$AA806,IF($AA806='Control Panel'!$F$40,$AA806,IF($AA806='Control Panel'!$F$41,$AA806,"Error -- Availability entered in an incorrect format"))))))))</f>
        <v>N</v>
      </c>
    </row>
    <row r="807" spans="1:28" s="14" customFormat="1" x14ac:dyDescent="0.35">
      <c r="A807" s="7">
        <v>795</v>
      </c>
      <c r="B807" s="6"/>
      <c r="C807" s="11"/>
      <c r="D807" s="220"/>
      <c r="E807" s="11"/>
      <c r="F807" s="205" t="str">
        <f t="shared" si="24"/>
        <v>N/A</v>
      </c>
      <c r="G807" s="6"/>
      <c r="AA807" s="14" t="str">
        <f t="shared" si="25"/>
        <v/>
      </c>
      <c r="AB807" s="14" t="str">
        <f>IF(LEN($AA807)=0,"N",IF(LEN($AA807)&gt;1,"Error -- Availability entered in an incorrect format",IF($AA807='Control Panel'!$F$36,$AA807,IF($AA807='Control Panel'!$F$37,$AA807,IF($AA807='Control Panel'!$F$38,$AA807,IF($AA807='Control Panel'!$F$39,$AA807,IF($AA807='Control Panel'!$F$40,$AA807,IF($AA807='Control Panel'!$F$41,$AA807,"Error -- Availability entered in an incorrect format"))))))))</f>
        <v>N</v>
      </c>
    </row>
    <row r="808" spans="1:28" s="14" customFormat="1" x14ac:dyDescent="0.35">
      <c r="A808" s="7">
        <v>796</v>
      </c>
      <c r="B808" s="6"/>
      <c r="C808" s="11"/>
      <c r="D808" s="220"/>
      <c r="E808" s="11"/>
      <c r="F808" s="205" t="str">
        <f t="shared" si="24"/>
        <v>N/A</v>
      </c>
      <c r="G808" s="6"/>
      <c r="AA808" s="14" t="str">
        <f t="shared" si="25"/>
        <v/>
      </c>
      <c r="AB808" s="14" t="str">
        <f>IF(LEN($AA808)=0,"N",IF(LEN($AA808)&gt;1,"Error -- Availability entered in an incorrect format",IF($AA808='Control Panel'!$F$36,$AA808,IF($AA808='Control Panel'!$F$37,$AA808,IF($AA808='Control Panel'!$F$38,$AA808,IF($AA808='Control Panel'!$F$39,$AA808,IF($AA808='Control Panel'!$F$40,$AA808,IF($AA808='Control Panel'!$F$41,$AA808,"Error -- Availability entered in an incorrect format"))))))))</f>
        <v>N</v>
      </c>
    </row>
    <row r="809" spans="1:28" s="14" customFormat="1" x14ac:dyDescent="0.35">
      <c r="A809" s="7">
        <v>797</v>
      </c>
      <c r="B809" s="6"/>
      <c r="C809" s="11"/>
      <c r="D809" s="220"/>
      <c r="E809" s="11"/>
      <c r="F809" s="205" t="str">
        <f t="shared" si="24"/>
        <v>N/A</v>
      </c>
      <c r="G809" s="6"/>
      <c r="AA809" s="14" t="str">
        <f t="shared" si="25"/>
        <v/>
      </c>
      <c r="AB809" s="14" t="str">
        <f>IF(LEN($AA809)=0,"N",IF(LEN($AA809)&gt;1,"Error -- Availability entered in an incorrect format",IF($AA809='Control Panel'!$F$36,$AA809,IF($AA809='Control Panel'!$F$37,$AA809,IF($AA809='Control Panel'!$F$38,$AA809,IF($AA809='Control Panel'!$F$39,$AA809,IF($AA809='Control Panel'!$F$40,$AA809,IF($AA809='Control Panel'!$F$41,$AA809,"Error -- Availability entered in an incorrect format"))))))))</f>
        <v>N</v>
      </c>
    </row>
    <row r="810" spans="1:28" s="14" customFormat="1" x14ac:dyDescent="0.35">
      <c r="A810" s="7">
        <v>798</v>
      </c>
      <c r="B810" s="6"/>
      <c r="C810" s="11"/>
      <c r="D810" s="220"/>
      <c r="E810" s="11"/>
      <c r="F810" s="205" t="str">
        <f t="shared" si="24"/>
        <v>N/A</v>
      </c>
      <c r="G810" s="6"/>
      <c r="AA810" s="14" t="str">
        <f t="shared" si="25"/>
        <v/>
      </c>
      <c r="AB810" s="14" t="str">
        <f>IF(LEN($AA810)=0,"N",IF(LEN($AA810)&gt;1,"Error -- Availability entered in an incorrect format",IF($AA810='Control Panel'!$F$36,$AA810,IF($AA810='Control Panel'!$F$37,$AA810,IF($AA810='Control Panel'!$F$38,$AA810,IF($AA810='Control Panel'!$F$39,$AA810,IF($AA810='Control Panel'!$F$40,$AA810,IF($AA810='Control Panel'!$F$41,$AA810,"Error -- Availability entered in an incorrect format"))))))))</f>
        <v>N</v>
      </c>
    </row>
    <row r="811" spans="1:28" s="14" customFormat="1" x14ac:dyDescent="0.35">
      <c r="A811" s="7">
        <v>799</v>
      </c>
      <c r="B811" s="6"/>
      <c r="C811" s="11"/>
      <c r="D811" s="220"/>
      <c r="E811" s="11"/>
      <c r="F811" s="205" t="str">
        <f t="shared" si="24"/>
        <v>N/A</v>
      </c>
      <c r="G811" s="6"/>
      <c r="AA811" s="14" t="str">
        <f t="shared" si="25"/>
        <v/>
      </c>
      <c r="AB811" s="14" t="str">
        <f>IF(LEN($AA811)=0,"N",IF(LEN($AA811)&gt;1,"Error -- Availability entered in an incorrect format",IF($AA811='Control Panel'!$F$36,$AA811,IF($AA811='Control Panel'!$F$37,$AA811,IF($AA811='Control Panel'!$F$38,$AA811,IF($AA811='Control Panel'!$F$39,$AA811,IF($AA811='Control Panel'!$F$40,$AA811,IF($AA811='Control Panel'!$F$41,$AA811,"Error -- Availability entered in an incorrect format"))))))))</f>
        <v>N</v>
      </c>
    </row>
    <row r="812" spans="1:28" s="14" customFormat="1" x14ac:dyDescent="0.35">
      <c r="A812" s="7">
        <v>800</v>
      </c>
      <c r="B812" s="6"/>
      <c r="C812" s="11"/>
      <c r="D812" s="220"/>
      <c r="E812" s="11"/>
      <c r="F812" s="205" t="str">
        <f t="shared" si="24"/>
        <v>N/A</v>
      </c>
      <c r="G812" s="6"/>
      <c r="AA812" s="14" t="str">
        <f t="shared" si="25"/>
        <v/>
      </c>
      <c r="AB812" s="14" t="str">
        <f>IF(LEN($AA812)=0,"N",IF(LEN($AA812)&gt;1,"Error -- Availability entered in an incorrect format",IF($AA812='Control Panel'!$F$36,$AA812,IF($AA812='Control Panel'!$F$37,$AA812,IF($AA812='Control Panel'!$F$38,$AA812,IF($AA812='Control Panel'!$F$39,$AA812,IF($AA812='Control Panel'!$F$40,$AA812,IF($AA812='Control Panel'!$F$41,$AA812,"Error -- Availability entered in an incorrect format"))))))))</f>
        <v>N</v>
      </c>
    </row>
    <row r="813" spans="1:28" s="14" customFormat="1" x14ac:dyDescent="0.35">
      <c r="A813" s="7">
        <v>801</v>
      </c>
      <c r="B813" s="6"/>
      <c r="C813" s="11"/>
      <c r="D813" s="220"/>
      <c r="E813" s="11"/>
      <c r="F813" s="205" t="str">
        <f t="shared" si="24"/>
        <v>N/A</v>
      </c>
      <c r="G813" s="6"/>
      <c r="AA813" s="14" t="str">
        <f t="shared" si="25"/>
        <v/>
      </c>
      <c r="AB813" s="14" t="str">
        <f>IF(LEN($AA813)=0,"N",IF(LEN($AA813)&gt;1,"Error -- Availability entered in an incorrect format",IF($AA813='Control Panel'!$F$36,$AA813,IF($AA813='Control Panel'!$F$37,$AA813,IF($AA813='Control Panel'!$F$38,$AA813,IF($AA813='Control Panel'!$F$39,$AA813,IF($AA813='Control Panel'!$F$40,$AA813,IF($AA813='Control Panel'!$F$41,$AA813,"Error -- Availability entered in an incorrect format"))))))))</f>
        <v>N</v>
      </c>
    </row>
    <row r="814" spans="1:28" s="14" customFormat="1" x14ac:dyDescent="0.35">
      <c r="A814" s="7">
        <v>802</v>
      </c>
      <c r="B814" s="6"/>
      <c r="C814" s="11"/>
      <c r="D814" s="220"/>
      <c r="E814" s="11"/>
      <c r="F814" s="205" t="str">
        <f t="shared" si="24"/>
        <v>N/A</v>
      </c>
      <c r="G814" s="6"/>
      <c r="AA814" s="14" t="str">
        <f t="shared" si="25"/>
        <v/>
      </c>
      <c r="AB814" s="14" t="str">
        <f>IF(LEN($AA814)=0,"N",IF(LEN($AA814)&gt;1,"Error -- Availability entered in an incorrect format",IF($AA814='Control Panel'!$F$36,$AA814,IF($AA814='Control Panel'!$F$37,$AA814,IF($AA814='Control Panel'!$F$38,$AA814,IF($AA814='Control Panel'!$F$39,$AA814,IF($AA814='Control Panel'!$F$40,$AA814,IF($AA814='Control Panel'!$F$41,$AA814,"Error -- Availability entered in an incorrect format"))))))))</f>
        <v>N</v>
      </c>
    </row>
    <row r="815" spans="1:28" s="14" customFormat="1" x14ac:dyDescent="0.35">
      <c r="A815" s="7">
        <v>803</v>
      </c>
      <c r="B815" s="6"/>
      <c r="C815" s="11"/>
      <c r="D815" s="220"/>
      <c r="E815" s="11"/>
      <c r="F815" s="205" t="str">
        <f t="shared" si="24"/>
        <v>N/A</v>
      </c>
      <c r="G815" s="6"/>
      <c r="AA815" s="14" t="str">
        <f t="shared" si="25"/>
        <v/>
      </c>
      <c r="AB815" s="14" t="str">
        <f>IF(LEN($AA815)=0,"N",IF(LEN($AA815)&gt;1,"Error -- Availability entered in an incorrect format",IF($AA815='Control Panel'!$F$36,$AA815,IF($AA815='Control Panel'!$F$37,$AA815,IF($AA815='Control Panel'!$F$38,$AA815,IF($AA815='Control Panel'!$F$39,$AA815,IF($AA815='Control Panel'!$F$40,$AA815,IF($AA815='Control Panel'!$F$41,$AA815,"Error -- Availability entered in an incorrect format"))))))))</f>
        <v>N</v>
      </c>
    </row>
    <row r="816" spans="1:28" s="14" customFormat="1" x14ac:dyDescent="0.35">
      <c r="A816" s="7">
        <v>804</v>
      </c>
      <c r="B816" s="6"/>
      <c r="C816" s="11"/>
      <c r="D816" s="220"/>
      <c r="E816" s="11"/>
      <c r="F816" s="205" t="str">
        <f t="shared" si="24"/>
        <v>N/A</v>
      </c>
      <c r="G816" s="6"/>
      <c r="AA816" s="14" t="str">
        <f t="shared" si="25"/>
        <v/>
      </c>
      <c r="AB816" s="14" t="str">
        <f>IF(LEN($AA816)=0,"N",IF(LEN($AA816)&gt;1,"Error -- Availability entered in an incorrect format",IF($AA816='Control Panel'!$F$36,$AA816,IF($AA816='Control Panel'!$F$37,$AA816,IF($AA816='Control Panel'!$F$38,$AA816,IF($AA816='Control Panel'!$F$39,$AA816,IF($AA816='Control Panel'!$F$40,$AA816,IF($AA816='Control Panel'!$F$41,$AA816,"Error -- Availability entered in an incorrect format"))))))))</f>
        <v>N</v>
      </c>
    </row>
    <row r="817" spans="1:28" s="14" customFormat="1" x14ac:dyDescent="0.35">
      <c r="A817" s="7">
        <v>805</v>
      </c>
      <c r="B817" s="6"/>
      <c r="C817" s="11"/>
      <c r="D817" s="220"/>
      <c r="E817" s="11"/>
      <c r="F817" s="205" t="str">
        <f t="shared" si="24"/>
        <v>N/A</v>
      </c>
      <c r="G817" s="6"/>
      <c r="AA817" s="14" t="str">
        <f t="shared" si="25"/>
        <v/>
      </c>
      <c r="AB817" s="14" t="str">
        <f>IF(LEN($AA817)=0,"N",IF(LEN($AA817)&gt;1,"Error -- Availability entered in an incorrect format",IF($AA817='Control Panel'!$F$36,$AA817,IF($AA817='Control Panel'!$F$37,$AA817,IF($AA817='Control Panel'!$F$38,$AA817,IF($AA817='Control Panel'!$F$39,$AA817,IF($AA817='Control Panel'!$F$40,$AA817,IF($AA817='Control Panel'!$F$41,$AA817,"Error -- Availability entered in an incorrect format"))))))))</f>
        <v>N</v>
      </c>
    </row>
    <row r="818" spans="1:28" s="14" customFormat="1" x14ac:dyDescent="0.35">
      <c r="A818" s="7">
        <v>806</v>
      </c>
      <c r="B818" s="6"/>
      <c r="C818" s="11"/>
      <c r="D818" s="220"/>
      <c r="E818" s="11"/>
      <c r="F818" s="205" t="str">
        <f t="shared" si="24"/>
        <v>N/A</v>
      </c>
      <c r="G818" s="6"/>
      <c r="AA818" s="14" t="str">
        <f t="shared" si="25"/>
        <v/>
      </c>
      <c r="AB818" s="14" t="str">
        <f>IF(LEN($AA818)=0,"N",IF(LEN($AA818)&gt;1,"Error -- Availability entered in an incorrect format",IF($AA818='Control Panel'!$F$36,$AA818,IF($AA818='Control Panel'!$F$37,$AA818,IF($AA818='Control Panel'!$F$38,$AA818,IF($AA818='Control Panel'!$F$39,$AA818,IF($AA818='Control Panel'!$F$40,$AA818,IF($AA818='Control Panel'!$F$41,$AA818,"Error -- Availability entered in an incorrect format"))))))))</f>
        <v>N</v>
      </c>
    </row>
    <row r="819" spans="1:28" s="14" customFormat="1" x14ac:dyDescent="0.35">
      <c r="A819" s="7">
        <v>807</v>
      </c>
      <c r="B819" s="6"/>
      <c r="C819" s="11"/>
      <c r="D819" s="220"/>
      <c r="E819" s="11"/>
      <c r="F819" s="205" t="str">
        <f t="shared" si="24"/>
        <v>N/A</v>
      </c>
      <c r="G819" s="6"/>
      <c r="AA819" s="14" t="str">
        <f t="shared" si="25"/>
        <v/>
      </c>
      <c r="AB819" s="14" t="str">
        <f>IF(LEN($AA819)=0,"N",IF(LEN($AA819)&gt;1,"Error -- Availability entered in an incorrect format",IF($AA819='Control Panel'!$F$36,$AA819,IF($AA819='Control Panel'!$F$37,$AA819,IF($AA819='Control Panel'!$F$38,$AA819,IF($AA819='Control Panel'!$F$39,$AA819,IF($AA819='Control Panel'!$F$40,$AA819,IF($AA819='Control Panel'!$F$41,$AA819,"Error -- Availability entered in an incorrect format"))))))))</f>
        <v>N</v>
      </c>
    </row>
    <row r="820" spans="1:28" s="14" customFormat="1" x14ac:dyDescent="0.35">
      <c r="A820" s="7">
        <v>808</v>
      </c>
      <c r="B820" s="6"/>
      <c r="C820" s="11"/>
      <c r="D820" s="220"/>
      <c r="E820" s="11"/>
      <c r="F820" s="205" t="str">
        <f t="shared" si="24"/>
        <v>N/A</v>
      </c>
      <c r="G820" s="6"/>
      <c r="AA820" s="14" t="str">
        <f t="shared" si="25"/>
        <v/>
      </c>
      <c r="AB820" s="14" t="str">
        <f>IF(LEN($AA820)=0,"N",IF(LEN($AA820)&gt;1,"Error -- Availability entered in an incorrect format",IF($AA820='Control Panel'!$F$36,$AA820,IF($AA820='Control Panel'!$F$37,$AA820,IF($AA820='Control Panel'!$F$38,$AA820,IF($AA820='Control Panel'!$F$39,$AA820,IF($AA820='Control Panel'!$F$40,$AA820,IF($AA820='Control Panel'!$F$41,$AA820,"Error -- Availability entered in an incorrect format"))))))))</f>
        <v>N</v>
      </c>
    </row>
    <row r="821" spans="1:28" s="14" customFormat="1" x14ac:dyDescent="0.35">
      <c r="A821" s="7">
        <v>809</v>
      </c>
      <c r="B821" s="6"/>
      <c r="C821" s="11"/>
      <c r="D821" s="220"/>
      <c r="E821" s="11"/>
      <c r="F821" s="205" t="str">
        <f t="shared" si="24"/>
        <v>N/A</v>
      </c>
      <c r="G821" s="6"/>
      <c r="AA821" s="14" t="str">
        <f t="shared" si="25"/>
        <v/>
      </c>
      <c r="AB821" s="14" t="str">
        <f>IF(LEN($AA821)=0,"N",IF(LEN($AA821)&gt;1,"Error -- Availability entered in an incorrect format",IF($AA821='Control Panel'!$F$36,$AA821,IF($AA821='Control Panel'!$F$37,$AA821,IF($AA821='Control Panel'!$F$38,$AA821,IF($AA821='Control Panel'!$F$39,$AA821,IF($AA821='Control Panel'!$F$40,$AA821,IF($AA821='Control Panel'!$F$41,$AA821,"Error -- Availability entered in an incorrect format"))))))))</f>
        <v>N</v>
      </c>
    </row>
    <row r="822" spans="1:28" s="14" customFormat="1" x14ac:dyDescent="0.35">
      <c r="A822" s="7">
        <v>810</v>
      </c>
      <c r="B822" s="6"/>
      <c r="C822" s="11"/>
      <c r="D822" s="220"/>
      <c r="E822" s="11"/>
      <c r="F822" s="205" t="str">
        <f t="shared" si="24"/>
        <v>N/A</v>
      </c>
      <c r="G822" s="6"/>
      <c r="AA822" s="14" t="str">
        <f t="shared" si="25"/>
        <v/>
      </c>
      <c r="AB822" s="14" t="str">
        <f>IF(LEN($AA822)=0,"N",IF(LEN($AA822)&gt;1,"Error -- Availability entered in an incorrect format",IF($AA822='Control Panel'!$F$36,$AA822,IF($AA822='Control Panel'!$F$37,$AA822,IF($AA822='Control Panel'!$F$38,$AA822,IF($AA822='Control Panel'!$F$39,$AA822,IF($AA822='Control Panel'!$F$40,$AA822,IF($AA822='Control Panel'!$F$41,$AA822,"Error -- Availability entered in an incorrect format"))))))))</f>
        <v>N</v>
      </c>
    </row>
    <row r="823" spans="1:28" s="14" customFormat="1" x14ac:dyDescent="0.35">
      <c r="A823" s="7">
        <v>811</v>
      </c>
      <c r="B823" s="6"/>
      <c r="C823" s="11"/>
      <c r="D823" s="220"/>
      <c r="E823" s="11"/>
      <c r="F823" s="205" t="str">
        <f t="shared" si="24"/>
        <v>N/A</v>
      </c>
      <c r="G823" s="6"/>
      <c r="AA823" s="14" t="str">
        <f t="shared" si="25"/>
        <v/>
      </c>
      <c r="AB823" s="14" t="str">
        <f>IF(LEN($AA823)=0,"N",IF(LEN($AA823)&gt;1,"Error -- Availability entered in an incorrect format",IF($AA823='Control Panel'!$F$36,$AA823,IF($AA823='Control Panel'!$F$37,$AA823,IF($AA823='Control Panel'!$F$38,$AA823,IF($AA823='Control Panel'!$F$39,$AA823,IF($AA823='Control Panel'!$F$40,$AA823,IF($AA823='Control Panel'!$F$41,$AA823,"Error -- Availability entered in an incorrect format"))))))))</f>
        <v>N</v>
      </c>
    </row>
    <row r="824" spans="1:28" s="14" customFormat="1" x14ac:dyDescent="0.35">
      <c r="A824" s="7">
        <v>812</v>
      </c>
      <c r="B824" s="6"/>
      <c r="C824" s="11"/>
      <c r="D824" s="220"/>
      <c r="E824" s="11"/>
      <c r="F824" s="205" t="str">
        <f t="shared" si="24"/>
        <v>N/A</v>
      </c>
      <c r="G824" s="6"/>
      <c r="AA824" s="14" t="str">
        <f t="shared" si="25"/>
        <v/>
      </c>
      <c r="AB824" s="14" t="str">
        <f>IF(LEN($AA824)=0,"N",IF(LEN($AA824)&gt;1,"Error -- Availability entered in an incorrect format",IF($AA824='Control Panel'!$F$36,$AA824,IF($AA824='Control Panel'!$F$37,$AA824,IF($AA824='Control Panel'!$F$38,$AA824,IF($AA824='Control Panel'!$F$39,$AA824,IF($AA824='Control Panel'!$F$40,$AA824,IF($AA824='Control Panel'!$F$41,$AA824,"Error -- Availability entered in an incorrect format"))))))))</f>
        <v>N</v>
      </c>
    </row>
    <row r="825" spans="1:28" s="14" customFormat="1" x14ac:dyDescent="0.35">
      <c r="A825" s="7">
        <v>813</v>
      </c>
      <c r="B825" s="6"/>
      <c r="C825" s="11"/>
      <c r="D825" s="220"/>
      <c r="E825" s="11"/>
      <c r="F825" s="205" t="str">
        <f t="shared" si="24"/>
        <v>N/A</v>
      </c>
      <c r="G825" s="6"/>
      <c r="AA825" s="14" t="str">
        <f t="shared" si="25"/>
        <v/>
      </c>
      <c r="AB825" s="14" t="str">
        <f>IF(LEN($AA825)=0,"N",IF(LEN($AA825)&gt;1,"Error -- Availability entered in an incorrect format",IF($AA825='Control Panel'!$F$36,$AA825,IF($AA825='Control Panel'!$F$37,$AA825,IF($AA825='Control Panel'!$F$38,$AA825,IF($AA825='Control Panel'!$F$39,$AA825,IF($AA825='Control Panel'!$F$40,$AA825,IF($AA825='Control Panel'!$F$41,$AA825,"Error -- Availability entered in an incorrect format"))))))))</f>
        <v>N</v>
      </c>
    </row>
    <row r="826" spans="1:28" s="14" customFormat="1" x14ac:dyDescent="0.35">
      <c r="A826" s="7">
        <v>814</v>
      </c>
      <c r="B826" s="6"/>
      <c r="C826" s="11"/>
      <c r="D826" s="220"/>
      <c r="E826" s="11"/>
      <c r="F826" s="205" t="str">
        <f t="shared" si="24"/>
        <v>N/A</v>
      </c>
      <c r="G826" s="6"/>
      <c r="AA826" s="14" t="str">
        <f t="shared" si="25"/>
        <v/>
      </c>
      <c r="AB826" s="14" t="str">
        <f>IF(LEN($AA826)=0,"N",IF(LEN($AA826)&gt;1,"Error -- Availability entered in an incorrect format",IF($AA826='Control Panel'!$F$36,$AA826,IF($AA826='Control Panel'!$F$37,$AA826,IF($AA826='Control Panel'!$F$38,$AA826,IF($AA826='Control Panel'!$F$39,$AA826,IF($AA826='Control Panel'!$F$40,$AA826,IF($AA826='Control Panel'!$F$41,$AA826,"Error -- Availability entered in an incorrect format"))))))))</f>
        <v>N</v>
      </c>
    </row>
    <row r="827" spans="1:28" s="14" customFormat="1" x14ac:dyDescent="0.35">
      <c r="A827" s="7">
        <v>815</v>
      </c>
      <c r="B827" s="6"/>
      <c r="C827" s="11"/>
      <c r="D827" s="220"/>
      <c r="E827" s="11"/>
      <c r="F827" s="205" t="str">
        <f t="shared" si="24"/>
        <v>N/A</v>
      </c>
      <c r="G827" s="6"/>
      <c r="AA827" s="14" t="str">
        <f t="shared" si="25"/>
        <v/>
      </c>
      <c r="AB827" s="14" t="str">
        <f>IF(LEN($AA827)=0,"N",IF(LEN($AA827)&gt;1,"Error -- Availability entered in an incorrect format",IF($AA827='Control Panel'!$F$36,$AA827,IF($AA827='Control Panel'!$F$37,$AA827,IF($AA827='Control Panel'!$F$38,$AA827,IF($AA827='Control Panel'!$F$39,$AA827,IF($AA827='Control Panel'!$F$40,$AA827,IF($AA827='Control Panel'!$F$41,$AA827,"Error -- Availability entered in an incorrect format"))))))))</f>
        <v>N</v>
      </c>
    </row>
    <row r="828" spans="1:28" s="14" customFormat="1" x14ac:dyDescent="0.35">
      <c r="A828" s="7">
        <v>816</v>
      </c>
      <c r="B828" s="6"/>
      <c r="C828" s="11"/>
      <c r="D828" s="220"/>
      <c r="E828" s="11"/>
      <c r="F828" s="205" t="str">
        <f t="shared" si="24"/>
        <v>N/A</v>
      </c>
      <c r="G828" s="6"/>
      <c r="AA828" s="14" t="str">
        <f t="shared" si="25"/>
        <v/>
      </c>
      <c r="AB828" s="14" t="str">
        <f>IF(LEN($AA828)=0,"N",IF(LEN($AA828)&gt;1,"Error -- Availability entered in an incorrect format",IF($AA828='Control Panel'!$F$36,$AA828,IF($AA828='Control Panel'!$F$37,$AA828,IF($AA828='Control Panel'!$F$38,$AA828,IF($AA828='Control Panel'!$F$39,$AA828,IF($AA828='Control Panel'!$F$40,$AA828,IF($AA828='Control Panel'!$F$41,$AA828,"Error -- Availability entered in an incorrect format"))))))))</f>
        <v>N</v>
      </c>
    </row>
    <row r="829" spans="1:28" s="14" customFormat="1" x14ac:dyDescent="0.35">
      <c r="A829" s="7">
        <v>817</v>
      </c>
      <c r="B829" s="6"/>
      <c r="C829" s="11"/>
      <c r="D829" s="220"/>
      <c r="E829" s="11"/>
      <c r="F829" s="205" t="str">
        <f t="shared" si="24"/>
        <v>N/A</v>
      </c>
      <c r="G829" s="6"/>
      <c r="AA829" s="14" t="str">
        <f t="shared" si="25"/>
        <v/>
      </c>
      <c r="AB829" s="14" t="str">
        <f>IF(LEN($AA829)=0,"N",IF(LEN($AA829)&gt;1,"Error -- Availability entered in an incorrect format",IF($AA829='Control Panel'!$F$36,$AA829,IF($AA829='Control Panel'!$F$37,$AA829,IF($AA829='Control Panel'!$F$38,$AA829,IF($AA829='Control Panel'!$F$39,$AA829,IF($AA829='Control Panel'!$F$40,$AA829,IF($AA829='Control Panel'!$F$41,$AA829,"Error -- Availability entered in an incorrect format"))))))))</f>
        <v>N</v>
      </c>
    </row>
    <row r="830" spans="1:28" s="14" customFormat="1" x14ac:dyDescent="0.35">
      <c r="A830" s="7">
        <v>818</v>
      </c>
      <c r="B830" s="6"/>
      <c r="C830" s="11"/>
      <c r="D830" s="220"/>
      <c r="E830" s="11"/>
      <c r="F830" s="205" t="str">
        <f t="shared" si="24"/>
        <v>N/A</v>
      </c>
      <c r="G830" s="6"/>
      <c r="AA830" s="14" t="str">
        <f t="shared" si="25"/>
        <v/>
      </c>
      <c r="AB830" s="14" t="str">
        <f>IF(LEN($AA830)=0,"N",IF(LEN($AA830)&gt;1,"Error -- Availability entered in an incorrect format",IF($AA830='Control Panel'!$F$36,$AA830,IF($AA830='Control Panel'!$F$37,$AA830,IF($AA830='Control Panel'!$F$38,$AA830,IF($AA830='Control Panel'!$F$39,$AA830,IF($AA830='Control Panel'!$F$40,$AA830,IF($AA830='Control Panel'!$F$41,$AA830,"Error -- Availability entered in an incorrect format"))))))))</f>
        <v>N</v>
      </c>
    </row>
    <row r="831" spans="1:28" s="14" customFormat="1" x14ac:dyDescent="0.35">
      <c r="A831" s="7">
        <v>819</v>
      </c>
      <c r="B831" s="6"/>
      <c r="C831" s="11"/>
      <c r="D831" s="220"/>
      <c r="E831" s="11"/>
      <c r="F831" s="205" t="str">
        <f t="shared" si="24"/>
        <v>N/A</v>
      </c>
      <c r="G831" s="6"/>
      <c r="AA831" s="14" t="str">
        <f t="shared" si="25"/>
        <v/>
      </c>
      <c r="AB831" s="14" t="str">
        <f>IF(LEN($AA831)=0,"N",IF(LEN($AA831)&gt;1,"Error -- Availability entered in an incorrect format",IF($AA831='Control Panel'!$F$36,$AA831,IF($AA831='Control Panel'!$F$37,$AA831,IF($AA831='Control Panel'!$F$38,$AA831,IF($AA831='Control Panel'!$F$39,$AA831,IF($AA831='Control Panel'!$F$40,$AA831,IF($AA831='Control Panel'!$F$41,$AA831,"Error -- Availability entered in an incorrect format"))))))))</f>
        <v>N</v>
      </c>
    </row>
    <row r="832" spans="1:28" s="14" customFormat="1" x14ac:dyDescent="0.35">
      <c r="A832" s="7">
        <v>820</v>
      </c>
      <c r="B832" s="6"/>
      <c r="C832" s="11"/>
      <c r="D832" s="220"/>
      <c r="E832" s="11"/>
      <c r="F832" s="205" t="str">
        <f t="shared" si="24"/>
        <v>N/A</v>
      </c>
      <c r="G832" s="6"/>
      <c r="AA832" s="14" t="str">
        <f t="shared" si="25"/>
        <v/>
      </c>
      <c r="AB832" s="14" t="str">
        <f>IF(LEN($AA832)=0,"N",IF(LEN($AA832)&gt;1,"Error -- Availability entered in an incorrect format",IF($AA832='Control Panel'!$F$36,$AA832,IF($AA832='Control Panel'!$F$37,$AA832,IF($AA832='Control Panel'!$F$38,$AA832,IF($AA832='Control Panel'!$F$39,$AA832,IF($AA832='Control Panel'!$F$40,$AA832,IF($AA832='Control Panel'!$F$41,$AA832,"Error -- Availability entered in an incorrect format"))))))))</f>
        <v>N</v>
      </c>
    </row>
    <row r="833" spans="1:28" s="14" customFormat="1" x14ac:dyDescent="0.35">
      <c r="A833" s="7">
        <v>821</v>
      </c>
      <c r="B833" s="6"/>
      <c r="C833" s="11"/>
      <c r="D833" s="220"/>
      <c r="E833" s="11"/>
      <c r="F833" s="205" t="str">
        <f t="shared" si="24"/>
        <v>N/A</v>
      </c>
      <c r="G833" s="6"/>
      <c r="AA833" s="14" t="str">
        <f t="shared" si="25"/>
        <v/>
      </c>
      <c r="AB833" s="14" t="str">
        <f>IF(LEN($AA833)=0,"N",IF(LEN($AA833)&gt;1,"Error -- Availability entered in an incorrect format",IF($AA833='Control Panel'!$F$36,$AA833,IF($AA833='Control Panel'!$F$37,$AA833,IF($AA833='Control Panel'!$F$38,$AA833,IF($AA833='Control Panel'!$F$39,$AA833,IF($AA833='Control Panel'!$F$40,$AA833,IF($AA833='Control Panel'!$F$41,$AA833,"Error -- Availability entered in an incorrect format"))))))))</f>
        <v>N</v>
      </c>
    </row>
    <row r="834" spans="1:28" s="14" customFormat="1" x14ac:dyDescent="0.35">
      <c r="A834" s="7">
        <v>822</v>
      </c>
      <c r="B834" s="6"/>
      <c r="C834" s="11"/>
      <c r="D834" s="220"/>
      <c r="E834" s="11"/>
      <c r="F834" s="205" t="str">
        <f t="shared" si="24"/>
        <v>N/A</v>
      </c>
      <c r="G834" s="6"/>
      <c r="AA834" s="14" t="str">
        <f t="shared" si="25"/>
        <v/>
      </c>
      <c r="AB834" s="14" t="str">
        <f>IF(LEN($AA834)=0,"N",IF(LEN($AA834)&gt;1,"Error -- Availability entered in an incorrect format",IF($AA834='Control Panel'!$F$36,$AA834,IF($AA834='Control Panel'!$F$37,$AA834,IF($AA834='Control Panel'!$F$38,$AA834,IF($AA834='Control Panel'!$F$39,$AA834,IF($AA834='Control Panel'!$F$40,$AA834,IF($AA834='Control Panel'!$F$41,$AA834,"Error -- Availability entered in an incorrect format"))))))))</f>
        <v>N</v>
      </c>
    </row>
    <row r="835" spans="1:28" s="14" customFormat="1" x14ac:dyDescent="0.35">
      <c r="A835" s="7">
        <v>823</v>
      </c>
      <c r="B835" s="6"/>
      <c r="C835" s="11"/>
      <c r="D835" s="220"/>
      <c r="E835" s="11"/>
      <c r="F835" s="205" t="str">
        <f t="shared" si="24"/>
        <v>N/A</v>
      </c>
      <c r="G835" s="6"/>
      <c r="AA835" s="14" t="str">
        <f t="shared" si="25"/>
        <v/>
      </c>
      <c r="AB835" s="14" t="str">
        <f>IF(LEN($AA835)=0,"N",IF(LEN($AA835)&gt;1,"Error -- Availability entered in an incorrect format",IF($AA835='Control Panel'!$F$36,$AA835,IF($AA835='Control Panel'!$F$37,$AA835,IF($AA835='Control Panel'!$F$38,$AA835,IF($AA835='Control Panel'!$F$39,$AA835,IF($AA835='Control Panel'!$F$40,$AA835,IF($AA835='Control Panel'!$F$41,$AA835,"Error -- Availability entered in an incorrect format"))))))))</f>
        <v>N</v>
      </c>
    </row>
    <row r="836" spans="1:28" s="14" customFormat="1" x14ac:dyDescent="0.35">
      <c r="A836" s="7">
        <v>824</v>
      </c>
      <c r="B836" s="6"/>
      <c r="C836" s="11"/>
      <c r="D836" s="220"/>
      <c r="E836" s="11"/>
      <c r="F836" s="205" t="str">
        <f t="shared" si="24"/>
        <v>N/A</v>
      </c>
      <c r="G836" s="6"/>
      <c r="AA836" s="14" t="str">
        <f t="shared" si="25"/>
        <v/>
      </c>
      <c r="AB836" s="14" t="str">
        <f>IF(LEN($AA836)=0,"N",IF(LEN($AA836)&gt;1,"Error -- Availability entered in an incorrect format",IF($AA836='Control Panel'!$F$36,$AA836,IF($AA836='Control Panel'!$F$37,$AA836,IF($AA836='Control Panel'!$F$38,$AA836,IF($AA836='Control Panel'!$F$39,$AA836,IF($AA836='Control Panel'!$F$40,$AA836,IF($AA836='Control Panel'!$F$41,$AA836,"Error -- Availability entered in an incorrect format"))))))))</f>
        <v>N</v>
      </c>
    </row>
    <row r="837" spans="1:28" s="14" customFormat="1" x14ac:dyDescent="0.35">
      <c r="A837" s="7">
        <v>825</v>
      </c>
      <c r="B837" s="6"/>
      <c r="C837" s="11"/>
      <c r="D837" s="220"/>
      <c r="E837" s="11"/>
      <c r="F837" s="205" t="str">
        <f t="shared" si="24"/>
        <v>N/A</v>
      </c>
      <c r="G837" s="6"/>
      <c r="AA837" s="14" t="str">
        <f t="shared" si="25"/>
        <v/>
      </c>
      <c r="AB837" s="14" t="str">
        <f>IF(LEN($AA837)=0,"N",IF(LEN($AA837)&gt;1,"Error -- Availability entered in an incorrect format",IF($AA837='Control Panel'!$F$36,$AA837,IF($AA837='Control Panel'!$F$37,$AA837,IF($AA837='Control Panel'!$F$38,$AA837,IF($AA837='Control Panel'!$F$39,$AA837,IF($AA837='Control Panel'!$F$40,$AA837,IF($AA837='Control Panel'!$F$41,$AA837,"Error -- Availability entered in an incorrect format"))))))))</f>
        <v>N</v>
      </c>
    </row>
    <row r="838" spans="1:28" s="14" customFormat="1" x14ac:dyDescent="0.35">
      <c r="A838" s="7">
        <v>826</v>
      </c>
      <c r="B838" s="6"/>
      <c r="C838" s="11"/>
      <c r="D838" s="220"/>
      <c r="E838" s="11"/>
      <c r="F838" s="205" t="str">
        <f t="shared" si="24"/>
        <v>N/A</v>
      </c>
      <c r="G838" s="6"/>
      <c r="AA838" s="14" t="str">
        <f t="shared" si="25"/>
        <v/>
      </c>
      <c r="AB838" s="14" t="str">
        <f>IF(LEN($AA838)=0,"N",IF(LEN($AA838)&gt;1,"Error -- Availability entered in an incorrect format",IF($AA838='Control Panel'!$F$36,$AA838,IF($AA838='Control Panel'!$F$37,$AA838,IF($AA838='Control Panel'!$F$38,$AA838,IF($AA838='Control Panel'!$F$39,$AA838,IF($AA838='Control Panel'!$F$40,$AA838,IF($AA838='Control Panel'!$F$41,$AA838,"Error -- Availability entered in an incorrect format"))))))))</f>
        <v>N</v>
      </c>
    </row>
    <row r="839" spans="1:28" s="14" customFormat="1" x14ac:dyDescent="0.35">
      <c r="A839" s="7">
        <v>827</v>
      </c>
      <c r="B839" s="6"/>
      <c r="C839" s="11"/>
      <c r="D839" s="220"/>
      <c r="E839" s="11"/>
      <c r="F839" s="205" t="str">
        <f t="shared" si="24"/>
        <v>N/A</v>
      </c>
      <c r="G839" s="6"/>
      <c r="AA839" s="14" t="str">
        <f t="shared" si="25"/>
        <v/>
      </c>
      <c r="AB839" s="14" t="str">
        <f>IF(LEN($AA839)=0,"N",IF(LEN($AA839)&gt;1,"Error -- Availability entered in an incorrect format",IF($AA839='Control Panel'!$F$36,$AA839,IF($AA839='Control Panel'!$F$37,$AA839,IF($AA839='Control Panel'!$F$38,$AA839,IF($AA839='Control Panel'!$F$39,$AA839,IF($AA839='Control Panel'!$F$40,$AA839,IF($AA839='Control Panel'!$F$41,$AA839,"Error -- Availability entered in an incorrect format"))))))))</f>
        <v>N</v>
      </c>
    </row>
    <row r="840" spans="1:28" s="14" customFormat="1" x14ac:dyDescent="0.35">
      <c r="A840" s="7">
        <v>828</v>
      </c>
      <c r="B840" s="6"/>
      <c r="C840" s="11"/>
      <c r="D840" s="220"/>
      <c r="E840" s="11"/>
      <c r="F840" s="205" t="str">
        <f t="shared" si="24"/>
        <v>N/A</v>
      </c>
      <c r="G840" s="6"/>
      <c r="AA840" s="14" t="str">
        <f t="shared" si="25"/>
        <v/>
      </c>
      <c r="AB840" s="14" t="str">
        <f>IF(LEN($AA840)=0,"N",IF(LEN($AA840)&gt;1,"Error -- Availability entered in an incorrect format",IF($AA840='Control Panel'!$F$36,$AA840,IF($AA840='Control Panel'!$F$37,$AA840,IF($AA840='Control Panel'!$F$38,$AA840,IF($AA840='Control Panel'!$F$39,$AA840,IF($AA840='Control Panel'!$F$40,$AA840,IF($AA840='Control Panel'!$F$41,$AA840,"Error -- Availability entered in an incorrect format"))))))))</f>
        <v>N</v>
      </c>
    </row>
    <row r="841" spans="1:28" s="14" customFormat="1" x14ac:dyDescent="0.35">
      <c r="A841" s="7">
        <v>829</v>
      </c>
      <c r="B841" s="6"/>
      <c r="C841" s="11"/>
      <c r="D841" s="220"/>
      <c r="E841" s="11"/>
      <c r="F841" s="205" t="str">
        <f t="shared" si="24"/>
        <v>N/A</v>
      </c>
      <c r="G841" s="6"/>
      <c r="AA841" s="14" t="str">
        <f t="shared" si="25"/>
        <v/>
      </c>
      <c r="AB841" s="14" t="str">
        <f>IF(LEN($AA841)=0,"N",IF(LEN($AA841)&gt;1,"Error -- Availability entered in an incorrect format",IF($AA841='Control Panel'!$F$36,$AA841,IF($AA841='Control Panel'!$F$37,$AA841,IF($AA841='Control Panel'!$F$38,$AA841,IF($AA841='Control Panel'!$F$39,$AA841,IF($AA841='Control Panel'!$F$40,$AA841,IF($AA841='Control Panel'!$F$41,$AA841,"Error -- Availability entered in an incorrect format"))))))))</f>
        <v>N</v>
      </c>
    </row>
    <row r="842" spans="1:28" s="14" customFormat="1" x14ac:dyDescent="0.35">
      <c r="A842" s="7">
        <v>830</v>
      </c>
      <c r="B842" s="6"/>
      <c r="C842" s="11"/>
      <c r="D842" s="220"/>
      <c r="E842" s="11"/>
      <c r="F842" s="205" t="str">
        <f t="shared" si="24"/>
        <v>N/A</v>
      </c>
      <c r="G842" s="6"/>
      <c r="AA842" s="14" t="str">
        <f t="shared" si="25"/>
        <v/>
      </c>
      <c r="AB842" s="14" t="str">
        <f>IF(LEN($AA842)=0,"N",IF(LEN($AA842)&gt;1,"Error -- Availability entered in an incorrect format",IF($AA842='Control Panel'!$F$36,$AA842,IF($AA842='Control Panel'!$F$37,$AA842,IF($AA842='Control Panel'!$F$38,$AA842,IF($AA842='Control Panel'!$F$39,$AA842,IF($AA842='Control Panel'!$F$40,$AA842,IF($AA842='Control Panel'!$F$41,$AA842,"Error -- Availability entered in an incorrect format"))))))))</f>
        <v>N</v>
      </c>
    </row>
    <row r="843" spans="1:28" s="14" customFormat="1" x14ac:dyDescent="0.35">
      <c r="A843" s="7">
        <v>831</v>
      </c>
      <c r="B843" s="6"/>
      <c r="C843" s="11"/>
      <c r="D843" s="220"/>
      <c r="E843" s="11"/>
      <c r="F843" s="205" t="str">
        <f t="shared" si="24"/>
        <v>N/A</v>
      </c>
      <c r="G843" s="6"/>
      <c r="AA843" s="14" t="str">
        <f t="shared" si="25"/>
        <v/>
      </c>
      <c r="AB843" s="14" t="str">
        <f>IF(LEN($AA843)=0,"N",IF(LEN($AA843)&gt;1,"Error -- Availability entered in an incorrect format",IF($AA843='Control Panel'!$F$36,$AA843,IF($AA843='Control Panel'!$F$37,$AA843,IF($AA843='Control Panel'!$F$38,$AA843,IF($AA843='Control Panel'!$F$39,$AA843,IF($AA843='Control Panel'!$F$40,$AA843,IF($AA843='Control Panel'!$F$41,$AA843,"Error -- Availability entered in an incorrect format"))))))))</f>
        <v>N</v>
      </c>
    </row>
    <row r="844" spans="1:28" s="14" customFormat="1" x14ac:dyDescent="0.35">
      <c r="A844" s="7">
        <v>832</v>
      </c>
      <c r="B844" s="6"/>
      <c r="C844" s="11"/>
      <c r="D844" s="220"/>
      <c r="E844" s="11"/>
      <c r="F844" s="205" t="str">
        <f t="shared" si="24"/>
        <v>N/A</v>
      </c>
      <c r="G844" s="6"/>
      <c r="AA844" s="14" t="str">
        <f t="shared" si="25"/>
        <v/>
      </c>
      <c r="AB844" s="14" t="str">
        <f>IF(LEN($AA844)=0,"N",IF(LEN($AA844)&gt;1,"Error -- Availability entered in an incorrect format",IF($AA844='Control Panel'!$F$36,$AA844,IF($AA844='Control Panel'!$F$37,$AA844,IF($AA844='Control Panel'!$F$38,$AA844,IF($AA844='Control Panel'!$F$39,$AA844,IF($AA844='Control Panel'!$F$40,$AA844,IF($AA844='Control Panel'!$F$41,$AA844,"Error -- Availability entered in an incorrect format"))))))))</f>
        <v>N</v>
      </c>
    </row>
    <row r="845" spans="1:28" s="14" customFormat="1" x14ac:dyDescent="0.35">
      <c r="A845" s="7">
        <v>833</v>
      </c>
      <c r="B845" s="6"/>
      <c r="C845" s="11"/>
      <c r="D845" s="220"/>
      <c r="E845" s="11"/>
      <c r="F845" s="205" t="str">
        <f t="shared" si="24"/>
        <v>N/A</v>
      </c>
      <c r="G845" s="6"/>
      <c r="AA845" s="14" t="str">
        <f t="shared" si="25"/>
        <v/>
      </c>
      <c r="AB845" s="14" t="str">
        <f>IF(LEN($AA845)=0,"N",IF(LEN($AA845)&gt;1,"Error -- Availability entered in an incorrect format",IF($AA845='Control Panel'!$F$36,$AA845,IF($AA845='Control Panel'!$F$37,$AA845,IF($AA845='Control Panel'!$F$38,$AA845,IF($AA845='Control Panel'!$F$39,$AA845,IF($AA845='Control Panel'!$F$40,$AA845,IF($AA845='Control Panel'!$F$41,$AA845,"Error -- Availability entered in an incorrect format"))))))))</f>
        <v>N</v>
      </c>
    </row>
    <row r="846" spans="1:28" s="14" customFormat="1" x14ac:dyDescent="0.35">
      <c r="A846" s="7">
        <v>834</v>
      </c>
      <c r="B846" s="6"/>
      <c r="C846" s="11"/>
      <c r="D846" s="220"/>
      <c r="E846" s="11"/>
      <c r="F846" s="205" t="str">
        <f t="shared" ref="F846:F909" si="26">IF($D$10=$A$9,"N/A",$D$10)</f>
        <v>N/A</v>
      </c>
      <c r="G846" s="6"/>
      <c r="AA846" s="14" t="str">
        <f t="shared" ref="AA846:AA909" si="27">TRIM($D846)</f>
        <v/>
      </c>
      <c r="AB846" s="14" t="str">
        <f>IF(LEN($AA846)=0,"N",IF(LEN($AA846)&gt;1,"Error -- Availability entered in an incorrect format",IF($AA846='Control Panel'!$F$36,$AA846,IF($AA846='Control Panel'!$F$37,$AA846,IF($AA846='Control Panel'!$F$38,$AA846,IF($AA846='Control Panel'!$F$39,$AA846,IF($AA846='Control Panel'!$F$40,$AA846,IF($AA846='Control Panel'!$F$41,$AA846,"Error -- Availability entered in an incorrect format"))))))))</f>
        <v>N</v>
      </c>
    </row>
    <row r="847" spans="1:28" s="14" customFormat="1" x14ac:dyDescent="0.35">
      <c r="A847" s="7">
        <v>835</v>
      </c>
      <c r="B847" s="6"/>
      <c r="C847" s="11"/>
      <c r="D847" s="220"/>
      <c r="E847" s="11"/>
      <c r="F847" s="205" t="str">
        <f t="shared" si="26"/>
        <v>N/A</v>
      </c>
      <c r="G847" s="6"/>
      <c r="AA847" s="14" t="str">
        <f t="shared" si="27"/>
        <v/>
      </c>
      <c r="AB847" s="14" t="str">
        <f>IF(LEN($AA847)=0,"N",IF(LEN($AA847)&gt;1,"Error -- Availability entered in an incorrect format",IF($AA847='Control Panel'!$F$36,$AA847,IF($AA847='Control Panel'!$F$37,$AA847,IF($AA847='Control Panel'!$F$38,$AA847,IF($AA847='Control Panel'!$F$39,$AA847,IF($AA847='Control Panel'!$F$40,$AA847,IF($AA847='Control Panel'!$F$41,$AA847,"Error -- Availability entered in an incorrect format"))))))))</f>
        <v>N</v>
      </c>
    </row>
    <row r="848" spans="1:28" s="14" customFormat="1" x14ac:dyDescent="0.35">
      <c r="A848" s="7">
        <v>836</v>
      </c>
      <c r="B848" s="6"/>
      <c r="C848" s="11"/>
      <c r="D848" s="220"/>
      <c r="E848" s="11"/>
      <c r="F848" s="205" t="str">
        <f t="shared" si="26"/>
        <v>N/A</v>
      </c>
      <c r="G848" s="6"/>
      <c r="AA848" s="14" t="str">
        <f t="shared" si="27"/>
        <v/>
      </c>
      <c r="AB848" s="14" t="str">
        <f>IF(LEN($AA848)=0,"N",IF(LEN($AA848)&gt;1,"Error -- Availability entered in an incorrect format",IF($AA848='Control Panel'!$F$36,$AA848,IF($AA848='Control Panel'!$F$37,$AA848,IF($AA848='Control Panel'!$F$38,$AA848,IF($AA848='Control Panel'!$F$39,$AA848,IF($AA848='Control Panel'!$F$40,$AA848,IF($AA848='Control Panel'!$F$41,$AA848,"Error -- Availability entered in an incorrect format"))))))))</f>
        <v>N</v>
      </c>
    </row>
    <row r="849" spans="1:28" s="14" customFormat="1" x14ac:dyDescent="0.35">
      <c r="A849" s="7">
        <v>837</v>
      </c>
      <c r="B849" s="6"/>
      <c r="C849" s="11"/>
      <c r="D849" s="220"/>
      <c r="E849" s="11"/>
      <c r="F849" s="205" t="str">
        <f t="shared" si="26"/>
        <v>N/A</v>
      </c>
      <c r="G849" s="6"/>
      <c r="AA849" s="14" t="str">
        <f t="shared" si="27"/>
        <v/>
      </c>
      <c r="AB849" s="14" t="str">
        <f>IF(LEN($AA849)=0,"N",IF(LEN($AA849)&gt;1,"Error -- Availability entered in an incorrect format",IF($AA849='Control Panel'!$F$36,$AA849,IF($AA849='Control Panel'!$F$37,$AA849,IF($AA849='Control Panel'!$F$38,$AA849,IF($AA849='Control Panel'!$F$39,$AA849,IF($AA849='Control Panel'!$F$40,$AA849,IF($AA849='Control Panel'!$F$41,$AA849,"Error -- Availability entered in an incorrect format"))))))))</f>
        <v>N</v>
      </c>
    </row>
    <row r="850" spans="1:28" s="14" customFormat="1" x14ac:dyDescent="0.35">
      <c r="A850" s="7">
        <v>838</v>
      </c>
      <c r="B850" s="6"/>
      <c r="C850" s="11"/>
      <c r="D850" s="220"/>
      <c r="E850" s="11"/>
      <c r="F850" s="205" t="str">
        <f t="shared" si="26"/>
        <v>N/A</v>
      </c>
      <c r="G850" s="6"/>
      <c r="AA850" s="14" t="str">
        <f t="shared" si="27"/>
        <v/>
      </c>
      <c r="AB850" s="14" t="str">
        <f>IF(LEN($AA850)=0,"N",IF(LEN($AA850)&gt;1,"Error -- Availability entered in an incorrect format",IF($AA850='Control Panel'!$F$36,$AA850,IF($AA850='Control Panel'!$F$37,$AA850,IF($AA850='Control Panel'!$F$38,$AA850,IF($AA850='Control Panel'!$F$39,$AA850,IF($AA850='Control Panel'!$F$40,$AA850,IF($AA850='Control Panel'!$F$41,$AA850,"Error -- Availability entered in an incorrect format"))))))))</f>
        <v>N</v>
      </c>
    </row>
    <row r="851" spans="1:28" s="14" customFormat="1" x14ac:dyDescent="0.35">
      <c r="A851" s="7">
        <v>839</v>
      </c>
      <c r="B851" s="6"/>
      <c r="C851" s="11"/>
      <c r="D851" s="220"/>
      <c r="E851" s="11"/>
      <c r="F851" s="205" t="str">
        <f t="shared" si="26"/>
        <v>N/A</v>
      </c>
      <c r="G851" s="6"/>
      <c r="AA851" s="14" t="str">
        <f t="shared" si="27"/>
        <v/>
      </c>
      <c r="AB851" s="14" t="str">
        <f>IF(LEN($AA851)=0,"N",IF(LEN($AA851)&gt;1,"Error -- Availability entered in an incorrect format",IF($AA851='Control Panel'!$F$36,$AA851,IF($AA851='Control Panel'!$F$37,$AA851,IF($AA851='Control Panel'!$F$38,$AA851,IF($AA851='Control Panel'!$F$39,$AA851,IF($AA851='Control Panel'!$F$40,$AA851,IF($AA851='Control Panel'!$F$41,$AA851,"Error -- Availability entered in an incorrect format"))))))))</f>
        <v>N</v>
      </c>
    </row>
    <row r="852" spans="1:28" s="14" customFormat="1" x14ac:dyDescent="0.35">
      <c r="A852" s="7">
        <v>840</v>
      </c>
      <c r="B852" s="6"/>
      <c r="C852" s="11"/>
      <c r="D852" s="220"/>
      <c r="E852" s="11"/>
      <c r="F852" s="205" t="str">
        <f t="shared" si="26"/>
        <v>N/A</v>
      </c>
      <c r="G852" s="6"/>
      <c r="AA852" s="14" t="str">
        <f t="shared" si="27"/>
        <v/>
      </c>
      <c r="AB852" s="14" t="str">
        <f>IF(LEN($AA852)=0,"N",IF(LEN($AA852)&gt;1,"Error -- Availability entered in an incorrect format",IF($AA852='Control Panel'!$F$36,$AA852,IF($AA852='Control Panel'!$F$37,$AA852,IF($AA852='Control Panel'!$F$38,$AA852,IF($AA852='Control Panel'!$F$39,$AA852,IF($AA852='Control Panel'!$F$40,$AA852,IF($AA852='Control Panel'!$F$41,$AA852,"Error -- Availability entered in an incorrect format"))))))))</f>
        <v>N</v>
      </c>
    </row>
    <row r="853" spans="1:28" s="14" customFormat="1" x14ac:dyDescent="0.35">
      <c r="A853" s="7">
        <v>841</v>
      </c>
      <c r="B853" s="6"/>
      <c r="C853" s="11"/>
      <c r="D853" s="220"/>
      <c r="E853" s="11"/>
      <c r="F853" s="205" t="str">
        <f t="shared" si="26"/>
        <v>N/A</v>
      </c>
      <c r="G853" s="6"/>
      <c r="AA853" s="14" t="str">
        <f t="shared" si="27"/>
        <v/>
      </c>
      <c r="AB853" s="14" t="str">
        <f>IF(LEN($AA853)=0,"N",IF(LEN($AA853)&gt;1,"Error -- Availability entered in an incorrect format",IF($AA853='Control Panel'!$F$36,$AA853,IF($AA853='Control Panel'!$F$37,$AA853,IF($AA853='Control Panel'!$F$38,$AA853,IF($AA853='Control Panel'!$F$39,$AA853,IF($AA853='Control Panel'!$F$40,$AA853,IF($AA853='Control Panel'!$F$41,$AA853,"Error -- Availability entered in an incorrect format"))))))))</f>
        <v>N</v>
      </c>
    </row>
    <row r="854" spans="1:28" s="14" customFormat="1" x14ac:dyDescent="0.35">
      <c r="A854" s="7">
        <v>842</v>
      </c>
      <c r="B854" s="6"/>
      <c r="C854" s="11"/>
      <c r="D854" s="220"/>
      <c r="E854" s="11"/>
      <c r="F854" s="205" t="str">
        <f t="shared" si="26"/>
        <v>N/A</v>
      </c>
      <c r="G854" s="6"/>
      <c r="AA854" s="14" t="str">
        <f t="shared" si="27"/>
        <v/>
      </c>
      <c r="AB854" s="14" t="str">
        <f>IF(LEN($AA854)=0,"N",IF(LEN($AA854)&gt;1,"Error -- Availability entered in an incorrect format",IF($AA854='Control Panel'!$F$36,$AA854,IF($AA854='Control Panel'!$F$37,$AA854,IF($AA854='Control Panel'!$F$38,$AA854,IF($AA854='Control Panel'!$F$39,$AA854,IF($AA854='Control Panel'!$F$40,$AA854,IF($AA854='Control Panel'!$F$41,$AA854,"Error -- Availability entered in an incorrect format"))))))))</f>
        <v>N</v>
      </c>
    </row>
    <row r="855" spans="1:28" s="14" customFormat="1" x14ac:dyDescent="0.35">
      <c r="A855" s="7">
        <v>843</v>
      </c>
      <c r="B855" s="6"/>
      <c r="C855" s="11"/>
      <c r="D855" s="220"/>
      <c r="E855" s="11"/>
      <c r="F855" s="205" t="str">
        <f t="shared" si="26"/>
        <v>N/A</v>
      </c>
      <c r="G855" s="6"/>
      <c r="AA855" s="14" t="str">
        <f t="shared" si="27"/>
        <v/>
      </c>
      <c r="AB855" s="14" t="str">
        <f>IF(LEN($AA855)=0,"N",IF(LEN($AA855)&gt;1,"Error -- Availability entered in an incorrect format",IF($AA855='Control Panel'!$F$36,$AA855,IF($AA855='Control Panel'!$F$37,$AA855,IF($AA855='Control Panel'!$F$38,$AA855,IF($AA855='Control Panel'!$F$39,$AA855,IF($AA855='Control Panel'!$F$40,$AA855,IF($AA855='Control Panel'!$F$41,$AA855,"Error -- Availability entered in an incorrect format"))))))))</f>
        <v>N</v>
      </c>
    </row>
    <row r="856" spans="1:28" s="14" customFormat="1" x14ac:dyDescent="0.35">
      <c r="A856" s="7">
        <v>844</v>
      </c>
      <c r="B856" s="6"/>
      <c r="C856" s="11"/>
      <c r="D856" s="220"/>
      <c r="E856" s="11"/>
      <c r="F856" s="205" t="str">
        <f t="shared" si="26"/>
        <v>N/A</v>
      </c>
      <c r="G856" s="6"/>
      <c r="AA856" s="14" t="str">
        <f t="shared" si="27"/>
        <v/>
      </c>
      <c r="AB856" s="14" t="str">
        <f>IF(LEN($AA856)=0,"N",IF(LEN($AA856)&gt;1,"Error -- Availability entered in an incorrect format",IF($AA856='Control Panel'!$F$36,$AA856,IF($AA856='Control Panel'!$F$37,$AA856,IF($AA856='Control Panel'!$F$38,$AA856,IF($AA856='Control Panel'!$F$39,$AA856,IF($AA856='Control Panel'!$F$40,$AA856,IF($AA856='Control Panel'!$F$41,$AA856,"Error -- Availability entered in an incorrect format"))))))))</f>
        <v>N</v>
      </c>
    </row>
    <row r="857" spans="1:28" s="14" customFormat="1" x14ac:dyDescent="0.35">
      <c r="A857" s="7">
        <v>845</v>
      </c>
      <c r="B857" s="6"/>
      <c r="C857" s="11"/>
      <c r="D857" s="220"/>
      <c r="E857" s="11"/>
      <c r="F857" s="205" t="str">
        <f t="shared" si="26"/>
        <v>N/A</v>
      </c>
      <c r="G857" s="6"/>
      <c r="AA857" s="14" t="str">
        <f t="shared" si="27"/>
        <v/>
      </c>
      <c r="AB857" s="14" t="str">
        <f>IF(LEN($AA857)=0,"N",IF(LEN($AA857)&gt;1,"Error -- Availability entered in an incorrect format",IF($AA857='Control Panel'!$F$36,$AA857,IF($AA857='Control Panel'!$F$37,$AA857,IF($AA857='Control Panel'!$F$38,$AA857,IF($AA857='Control Panel'!$F$39,$AA857,IF($AA857='Control Panel'!$F$40,$AA857,IF($AA857='Control Panel'!$F$41,$AA857,"Error -- Availability entered in an incorrect format"))))))))</f>
        <v>N</v>
      </c>
    </row>
    <row r="858" spans="1:28" s="14" customFormat="1" x14ac:dyDescent="0.35">
      <c r="A858" s="7">
        <v>846</v>
      </c>
      <c r="B858" s="6"/>
      <c r="C858" s="11"/>
      <c r="D858" s="220"/>
      <c r="E858" s="11"/>
      <c r="F858" s="205" t="str">
        <f t="shared" si="26"/>
        <v>N/A</v>
      </c>
      <c r="G858" s="6"/>
      <c r="AA858" s="14" t="str">
        <f t="shared" si="27"/>
        <v/>
      </c>
      <c r="AB858" s="14" t="str">
        <f>IF(LEN($AA858)=0,"N",IF(LEN($AA858)&gt;1,"Error -- Availability entered in an incorrect format",IF($AA858='Control Panel'!$F$36,$AA858,IF($AA858='Control Panel'!$F$37,$AA858,IF($AA858='Control Panel'!$F$38,$AA858,IF($AA858='Control Panel'!$F$39,$AA858,IF($AA858='Control Panel'!$F$40,$AA858,IF($AA858='Control Panel'!$F$41,$AA858,"Error -- Availability entered in an incorrect format"))))))))</f>
        <v>N</v>
      </c>
    </row>
    <row r="859" spans="1:28" s="14" customFormat="1" x14ac:dyDescent="0.35">
      <c r="A859" s="7">
        <v>847</v>
      </c>
      <c r="B859" s="6"/>
      <c r="C859" s="11"/>
      <c r="D859" s="220"/>
      <c r="E859" s="11"/>
      <c r="F859" s="205" t="str">
        <f t="shared" si="26"/>
        <v>N/A</v>
      </c>
      <c r="G859" s="6"/>
      <c r="AA859" s="14" t="str">
        <f t="shared" si="27"/>
        <v/>
      </c>
      <c r="AB859" s="14" t="str">
        <f>IF(LEN($AA859)=0,"N",IF(LEN($AA859)&gt;1,"Error -- Availability entered in an incorrect format",IF($AA859='Control Panel'!$F$36,$AA859,IF($AA859='Control Panel'!$F$37,$AA859,IF($AA859='Control Panel'!$F$38,$AA859,IF($AA859='Control Panel'!$F$39,$AA859,IF($AA859='Control Panel'!$F$40,$AA859,IF($AA859='Control Panel'!$F$41,$AA859,"Error -- Availability entered in an incorrect format"))))))))</f>
        <v>N</v>
      </c>
    </row>
    <row r="860" spans="1:28" s="14" customFormat="1" x14ac:dyDescent="0.35">
      <c r="A860" s="7">
        <v>848</v>
      </c>
      <c r="B860" s="6"/>
      <c r="C860" s="11"/>
      <c r="D860" s="220"/>
      <c r="E860" s="11"/>
      <c r="F860" s="205" t="str">
        <f t="shared" si="26"/>
        <v>N/A</v>
      </c>
      <c r="G860" s="6"/>
      <c r="AA860" s="14" t="str">
        <f t="shared" si="27"/>
        <v/>
      </c>
      <c r="AB860" s="14" t="str">
        <f>IF(LEN($AA860)=0,"N",IF(LEN($AA860)&gt;1,"Error -- Availability entered in an incorrect format",IF($AA860='Control Panel'!$F$36,$AA860,IF($AA860='Control Panel'!$F$37,$AA860,IF($AA860='Control Panel'!$F$38,$AA860,IF($AA860='Control Panel'!$F$39,$AA860,IF($AA860='Control Panel'!$F$40,$AA860,IF($AA860='Control Panel'!$F$41,$AA860,"Error -- Availability entered in an incorrect format"))))))))</f>
        <v>N</v>
      </c>
    </row>
    <row r="861" spans="1:28" s="14" customFormat="1" x14ac:dyDescent="0.35">
      <c r="A861" s="7">
        <v>849</v>
      </c>
      <c r="B861" s="6"/>
      <c r="C861" s="11"/>
      <c r="D861" s="220"/>
      <c r="E861" s="11"/>
      <c r="F861" s="205" t="str">
        <f t="shared" si="26"/>
        <v>N/A</v>
      </c>
      <c r="G861" s="6"/>
      <c r="AA861" s="14" t="str">
        <f t="shared" si="27"/>
        <v/>
      </c>
      <c r="AB861" s="14" t="str">
        <f>IF(LEN($AA861)=0,"N",IF(LEN($AA861)&gt;1,"Error -- Availability entered in an incorrect format",IF($AA861='Control Panel'!$F$36,$AA861,IF($AA861='Control Panel'!$F$37,$AA861,IF($AA861='Control Panel'!$F$38,$AA861,IF($AA861='Control Panel'!$F$39,$AA861,IF($AA861='Control Panel'!$F$40,$AA861,IF($AA861='Control Panel'!$F$41,$AA861,"Error -- Availability entered in an incorrect format"))))))))</f>
        <v>N</v>
      </c>
    </row>
    <row r="862" spans="1:28" s="14" customFormat="1" x14ac:dyDescent="0.35">
      <c r="A862" s="7">
        <v>850</v>
      </c>
      <c r="B862" s="6"/>
      <c r="C862" s="11"/>
      <c r="D862" s="220"/>
      <c r="E862" s="11"/>
      <c r="F862" s="205" t="str">
        <f t="shared" si="26"/>
        <v>N/A</v>
      </c>
      <c r="G862" s="6"/>
      <c r="AA862" s="14" t="str">
        <f t="shared" si="27"/>
        <v/>
      </c>
      <c r="AB862" s="14" t="str">
        <f>IF(LEN($AA862)=0,"N",IF(LEN($AA862)&gt;1,"Error -- Availability entered in an incorrect format",IF($AA862='Control Panel'!$F$36,$AA862,IF($AA862='Control Panel'!$F$37,$AA862,IF($AA862='Control Panel'!$F$38,$AA862,IF($AA862='Control Panel'!$F$39,$AA862,IF($AA862='Control Panel'!$F$40,$AA862,IF($AA862='Control Panel'!$F$41,$AA862,"Error -- Availability entered in an incorrect format"))))))))</f>
        <v>N</v>
      </c>
    </row>
    <row r="863" spans="1:28" s="14" customFormat="1" x14ac:dyDescent="0.35">
      <c r="A863" s="7">
        <v>851</v>
      </c>
      <c r="B863" s="6"/>
      <c r="C863" s="11"/>
      <c r="D863" s="220"/>
      <c r="E863" s="11"/>
      <c r="F863" s="205" t="str">
        <f t="shared" si="26"/>
        <v>N/A</v>
      </c>
      <c r="G863" s="6"/>
      <c r="AA863" s="14" t="str">
        <f t="shared" si="27"/>
        <v/>
      </c>
      <c r="AB863" s="14" t="str">
        <f>IF(LEN($AA863)=0,"N",IF(LEN($AA863)&gt;1,"Error -- Availability entered in an incorrect format",IF($AA863='Control Panel'!$F$36,$AA863,IF($AA863='Control Panel'!$F$37,$AA863,IF($AA863='Control Panel'!$F$38,$AA863,IF($AA863='Control Panel'!$F$39,$AA863,IF($AA863='Control Panel'!$F$40,$AA863,IF($AA863='Control Panel'!$F$41,$AA863,"Error -- Availability entered in an incorrect format"))))))))</f>
        <v>N</v>
      </c>
    </row>
    <row r="864" spans="1:28" s="14" customFormat="1" x14ac:dyDescent="0.35">
      <c r="A864" s="7">
        <v>852</v>
      </c>
      <c r="B864" s="6"/>
      <c r="C864" s="11"/>
      <c r="D864" s="220"/>
      <c r="E864" s="11"/>
      <c r="F864" s="205" t="str">
        <f t="shared" si="26"/>
        <v>N/A</v>
      </c>
      <c r="G864" s="6"/>
      <c r="AA864" s="14" t="str">
        <f t="shared" si="27"/>
        <v/>
      </c>
      <c r="AB864" s="14" t="str">
        <f>IF(LEN($AA864)=0,"N",IF(LEN($AA864)&gt;1,"Error -- Availability entered in an incorrect format",IF($AA864='Control Panel'!$F$36,$AA864,IF($AA864='Control Panel'!$F$37,$AA864,IF($AA864='Control Panel'!$F$38,$AA864,IF($AA864='Control Panel'!$F$39,$AA864,IF($AA864='Control Panel'!$F$40,$AA864,IF($AA864='Control Panel'!$F$41,$AA864,"Error -- Availability entered in an incorrect format"))))))))</f>
        <v>N</v>
      </c>
    </row>
    <row r="865" spans="1:28" s="14" customFormat="1" x14ac:dyDescent="0.35">
      <c r="A865" s="7">
        <v>853</v>
      </c>
      <c r="B865" s="6"/>
      <c r="C865" s="11"/>
      <c r="D865" s="220"/>
      <c r="E865" s="11"/>
      <c r="F865" s="205" t="str">
        <f t="shared" si="26"/>
        <v>N/A</v>
      </c>
      <c r="G865" s="6"/>
      <c r="AA865" s="14" t="str">
        <f t="shared" si="27"/>
        <v/>
      </c>
      <c r="AB865" s="14" t="str">
        <f>IF(LEN($AA865)=0,"N",IF(LEN($AA865)&gt;1,"Error -- Availability entered in an incorrect format",IF($AA865='Control Panel'!$F$36,$AA865,IF($AA865='Control Panel'!$F$37,$AA865,IF($AA865='Control Panel'!$F$38,$AA865,IF($AA865='Control Panel'!$F$39,$AA865,IF($AA865='Control Panel'!$F$40,$AA865,IF($AA865='Control Panel'!$F$41,$AA865,"Error -- Availability entered in an incorrect format"))))))))</f>
        <v>N</v>
      </c>
    </row>
    <row r="866" spans="1:28" s="14" customFormat="1" x14ac:dyDescent="0.35">
      <c r="A866" s="7">
        <v>854</v>
      </c>
      <c r="B866" s="6"/>
      <c r="C866" s="11"/>
      <c r="D866" s="220"/>
      <c r="E866" s="11"/>
      <c r="F866" s="205" t="str">
        <f t="shared" si="26"/>
        <v>N/A</v>
      </c>
      <c r="G866" s="6"/>
      <c r="AA866" s="14" t="str">
        <f t="shared" si="27"/>
        <v/>
      </c>
      <c r="AB866" s="14" t="str">
        <f>IF(LEN($AA866)=0,"N",IF(LEN($AA866)&gt;1,"Error -- Availability entered in an incorrect format",IF($AA866='Control Panel'!$F$36,$AA866,IF($AA866='Control Panel'!$F$37,$AA866,IF($AA866='Control Panel'!$F$38,$AA866,IF($AA866='Control Panel'!$F$39,$AA866,IF($AA866='Control Panel'!$F$40,$AA866,IF($AA866='Control Panel'!$F$41,$AA866,"Error -- Availability entered in an incorrect format"))))))))</f>
        <v>N</v>
      </c>
    </row>
    <row r="867" spans="1:28" s="14" customFormat="1" x14ac:dyDescent="0.35">
      <c r="A867" s="7">
        <v>855</v>
      </c>
      <c r="B867" s="6"/>
      <c r="C867" s="11"/>
      <c r="D867" s="220"/>
      <c r="E867" s="11"/>
      <c r="F867" s="205" t="str">
        <f t="shared" si="26"/>
        <v>N/A</v>
      </c>
      <c r="G867" s="6"/>
      <c r="AA867" s="14" t="str">
        <f t="shared" si="27"/>
        <v/>
      </c>
      <c r="AB867" s="14" t="str">
        <f>IF(LEN($AA867)=0,"N",IF(LEN($AA867)&gt;1,"Error -- Availability entered in an incorrect format",IF($AA867='Control Panel'!$F$36,$AA867,IF($AA867='Control Panel'!$F$37,$AA867,IF($AA867='Control Panel'!$F$38,$AA867,IF($AA867='Control Panel'!$F$39,$AA867,IF($AA867='Control Panel'!$F$40,$AA867,IF($AA867='Control Panel'!$F$41,$AA867,"Error -- Availability entered in an incorrect format"))))))))</f>
        <v>N</v>
      </c>
    </row>
    <row r="868" spans="1:28" s="14" customFormat="1" x14ac:dyDescent="0.35">
      <c r="A868" s="7">
        <v>856</v>
      </c>
      <c r="B868" s="6"/>
      <c r="C868" s="11"/>
      <c r="D868" s="220"/>
      <c r="E868" s="11"/>
      <c r="F868" s="205" t="str">
        <f t="shared" si="26"/>
        <v>N/A</v>
      </c>
      <c r="G868" s="6"/>
      <c r="AA868" s="14" t="str">
        <f t="shared" si="27"/>
        <v/>
      </c>
      <c r="AB868" s="14" t="str">
        <f>IF(LEN($AA868)=0,"N",IF(LEN($AA868)&gt;1,"Error -- Availability entered in an incorrect format",IF($AA868='Control Panel'!$F$36,$AA868,IF($AA868='Control Panel'!$F$37,$AA868,IF($AA868='Control Panel'!$F$38,$AA868,IF($AA868='Control Panel'!$F$39,$AA868,IF($AA868='Control Panel'!$F$40,$AA868,IF($AA868='Control Panel'!$F$41,$AA868,"Error -- Availability entered in an incorrect format"))))))))</f>
        <v>N</v>
      </c>
    </row>
    <row r="869" spans="1:28" s="14" customFormat="1" x14ac:dyDescent="0.35">
      <c r="A869" s="7">
        <v>857</v>
      </c>
      <c r="B869" s="6"/>
      <c r="C869" s="11"/>
      <c r="D869" s="220"/>
      <c r="E869" s="11"/>
      <c r="F869" s="205" t="str">
        <f t="shared" si="26"/>
        <v>N/A</v>
      </c>
      <c r="G869" s="6"/>
      <c r="AA869" s="14" t="str">
        <f t="shared" si="27"/>
        <v/>
      </c>
      <c r="AB869" s="14" t="str">
        <f>IF(LEN($AA869)=0,"N",IF(LEN($AA869)&gt;1,"Error -- Availability entered in an incorrect format",IF($AA869='Control Panel'!$F$36,$AA869,IF($AA869='Control Panel'!$F$37,$AA869,IF($AA869='Control Panel'!$F$38,$AA869,IF($AA869='Control Panel'!$F$39,$AA869,IF($AA869='Control Panel'!$F$40,$AA869,IF($AA869='Control Panel'!$F$41,$AA869,"Error -- Availability entered in an incorrect format"))))))))</f>
        <v>N</v>
      </c>
    </row>
    <row r="870" spans="1:28" s="14" customFormat="1" x14ac:dyDescent="0.35">
      <c r="A870" s="7">
        <v>858</v>
      </c>
      <c r="B870" s="6"/>
      <c r="C870" s="11"/>
      <c r="D870" s="220"/>
      <c r="E870" s="11"/>
      <c r="F870" s="205" t="str">
        <f t="shared" si="26"/>
        <v>N/A</v>
      </c>
      <c r="G870" s="6"/>
      <c r="AA870" s="14" t="str">
        <f t="shared" si="27"/>
        <v/>
      </c>
      <c r="AB870" s="14" t="str">
        <f>IF(LEN($AA870)=0,"N",IF(LEN($AA870)&gt;1,"Error -- Availability entered in an incorrect format",IF($AA870='Control Panel'!$F$36,$AA870,IF($AA870='Control Panel'!$F$37,$AA870,IF($AA870='Control Panel'!$F$38,$AA870,IF($AA870='Control Panel'!$F$39,$AA870,IF($AA870='Control Panel'!$F$40,$AA870,IF($AA870='Control Panel'!$F$41,$AA870,"Error -- Availability entered in an incorrect format"))))))))</f>
        <v>N</v>
      </c>
    </row>
    <row r="871" spans="1:28" s="14" customFormat="1" x14ac:dyDescent="0.35">
      <c r="A871" s="7">
        <v>859</v>
      </c>
      <c r="B871" s="6"/>
      <c r="C871" s="11"/>
      <c r="D871" s="220"/>
      <c r="E871" s="11"/>
      <c r="F871" s="205" t="str">
        <f t="shared" si="26"/>
        <v>N/A</v>
      </c>
      <c r="G871" s="6"/>
      <c r="AA871" s="14" t="str">
        <f t="shared" si="27"/>
        <v/>
      </c>
      <c r="AB871" s="14" t="str">
        <f>IF(LEN($AA871)=0,"N",IF(LEN($AA871)&gt;1,"Error -- Availability entered in an incorrect format",IF($AA871='Control Panel'!$F$36,$AA871,IF($AA871='Control Panel'!$F$37,$AA871,IF($AA871='Control Panel'!$F$38,$AA871,IF($AA871='Control Panel'!$F$39,$AA871,IF($AA871='Control Panel'!$F$40,$AA871,IF($AA871='Control Panel'!$F$41,$AA871,"Error -- Availability entered in an incorrect format"))))))))</f>
        <v>N</v>
      </c>
    </row>
    <row r="872" spans="1:28" s="14" customFormat="1" x14ac:dyDescent="0.35">
      <c r="A872" s="7">
        <v>860</v>
      </c>
      <c r="B872" s="6"/>
      <c r="C872" s="11"/>
      <c r="D872" s="220"/>
      <c r="E872" s="11"/>
      <c r="F872" s="205" t="str">
        <f t="shared" si="26"/>
        <v>N/A</v>
      </c>
      <c r="G872" s="6"/>
      <c r="AA872" s="14" t="str">
        <f t="shared" si="27"/>
        <v/>
      </c>
      <c r="AB872" s="14" t="str">
        <f>IF(LEN($AA872)=0,"N",IF(LEN($AA872)&gt;1,"Error -- Availability entered in an incorrect format",IF($AA872='Control Panel'!$F$36,$AA872,IF($AA872='Control Panel'!$F$37,$AA872,IF($AA872='Control Panel'!$F$38,$AA872,IF($AA872='Control Panel'!$F$39,$AA872,IF($AA872='Control Panel'!$F$40,$AA872,IF($AA872='Control Panel'!$F$41,$AA872,"Error -- Availability entered in an incorrect format"))))))))</f>
        <v>N</v>
      </c>
    </row>
    <row r="873" spans="1:28" s="14" customFormat="1" x14ac:dyDescent="0.35">
      <c r="A873" s="7">
        <v>861</v>
      </c>
      <c r="B873" s="6"/>
      <c r="C873" s="11"/>
      <c r="D873" s="220"/>
      <c r="E873" s="11"/>
      <c r="F873" s="205" t="str">
        <f t="shared" si="26"/>
        <v>N/A</v>
      </c>
      <c r="G873" s="6"/>
      <c r="AA873" s="14" t="str">
        <f t="shared" si="27"/>
        <v/>
      </c>
      <c r="AB873" s="14" t="str">
        <f>IF(LEN($AA873)=0,"N",IF(LEN($AA873)&gt;1,"Error -- Availability entered in an incorrect format",IF($AA873='Control Panel'!$F$36,$AA873,IF($AA873='Control Panel'!$F$37,$AA873,IF($AA873='Control Panel'!$F$38,$AA873,IF($AA873='Control Panel'!$F$39,$AA873,IF($AA873='Control Panel'!$F$40,$AA873,IF($AA873='Control Panel'!$F$41,$AA873,"Error -- Availability entered in an incorrect format"))))))))</f>
        <v>N</v>
      </c>
    </row>
    <row r="874" spans="1:28" s="14" customFormat="1" x14ac:dyDescent="0.35">
      <c r="A874" s="7">
        <v>862</v>
      </c>
      <c r="B874" s="6"/>
      <c r="C874" s="11"/>
      <c r="D874" s="220"/>
      <c r="E874" s="11"/>
      <c r="F874" s="205" t="str">
        <f t="shared" si="26"/>
        <v>N/A</v>
      </c>
      <c r="G874" s="6"/>
      <c r="AA874" s="14" t="str">
        <f t="shared" si="27"/>
        <v/>
      </c>
      <c r="AB874" s="14" t="str">
        <f>IF(LEN($AA874)=0,"N",IF(LEN($AA874)&gt;1,"Error -- Availability entered in an incorrect format",IF($AA874='Control Panel'!$F$36,$AA874,IF($AA874='Control Panel'!$F$37,$AA874,IF($AA874='Control Panel'!$F$38,$AA874,IF($AA874='Control Panel'!$F$39,$AA874,IF($AA874='Control Panel'!$F$40,$AA874,IF($AA874='Control Panel'!$F$41,$AA874,"Error -- Availability entered in an incorrect format"))))))))</f>
        <v>N</v>
      </c>
    </row>
    <row r="875" spans="1:28" s="14" customFormat="1" x14ac:dyDescent="0.35">
      <c r="A875" s="7">
        <v>863</v>
      </c>
      <c r="B875" s="6"/>
      <c r="C875" s="11"/>
      <c r="D875" s="220"/>
      <c r="E875" s="11"/>
      <c r="F875" s="205" t="str">
        <f t="shared" si="26"/>
        <v>N/A</v>
      </c>
      <c r="G875" s="6"/>
      <c r="AA875" s="14" t="str">
        <f t="shared" si="27"/>
        <v/>
      </c>
      <c r="AB875" s="14" t="str">
        <f>IF(LEN($AA875)=0,"N",IF(LEN($AA875)&gt;1,"Error -- Availability entered in an incorrect format",IF($AA875='Control Panel'!$F$36,$AA875,IF($AA875='Control Panel'!$F$37,$AA875,IF($AA875='Control Panel'!$F$38,$AA875,IF($AA875='Control Panel'!$F$39,$AA875,IF($AA875='Control Panel'!$F$40,$AA875,IF($AA875='Control Panel'!$F$41,$AA875,"Error -- Availability entered in an incorrect format"))))))))</f>
        <v>N</v>
      </c>
    </row>
    <row r="876" spans="1:28" s="14" customFormat="1" x14ac:dyDescent="0.35">
      <c r="A876" s="7">
        <v>864</v>
      </c>
      <c r="B876" s="6"/>
      <c r="C876" s="11"/>
      <c r="D876" s="220"/>
      <c r="E876" s="11"/>
      <c r="F876" s="205" t="str">
        <f t="shared" si="26"/>
        <v>N/A</v>
      </c>
      <c r="G876" s="6"/>
      <c r="AA876" s="14" t="str">
        <f t="shared" si="27"/>
        <v/>
      </c>
      <c r="AB876" s="14" t="str">
        <f>IF(LEN($AA876)=0,"N",IF(LEN($AA876)&gt;1,"Error -- Availability entered in an incorrect format",IF($AA876='Control Panel'!$F$36,$AA876,IF($AA876='Control Panel'!$F$37,$AA876,IF($AA876='Control Panel'!$F$38,$AA876,IF($AA876='Control Panel'!$F$39,$AA876,IF($AA876='Control Panel'!$F$40,$AA876,IF($AA876='Control Panel'!$F$41,$AA876,"Error -- Availability entered in an incorrect format"))))))))</f>
        <v>N</v>
      </c>
    </row>
    <row r="877" spans="1:28" s="14" customFormat="1" x14ac:dyDescent="0.35">
      <c r="A877" s="7">
        <v>865</v>
      </c>
      <c r="B877" s="6"/>
      <c r="C877" s="11"/>
      <c r="D877" s="220"/>
      <c r="E877" s="11"/>
      <c r="F877" s="205" t="str">
        <f t="shared" si="26"/>
        <v>N/A</v>
      </c>
      <c r="G877" s="6"/>
      <c r="AA877" s="14" t="str">
        <f t="shared" si="27"/>
        <v/>
      </c>
      <c r="AB877" s="14" t="str">
        <f>IF(LEN($AA877)=0,"N",IF(LEN($AA877)&gt;1,"Error -- Availability entered in an incorrect format",IF($AA877='Control Panel'!$F$36,$AA877,IF($AA877='Control Panel'!$F$37,$AA877,IF($AA877='Control Panel'!$F$38,$AA877,IF($AA877='Control Panel'!$F$39,$AA877,IF($AA877='Control Panel'!$F$40,$AA877,IF($AA877='Control Panel'!$F$41,$AA877,"Error -- Availability entered in an incorrect format"))))))))</f>
        <v>N</v>
      </c>
    </row>
    <row r="878" spans="1:28" s="14" customFormat="1" x14ac:dyDescent="0.35">
      <c r="A878" s="7">
        <v>866</v>
      </c>
      <c r="B878" s="6"/>
      <c r="C878" s="11"/>
      <c r="D878" s="220"/>
      <c r="E878" s="11"/>
      <c r="F878" s="205" t="str">
        <f t="shared" si="26"/>
        <v>N/A</v>
      </c>
      <c r="G878" s="6"/>
      <c r="AA878" s="14" t="str">
        <f t="shared" si="27"/>
        <v/>
      </c>
      <c r="AB878" s="14" t="str">
        <f>IF(LEN($AA878)=0,"N",IF(LEN($AA878)&gt;1,"Error -- Availability entered in an incorrect format",IF($AA878='Control Panel'!$F$36,$AA878,IF($AA878='Control Panel'!$F$37,$AA878,IF($AA878='Control Panel'!$F$38,$AA878,IF($AA878='Control Panel'!$F$39,$AA878,IF($AA878='Control Panel'!$F$40,$AA878,IF($AA878='Control Panel'!$F$41,$AA878,"Error -- Availability entered in an incorrect format"))))))))</f>
        <v>N</v>
      </c>
    </row>
    <row r="879" spans="1:28" s="14" customFormat="1" x14ac:dyDescent="0.35">
      <c r="A879" s="7">
        <v>867</v>
      </c>
      <c r="B879" s="6"/>
      <c r="C879" s="11"/>
      <c r="D879" s="220"/>
      <c r="E879" s="11"/>
      <c r="F879" s="205" t="str">
        <f t="shared" si="26"/>
        <v>N/A</v>
      </c>
      <c r="G879" s="6"/>
      <c r="AA879" s="14" t="str">
        <f t="shared" si="27"/>
        <v/>
      </c>
      <c r="AB879" s="14" t="str">
        <f>IF(LEN($AA879)=0,"N",IF(LEN($AA879)&gt;1,"Error -- Availability entered in an incorrect format",IF($AA879='Control Panel'!$F$36,$AA879,IF($AA879='Control Panel'!$F$37,$AA879,IF($AA879='Control Panel'!$F$38,$AA879,IF($AA879='Control Panel'!$F$39,$AA879,IF($AA879='Control Panel'!$F$40,$AA879,IF($AA879='Control Panel'!$F$41,$AA879,"Error -- Availability entered in an incorrect format"))))))))</f>
        <v>N</v>
      </c>
    </row>
    <row r="880" spans="1:28" s="14" customFormat="1" x14ac:dyDescent="0.35">
      <c r="A880" s="7">
        <v>868</v>
      </c>
      <c r="B880" s="6"/>
      <c r="C880" s="11"/>
      <c r="D880" s="220"/>
      <c r="E880" s="11"/>
      <c r="F880" s="205" t="str">
        <f t="shared" si="26"/>
        <v>N/A</v>
      </c>
      <c r="G880" s="6"/>
      <c r="AA880" s="14" t="str">
        <f t="shared" si="27"/>
        <v/>
      </c>
      <c r="AB880" s="14" t="str">
        <f>IF(LEN($AA880)=0,"N",IF(LEN($AA880)&gt;1,"Error -- Availability entered in an incorrect format",IF($AA880='Control Panel'!$F$36,$AA880,IF($AA880='Control Panel'!$F$37,$AA880,IF($AA880='Control Panel'!$F$38,$AA880,IF($AA880='Control Panel'!$F$39,$AA880,IF($AA880='Control Panel'!$F$40,$AA880,IF($AA880='Control Panel'!$F$41,$AA880,"Error -- Availability entered in an incorrect format"))))))))</f>
        <v>N</v>
      </c>
    </row>
    <row r="881" spans="1:28" s="14" customFormat="1" x14ac:dyDescent="0.35">
      <c r="A881" s="7">
        <v>869</v>
      </c>
      <c r="B881" s="6"/>
      <c r="C881" s="11"/>
      <c r="D881" s="220"/>
      <c r="E881" s="11"/>
      <c r="F881" s="205" t="str">
        <f t="shared" si="26"/>
        <v>N/A</v>
      </c>
      <c r="G881" s="6"/>
      <c r="AA881" s="14" t="str">
        <f t="shared" si="27"/>
        <v/>
      </c>
      <c r="AB881" s="14" t="str">
        <f>IF(LEN($AA881)=0,"N",IF(LEN($AA881)&gt;1,"Error -- Availability entered in an incorrect format",IF($AA881='Control Panel'!$F$36,$AA881,IF($AA881='Control Panel'!$F$37,$AA881,IF($AA881='Control Panel'!$F$38,$AA881,IF($AA881='Control Panel'!$F$39,$AA881,IF($AA881='Control Panel'!$F$40,$AA881,IF($AA881='Control Panel'!$F$41,$AA881,"Error -- Availability entered in an incorrect format"))))))))</f>
        <v>N</v>
      </c>
    </row>
    <row r="882" spans="1:28" s="14" customFormat="1" x14ac:dyDescent="0.35">
      <c r="A882" s="7">
        <v>870</v>
      </c>
      <c r="B882" s="6"/>
      <c r="C882" s="11"/>
      <c r="D882" s="220"/>
      <c r="E882" s="11"/>
      <c r="F882" s="205" t="str">
        <f t="shared" si="26"/>
        <v>N/A</v>
      </c>
      <c r="G882" s="6"/>
      <c r="AA882" s="14" t="str">
        <f t="shared" si="27"/>
        <v/>
      </c>
      <c r="AB882" s="14" t="str">
        <f>IF(LEN($AA882)=0,"N",IF(LEN($AA882)&gt;1,"Error -- Availability entered in an incorrect format",IF($AA882='Control Panel'!$F$36,$AA882,IF($AA882='Control Panel'!$F$37,$AA882,IF($AA882='Control Panel'!$F$38,$AA882,IF($AA882='Control Panel'!$F$39,$AA882,IF($AA882='Control Panel'!$F$40,$AA882,IF($AA882='Control Panel'!$F$41,$AA882,"Error -- Availability entered in an incorrect format"))))))))</f>
        <v>N</v>
      </c>
    </row>
    <row r="883" spans="1:28" s="14" customFormat="1" x14ac:dyDescent="0.35">
      <c r="A883" s="7">
        <v>871</v>
      </c>
      <c r="B883" s="6"/>
      <c r="C883" s="11"/>
      <c r="D883" s="220"/>
      <c r="E883" s="11"/>
      <c r="F883" s="205" t="str">
        <f t="shared" si="26"/>
        <v>N/A</v>
      </c>
      <c r="G883" s="6"/>
      <c r="AA883" s="14" t="str">
        <f t="shared" si="27"/>
        <v/>
      </c>
      <c r="AB883" s="14" t="str">
        <f>IF(LEN($AA883)=0,"N",IF(LEN($AA883)&gt;1,"Error -- Availability entered in an incorrect format",IF($AA883='Control Panel'!$F$36,$AA883,IF($AA883='Control Panel'!$F$37,$AA883,IF($AA883='Control Panel'!$F$38,$AA883,IF($AA883='Control Panel'!$F$39,$AA883,IF($AA883='Control Panel'!$F$40,$AA883,IF($AA883='Control Panel'!$F$41,$AA883,"Error -- Availability entered in an incorrect format"))))))))</f>
        <v>N</v>
      </c>
    </row>
    <row r="884" spans="1:28" s="14" customFormat="1" x14ac:dyDescent="0.35">
      <c r="A884" s="7">
        <v>872</v>
      </c>
      <c r="B884" s="6"/>
      <c r="C884" s="11"/>
      <c r="D884" s="220"/>
      <c r="E884" s="11"/>
      <c r="F884" s="205" t="str">
        <f t="shared" si="26"/>
        <v>N/A</v>
      </c>
      <c r="G884" s="6"/>
      <c r="AA884" s="14" t="str">
        <f t="shared" si="27"/>
        <v/>
      </c>
      <c r="AB884" s="14" t="str">
        <f>IF(LEN($AA884)=0,"N",IF(LEN($AA884)&gt;1,"Error -- Availability entered in an incorrect format",IF($AA884='Control Panel'!$F$36,$AA884,IF($AA884='Control Panel'!$F$37,$AA884,IF($AA884='Control Panel'!$F$38,$AA884,IF($AA884='Control Panel'!$F$39,$AA884,IF($AA884='Control Panel'!$F$40,$AA884,IF($AA884='Control Panel'!$F$41,$AA884,"Error -- Availability entered in an incorrect format"))))))))</f>
        <v>N</v>
      </c>
    </row>
    <row r="885" spans="1:28" s="14" customFormat="1" x14ac:dyDescent="0.35">
      <c r="A885" s="7">
        <v>873</v>
      </c>
      <c r="B885" s="6"/>
      <c r="C885" s="11"/>
      <c r="D885" s="220"/>
      <c r="E885" s="11"/>
      <c r="F885" s="205" t="str">
        <f t="shared" si="26"/>
        <v>N/A</v>
      </c>
      <c r="G885" s="6"/>
      <c r="AA885" s="14" t="str">
        <f t="shared" si="27"/>
        <v/>
      </c>
      <c r="AB885" s="14" t="str">
        <f>IF(LEN($AA885)=0,"N",IF(LEN($AA885)&gt;1,"Error -- Availability entered in an incorrect format",IF($AA885='Control Panel'!$F$36,$AA885,IF($AA885='Control Panel'!$F$37,$AA885,IF($AA885='Control Panel'!$F$38,$AA885,IF($AA885='Control Panel'!$F$39,$AA885,IF($AA885='Control Panel'!$F$40,$AA885,IF($AA885='Control Panel'!$F$41,$AA885,"Error -- Availability entered in an incorrect format"))))))))</f>
        <v>N</v>
      </c>
    </row>
    <row r="886" spans="1:28" s="14" customFormat="1" x14ac:dyDescent="0.35">
      <c r="A886" s="7">
        <v>874</v>
      </c>
      <c r="B886" s="6"/>
      <c r="C886" s="11"/>
      <c r="D886" s="220"/>
      <c r="E886" s="11"/>
      <c r="F886" s="205" t="str">
        <f t="shared" si="26"/>
        <v>N/A</v>
      </c>
      <c r="G886" s="6"/>
      <c r="AA886" s="14" t="str">
        <f t="shared" si="27"/>
        <v/>
      </c>
      <c r="AB886" s="14" t="str">
        <f>IF(LEN($AA886)=0,"N",IF(LEN($AA886)&gt;1,"Error -- Availability entered in an incorrect format",IF($AA886='Control Panel'!$F$36,$AA886,IF($AA886='Control Panel'!$F$37,$AA886,IF($AA886='Control Panel'!$F$38,$AA886,IF($AA886='Control Panel'!$F$39,$AA886,IF($AA886='Control Panel'!$F$40,$AA886,IF($AA886='Control Panel'!$F$41,$AA886,"Error -- Availability entered in an incorrect format"))))))))</f>
        <v>N</v>
      </c>
    </row>
    <row r="887" spans="1:28" s="14" customFormat="1" x14ac:dyDescent="0.35">
      <c r="A887" s="7">
        <v>875</v>
      </c>
      <c r="B887" s="6"/>
      <c r="C887" s="11"/>
      <c r="D887" s="220"/>
      <c r="E887" s="11"/>
      <c r="F887" s="205" t="str">
        <f t="shared" si="26"/>
        <v>N/A</v>
      </c>
      <c r="G887" s="6"/>
      <c r="AA887" s="14" t="str">
        <f t="shared" si="27"/>
        <v/>
      </c>
      <c r="AB887" s="14" t="str">
        <f>IF(LEN($AA887)=0,"N",IF(LEN($AA887)&gt;1,"Error -- Availability entered in an incorrect format",IF($AA887='Control Panel'!$F$36,$AA887,IF($AA887='Control Panel'!$F$37,$AA887,IF($AA887='Control Panel'!$F$38,$AA887,IF($AA887='Control Panel'!$F$39,$AA887,IF($AA887='Control Panel'!$F$40,$AA887,IF($AA887='Control Panel'!$F$41,$AA887,"Error -- Availability entered in an incorrect format"))))))))</f>
        <v>N</v>
      </c>
    </row>
    <row r="888" spans="1:28" s="14" customFormat="1" x14ac:dyDescent="0.35">
      <c r="A888" s="7">
        <v>876</v>
      </c>
      <c r="B888" s="6"/>
      <c r="C888" s="11"/>
      <c r="D888" s="220"/>
      <c r="E888" s="11"/>
      <c r="F888" s="205" t="str">
        <f t="shared" si="26"/>
        <v>N/A</v>
      </c>
      <c r="G888" s="6"/>
      <c r="AA888" s="14" t="str">
        <f t="shared" si="27"/>
        <v/>
      </c>
      <c r="AB888" s="14" t="str">
        <f>IF(LEN($AA888)=0,"N",IF(LEN($AA888)&gt;1,"Error -- Availability entered in an incorrect format",IF($AA888='Control Panel'!$F$36,$AA888,IF($AA888='Control Panel'!$F$37,$AA888,IF($AA888='Control Panel'!$F$38,$AA888,IF($AA888='Control Panel'!$F$39,$AA888,IF($AA888='Control Panel'!$F$40,$AA888,IF($AA888='Control Panel'!$F$41,$AA888,"Error -- Availability entered in an incorrect format"))))))))</f>
        <v>N</v>
      </c>
    </row>
    <row r="889" spans="1:28" s="14" customFormat="1" x14ac:dyDescent="0.35">
      <c r="A889" s="7">
        <v>877</v>
      </c>
      <c r="B889" s="6"/>
      <c r="C889" s="11"/>
      <c r="D889" s="220"/>
      <c r="E889" s="11"/>
      <c r="F889" s="205" t="str">
        <f t="shared" si="26"/>
        <v>N/A</v>
      </c>
      <c r="G889" s="6"/>
      <c r="AA889" s="14" t="str">
        <f t="shared" si="27"/>
        <v/>
      </c>
      <c r="AB889" s="14" t="str">
        <f>IF(LEN($AA889)=0,"N",IF(LEN($AA889)&gt;1,"Error -- Availability entered in an incorrect format",IF($AA889='Control Panel'!$F$36,$AA889,IF($AA889='Control Panel'!$F$37,$AA889,IF($AA889='Control Panel'!$F$38,$AA889,IF($AA889='Control Panel'!$F$39,$AA889,IF($AA889='Control Panel'!$F$40,$AA889,IF($AA889='Control Panel'!$F$41,$AA889,"Error -- Availability entered in an incorrect format"))))))))</f>
        <v>N</v>
      </c>
    </row>
    <row r="890" spans="1:28" s="14" customFormat="1" x14ac:dyDescent="0.35">
      <c r="A890" s="7">
        <v>878</v>
      </c>
      <c r="B890" s="6"/>
      <c r="C890" s="11"/>
      <c r="D890" s="220"/>
      <c r="E890" s="11"/>
      <c r="F890" s="205" t="str">
        <f t="shared" si="26"/>
        <v>N/A</v>
      </c>
      <c r="G890" s="6"/>
      <c r="AA890" s="14" t="str">
        <f t="shared" si="27"/>
        <v/>
      </c>
      <c r="AB890" s="14" t="str">
        <f>IF(LEN($AA890)=0,"N",IF(LEN($AA890)&gt;1,"Error -- Availability entered in an incorrect format",IF($AA890='Control Panel'!$F$36,$AA890,IF($AA890='Control Panel'!$F$37,$AA890,IF($AA890='Control Panel'!$F$38,$AA890,IF($AA890='Control Panel'!$F$39,$AA890,IF($AA890='Control Panel'!$F$40,$AA890,IF($AA890='Control Panel'!$F$41,$AA890,"Error -- Availability entered in an incorrect format"))))))))</f>
        <v>N</v>
      </c>
    </row>
    <row r="891" spans="1:28" s="14" customFormat="1" x14ac:dyDescent="0.35">
      <c r="A891" s="7">
        <v>879</v>
      </c>
      <c r="B891" s="6"/>
      <c r="C891" s="11"/>
      <c r="D891" s="220"/>
      <c r="E891" s="11"/>
      <c r="F891" s="205" t="str">
        <f t="shared" si="26"/>
        <v>N/A</v>
      </c>
      <c r="G891" s="6"/>
      <c r="AA891" s="14" t="str">
        <f t="shared" si="27"/>
        <v/>
      </c>
      <c r="AB891" s="14" t="str">
        <f>IF(LEN($AA891)=0,"N",IF(LEN($AA891)&gt;1,"Error -- Availability entered in an incorrect format",IF($AA891='Control Panel'!$F$36,$AA891,IF($AA891='Control Panel'!$F$37,$AA891,IF($AA891='Control Panel'!$F$38,$AA891,IF($AA891='Control Panel'!$F$39,$AA891,IF($AA891='Control Panel'!$F$40,$AA891,IF($AA891='Control Panel'!$F$41,$AA891,"Error -- Availability entered in an incorrect format"))))))))</f>
        <v>N</v>
      </c>
    </row>
    <row r="892" spans="1:28" s="14" customFormat="1" x14ac:dyDescent="0.35">
      <c r="A892" s="7">
        <v>880</v>
      </c>
      <c r="B892" s="6"/>
      <c r="C892" s="11"/>
      <c r="D892" s="220"/>
      <c r="E892" s="11"/>
      <c r="F892" s="205" t="str">
        <f t="shared" si="26"/>
        <v>N/A</v>
      </c>
      <c r="G892" s="6"/>
      <c r="AA892" s="14" t="str">
        <f t="shared" si="27"/>
        <v/>
      </c>
      <c r="AB892" s="14" t="str">
        <f>IF(LEN($AA892)=0,"N",IF(LEN($AA892)&gt;1,"Error -- Availability entered in an incorrect format",IF($AA892='Control Panel'!$F$36,$AA892,IF($AA892='Control Panel'!$F$37,$AA892,IF($AA892='Control Panel'!$F$38,$AA892,IF($AA892='Control Panel'!$F$39,$AA892,IF($AA892='Control Panel'!$F$40,$AA892,IF($AA892='Control Panel'!$F$41,$AA892,"Error -- Availability entered in an incorrect format"))))))))</f>
        <v>N</v>
      </c>
    </row>
    <row r="893" spans="1:28" s="14" customFormat="1" x14ac:dyDescent="0.35">
      <c r="A893" s="7">
        <v>881</v>
      </c>
      <c r="B893" s="6"/>
      <c r="C893" s="11"/>
      <c r="D893" s="220"/>
      <c r="E893" s="11"/>
      <c r="F893" s="205" t="str">
        <f t="shared" si="26"/>
        <v>N/A</v>
      </c>
      <c r="G893" s="6"/>
      <c r="AA893" s="14" t="str">
        <f t="shared" si="27"/>
        <v/>
      </c>
      <c r="AB893" s="14" t="str">
        <f>IF(LEN($AA893)=0,"N",IF(LEN($AA893)&gt;1,"Error -- Availability entered in an incorrect format",IF($AA893='Control Panel'!$F$36,$AA893,IF($AA893='Control Panel'!$F$37,$AA893,IF($AA893='Control Panel'!$F$38,$AA893,IF($AA893='Control Panel'!$F$39,$AA893,IF($AA893='Control Panel'!$F$40,$AA893,IF($AA893='Control Panel'!$F$41,$AA893,"Error -- Availability entered in an incorrect format"))))))))</f>
        <v>N</v>
      </c>
    </row>
    <row r="894" spans="1:28" s="14" customFormat="1" x14ac:dyDescent="0.35">
      <c r="A894" s="7">
        <v>882</v>
      </c>
      <c r="B894" s="6"/>
      <c r="C894" s="11"/>
      <c r="D894" s="220"/>
      <c r="E894" s="11"/>
      <c r="F894" s="205" t="str">
        <f t="shared" si="26"/>
        <v>N/A</v>
      </c>
      <c r="G894" s="6"/>
      <c r="AA894" s="14" t="str">
        <f t="shared" si="27"/>
        <v/>
      </c>
      <c r="AB894" s="14" t="str">
        <f>IF(LEN($AA894)=0,"N",IF(LEN($AA894)&gt;1,"Error -- Availability entered in an incorrect format",IF($AA894='Control Panel'!$F$36,$AA894,IF($AA894='Control Panel'!$F$37,$AA894,IF($AA894='Control Panel'!$F$38,$AA894,IF($AA894='Control Panel'!$F$39,$AA894,IF($AA894='Control Panel'!$F$40,$AA894,IF($AA894='Control Panel'!$F$41,$AA894,"Error -- Availability entered in an incorrect format"))))))))</f>
        <v>N</v>
      </c>
    </row>
    <row r="895" spans="1:28" s="14" customFormat="1" x14ac:dyDescent="0.35">
      <c r="A895" s="7">
        <v>883</v>
      </c>
      <c r="B895" s="6"/>
      <c r="C895" s="11"/>
      <c r="D895" s="220"/>
      <c r="E895" s="11"/>
      <c r="F895" s="205" t="str">
        <f t="shared" si="26"/>
        <v>N/A</v>
      </c>
      <c r="G895" s="6"/>
      <c r="AA895" s="14" t="str">
        <f t="shared" si="27"/>
        <v/>
      </c>
      <c r="AB895" s="14" t="str">
        <f>IF(LEN($AA895)=0,"N",IF(LEN($AA895)&gt;1,"Error -- Availability entered in an incorrect format",IF($AA895='Control Panel'!$F$36,$AA895,IF($AA895='Control Panel'!$F$37,$AA895,IF($AA895='Control Panel'!$F$38,$AA895,IF($AA895='Control Panel'!$F$39,$AA895,IF($AA895='Control Panel'!$F$40,$AA895,IF($AA895='Control Panel'!$F$41,$AA895,"Error -- Availability entered in an incorrect format"))))))))</f>
        <v>N</v>
      </c>
    </row>
    <row r="896" spans="1:28" s="14" customFormat="1" x14ac:dyDescent="0.35">
      <c r="A896" s="7">
        <v>884</v>
      </c>
      <c r="B896" s="6"/>
      <c r="C896" s="11"/>
      <c r="D896" s="220"/>
      <c r="E896" s="11"/>
      <c r="F896" s="205" t="str">
        <f t="shared" si="26"/>
        <v>N/A</v>
      </c>
      <c r="G896" s="6"/>
      <c r="AA896" s="14" t="str">
        <f t="shared" si="27"/>
        <v/>
      </c>
      <c r="AB896" s="14" t="str">
        <f>IF(LEN($AA896)=0,"N",IF(LEN($AA896)&gt;1,"Error -- Availability entered in an incorrect format",IF($AA896='Control Panel'!$F$36,$AA896,IF($AA896='Control Panel'!$F$37,$AA896,IF($AA896='Control Panel'!$F$38,$AA896,IF($AA896='Control Panel'!$F$39,$AA896,IF($AA896='Control Panel'!$F$40,$AA896,IF($AA896='Control Panel'!$F$41,$AA896,"Error -- Availability entered in an incorrect format"))))))))</f>
        <v>N</v>
      </c>
    </row>
    <row r="897" spans="1:28" s="14" customFormat="1" x14ac:dyDescent="0.35">
      <c r="A897" s="7">
        <v>885</v>
      </c>
      <c r="B897" s="6"/>
      <c r="C897" s="11"/>
      <c r="D897" s="220"/>
      <c r="E897" s="11"/>
      <c r="F897" s="205" t="str">
        <f t="shared" si="26"/>
        <v>N/A</v>
      </c>
      <c r="G897" s="6"/>
      <c r="AA897" s="14" t="str">
        <f t="shared" si="27"/>
        <v/>
      </c>
      <c r="AB897" s="14" t="str">
        <f>IF(LEN($AA897)=0,"N",IF(LEN($AA897)&gt;1,"Error -- Availability entered in an incorrect format",IF($AA897='Control Panel'!$F$36,$AA897,IF($AA897='Control Panel'!$F$37,$AA897,IF($AA897='Control Panel'!$F$38,$AA897,IF($AA897='Control Panel'!$F$39,$AA897,IF($AA897='Control Panel'!$F$40,$AA897,IF($AA897='Control Panel'!$F$41,$AA897,"Error -- Availability entered in an incorrect format"))))))))</f>
        <v>N</v>
      </c>
    </row>
    <row r="898" spans="1:28" s="14" customFormat="1" x14ac:dyDescent="0.35">
      <c r="A898" s="7">
        <v>886</v>
      </c>
      <c r="B898" s="6"/>
      <c r="C898" s="11"/>
      <c r="D898" s="220"/>
      <c r="E898" s="11"/>
      <c r="F898" s="205" t="str">
        <f t="shared" si="26"/>
        <v>N/A</v>
      </c>
      <c r="G898" s="6"/>
      <c r="AA898" s="14" t="str">
        <f t="shared" si="27"/>
        <v/>
      </c>
      <c r="AB898" s="14" t="str">
        <f>IF(LEN($AA898)=0,"N",IF(LEN($AA898)&gt;1,"Error -- Availability entered in an incorrect format",IF($AA898='Control Panel'!$F$36,$AA898,IF($AA898='Control Panel'!$F$37,$AA898,IF($AA898='Control Panel'!$F$38,$AA898,IF($AA898='Control Panel'!$F$39,$AA898,IF($AA898='Control Panel'!$F$40,$AA898,IF($AA898='Control Panel'!$F$41,$AA898,"Error -- Availability entered in an incorrect format"))))))))</f>
        <v>N</v>
      </c>
    </row>
    <row r="899" spans="1:28" s="14" customFormat="1" x14ac:dyDescent="0.35">
      <c r="A899" s="7">
        <v>887</v>
      </c>
      <c r="B899" s="6"/>
      <c r="C899" s="11"/>
      <c r="D899" s="220"/>
      <c r="E899" s="11"/>
      <c r="F899" s="205" t="str">
        <f t="shared" si="26"/>
        <v>N/A</v>
      </c>
      <c r="G899" s="6"/>
      <c r="AA899" s="14" t="str">
        <f t="shared" si="27"/>
        <v/>
      </c>
      <c r="AB899" s="14" t="str">
        <f>IF(LEN($AA899)=0,"N",IF(LEN($AA899)&gt;1,"Error -- Availability entered in an incorrect format",IF($AA899='Control Panel'!$F$36,$AA899,IF($AA899='Control Panel'!$F$37,$AA899,IF($AA899='Control Panel'!$F$38,$AA899,IF($AA899='Control Panel'!$F$39,$AA899,IF($AA899='Control Panel'!$F$40,$AA899,IF($AA899='Control Panel'!$F$41,$AA899,"Error -- Availability entered in an incorrect format"))))))))</f>
        <v>N</v>
      </c>
    </row>
    <row r="900" spans="1:28" s="14" customFormat="1" x14ac:dyDescent="0.35">
      <c r="A900" s="7">
        <v>888</v>
      </c>
      <c r="B900" s="6"/>
      <c r="C900" s="11"/>
      <c r="D900" s="220"/>
      <c r="E900" s="11"/>
      <c r="F900" s="205" t="str">
        <f t="shared" si="26"/>
        <v>N/A</v>
      </c>
      <c r="G900" s="6"/>
      <c r="AA900" s="14" t="str">
        <f t="shared" si="27"/>
        <v/>
      </c>
      <c r="AB900" s="14" t="str">
        <f>IF(LEN($AA900)=0,"N",IF(LEN($AA900)&gt;1,"Error -- Availability entered in an incorrect format",IF($AA900='Control Panel'!$F$36,$AA900,IF($AA900='Control Panel'!$F$37,$AA900,IF($AA900='Control Panel'!$F$38,$AA900,IF($AA900='Control Panel'!$F$39,$AA900,IF($AA900='Control Panel'!$F$40,$AA900,IF($AA900='Control Panel'!$F$41,$AA900,"Error -- Availability entered in an incorrect format"))))))))</f>
        <v>N</v>
      </c>
    </row>
    <row r="901" spans="1:28" s="14" customFormat="1" x14ac:dyDescent="0.35">
      <c r="A901" s="7">
        <v>889</v>
      </c>
      <c r="B901" s="6"/>
      <c r="C901" s="11"/>
      <c r="D901" s="220"/>
      <c r="E901" s="11"/>
      <c r="F901" s="205" t="str">
        <f t="shared" si="26"/>
        <v>N/A</v>
      </c>
      <c r="G901" s="6"/>
      <c r="AA901" s="14" t="str">
        <f t="shared" si="27"/>
        <v/>
      </c>
      <c r="AB901" s="14" t="str">
        <f>IF(LEN($AA901)=0,"N",IF(LEN($AA901)&gt;1,"Error -- Availability entered in an incorrect format",IF($AA901='Control Panel'!$F$36,$AA901,IF($AA901='Control Panel'!$F$37,$AA901,IF($AA901='Control Panel'!$F$38,$AA901,IF($AA901='Control Panel'!$F$39,$AA901,IF($AA901='Control Panel'!$F$40,$AA901,IF($AA901='Control Panel'!$F$41,$AA901,"Error -- Availability entered in an incorrect format"))))))))</f>
        <v>N</v>
      </c>
    </row>
    <row r="902" spans="1:28" s="14" customFormat="1" x14ac:dyDescent="0.35">
      <c r="A902" s="7">
        <v>890</v>
      </c>
      <c r="B902" s="6"/>
      <c r="C902" s="11"/>
      <c r="D902" s="220"/>
      <c r="E902" s="11"/>
      <c r="F902" s="205" t="str">
        <f t="shared" si="26"/>
        <v>N/A</v>
      </c>
      <c r="G902" s="6"/>
      <c r="AA902" s="14" t="str">
        <f t="shared" si="27"/>
        <v/>
      </c>
      <c r="AB902" s="14" t="str">
        <f>IF(LEN($AA902)=0,"N",IF(LEN($AA902)&gt;1,"Error -- Availability entered in an incorrect format",IF($AA902='Control Panel'!$F$36,$AA902,IF($AA902='Control Panel'!$F$37,$AA902,IF($AA902='Control Panel'!$F$38,$AA902,IF($AA902='Control Panel'!$F$39,$AA902,IF($AA902='Control Panel'!$F$40,$AA902,IF($AA902='Control Panel'!$F$41,$AA902,"Error -- Availability entered in an incorrect format"))))))))</f>
        <v>N</v>
      </c>
    </row>
    <row r="903" spans="1:28" s="14" customFormat="1" x14ac:dyDescent="0.35">
      <c r="A903" s="7">
        <v>891</v>
      </c>
      <c r="B903" s="6"/>
      <c r="C903" s="11"/>
      <c r="D903" s="220"/>
      <c r="E903" s="11"/>
      <c r="F903" s="205" t="str">
        <f t="shared" si="26"/>
        <v>N/A</v>
      </c>
      <c r="G903" s="6"/>
      <c r="AA903" s="14" t="str">
        <f t="shared" si="27"/>
        <v/>
      </c>
      <c r="AB903" s="14" t="str">
        <f>IF(LEN($AA903)=0,"N",IF(LEN($AA903)&gt;1,"Error -- Availability entered in an incorrect format",IF($AA903='Control Panel'!$F$36,$AA903,IF($AA903='Control Panel'!$F$37,$AA903,IF($AA903='Control Panel'!$F$38,$AA903,IF($AA903='Control Panel'!$F$39,$AA903,IF($AA903='Control Panel'!$F$40,$AA903,IF($AA903='Control Panel'!$F$41,$AA903,"Error -- Availability entered in an incorrect format"))))))))</f>
        <v>N</v>
      </c>
    </row>
    <row r="904" spans="1:28" s="14" customFormat="1" x14ac:dyDescent="0.35">
      <c r="A904" s="7">
        <v>892</v>
      </c>
      <c r="B904" s="6"/>
      <c r="C904" s="11"/>
      <c r="D904" s="220"/>
      <c r="E904" s="11"/>
      <c r="F904" s="205" t="str">
        <f t="shared" si="26"/>
        <v>N/A</v>
      </c>
      <c r="G904" s="6"/>
      <c r="AA904" s="14" t="str">
        <f t="shared" si="27"/>
        <v/>
      </c>
      <c r="AB904" s="14" t="str">
        <f>IF(LEN($AA904)=0,"N",IF(LEN($AA904)&gt;1,"Error -- Availability entered in an incorrect format",IF($AA904='Control Panel'!$F$36,$AA904,IF($AA904='Control Panel'!$F$37,$AA904,IF($AA904='Control Panel'!$F$38,$AA904,IF($AA904='Control Panel'!$F$39,$AA904,IF($AA904='Control Panel'!$F$40,$AA904,IF($AA904='Control Panel'!$F$41,$AA904,"Error -- Availability entered in an incorrect format"))))))))</f>
        <v>N</v>
      </c>
    </row>
    <row r="905" spans="1:28" s="14" customFormat="1" x14ac:dyDescent="0.35">
      <c r="A905" s="7">
        <v>893</v>
      </c>
      <c r="B905" s="6"/>
      <c r="C905" s="11"/>
      <c r="D905" s="220"/>
      <c r="E905" s="11"/>
      <c r="F905" s="205" t="str">
        <f t="shared" si="26"/>
        <v>N/A</v>
      </c>
      <c r="G905" s="6"/>
      <c r="AA905" s="14" t="str">
        <f t="shared" si="27"/>
        <v/>
      </c>
      <c r="AB905" s="14" t="str">
        <f>IF(LEN($AA905)=0,"N",IF(LEN($AA905)&gt;1,"Error -- Availability entered in an incorrect format",IF($AA905='Control Panel'!$F$36,$AA905,IF($AA905='Control Panel'!$F$37,$AA905,IF($AA905='Control Panel'!$F$38,$AA905,IF($AA905='Control Panel'!$F$39,$AA905,IF($AA905='Control Panel'!$F$40,$AA905,IF($AA905='Control Panel'!$F$41,$AA905,"Error -- Availability entered in an incorrect format"))))))))</f>
        <v>N</v>
      </c>
    </row>
    <row r="906" spans="1:28" s="14" customFormat="1" x14ac:dyDescent="0.35">
      <c r="A906" s="7">
        <v>894</v>
      </c>
      <c r="B906" s="6"/>
      <c r="C906" s="11"/>
      <c r="D906" s="220"/>
      <c r="E906" s="11"/>
      <c r="F906" s="205" t="str">
        <f t="shared" si="26"/>
        <v>N/A</v>
      </c>
      <c r="G906" s="6"/>
      <c r="AA906" s="14" t="str">
        <f t="shared" si="27"/>
        <v/>
      </c>
      <c r="AB906" s="14" t="str">
        <f>IF(LEN($AA906)=0,"N",IF(LEN($AA906)&gt;1,"Error -- Availability entered in an incorrect format",IF($AA906='Control Panel'!$F$36,$AA906,IF($AA906='Control Panel'!$F$37,$AA906,IF($AA906='Control Panel'!$F$38,$AA906,IF($AA906='Control Panel'!$F$39,$AA906,IF($AA906='Control Panel'!$F$40,$AA906,IF($AA906='Control Panel'!$F$41,$AA906,"Error -- Availability entered in an incorrect format"))))))))</f>
        <v>N</v>
      </c>
    </row>
    <row r="907" spans="1:28" s="14" customFormat="1" x14ac:dyDescent="0.35">
      <c r="A907" s="7">
        <v>895</v>
      </c>
      <c r="B907" s="6"/>
      <c r="C907" s="11"/>
      <c r="D907" s="220"/>
      <c r="E907" s="11"/>
      <c r="F907" s="205" t="str">
        <f t="shared" si="26"/>
        <v>N/A</v>
      </c>
      <c r="G907" s="6"/>
      <c r="AA907" s="14" t="str">
        <f t="shared" si="27"/>
        <v/>
      </c>
      <c r="AB907" s="14" t="str">
        <f>IF(LEN($AA907)=0,"N",IF(LEN($AA907)&gt;1,"Error -- Availability entered in an incorrect format",IF($AA907='Control Panel'!$F$36,$AA907,IF($AA907='Control Panel'!$F$37,$AA907,IF($AA907='Control Panel'!$F$38,$AA907,IF($AA907='Control Panel'!$F$39,$AA907,IF($AA907='Control Panel'!$F$40,$AA907,IF($AA907='Control Panel'!$F$41,$AA907,"Error -- Availability entered in an incorrect format"))))))))</f>
        <v>N</v>
      </c>
    </row>
    <row r="908" spans="1:28" s="14" customFormat="1" x14ac:dyDescent="0.35">
      <c r="A908" s="7">
        <v>896</v>
      </c>
      <c r="B908" s="6"/>
      <c r="C908" s="11"/>
      <c r="D908" s="220"/>
      <c r="E908" s="11"/>
      <c r="F908" s="205" t="str">
        <f t="shared" si="26"/>
        <v>N/A</v>
      </c>
      <c r="G908" s="6"/>
      <c r="AA908" s="14" t="str">
        <f t="shared" si="27"/>
        <v/>
      </c>
      <c r="AB908" s="14" t="str">
        <f>IF(LEN($AA908)=0,"N",IF(LEN($AA908)&gt;1,"Error -- Availability entered in an incorrect format",IF($AA908='Control Panel'!$F$36,$AA908,IF($AA908='Control Panel'!$F$37,$AA908,IF($AA908='Control Panel'!$F$38,$AA908,IF($AA908='Control Panel'!$F$39,$AA908,IF($AA908='Control Panel'!$F$40,$AA908,IF($AA908='Control Panel'!$F$41,$AA908,"Error -- Availability entered in an incorrect format"))))))))</f>
        <v>N</v>
      </c>
    </row>
    <row r="909" spans="1:28" s="14" customFormat="1" x14ac:dyDescent="0.35">
      <c r="A909" s="7">
        <v>897</v>
      </c>
      <c r="B909" s="6"/>
      <c r="C909" s="11"/>
      <c r="D909" s="220"/>
      <c r="E909" s="11"/>
      <c r="F909" s="205" t="str">
        <f t="shared" si="26"/>
        <v>N/A</v>
      </c>
      <c r="G909" s="6"/>
      <c r="AA909" s="14" t="str">
        <f t="shared" si="27"/>
        <v/>
      </c>
      <c r="AB909" s="14" t="str">
        <f>IF(LEN($AA909)=0,"N",IF(LEN($AA909)&gt;1,"Error -- Availability entered in an incorrect format",IF($AA909='Control Panel'!$F$36,$AA909,IF($AA909='Control Panel'!$F$37,$AA909,IF($AA909='Control Panel'!$F$38,$AA909,IF($AA909='Control Panel'!$F$39,$AA909,IF($AA909='Control Panel'!$F$40,$AA909,IF($AA909='Control Panel'!$F$41,$AA909,"Error -- Availability entered in an incorrect format"))))))))</f>
        <v>N</v>
      </c>
    </row>
    <row r="910" spans="1:28" s="14" customFormat="1" x14ac:dyDescent="0.35">
      <c r="A910" s="7">
        <v>898</v>
      </c>
      <c r="B910" s="6"/>
      <c r="C910" s="11"/>
      <c r="D910" s="220"/>
      <c r="E910" s="11"/>
      <c r="F910" s="205" t="str">
        <f t="shared" ref="F910:F973" si="28">IF($D$10=$A$9,"N/A",$D$10)</f>
        <v>N/A</v>
      </c>
      <c r="G910" s="6"/>
      <c r="AA910" s="14" t="str">
        <f t="shared" ref="AA910:AA973" si="29">TRIM($D910)</f>
        <v/>
      </c>
      <c r="AB910" s="14" t="str">
        <f>IF(LEN($AA910)=0,"N",IF(LEN($AA910)&gt;1,"Error -- Availability entered in an incorrect format",IF($AA910='Control Panel'!$F$36,$AA910,IF($AA910='Control Panel'!$F$37,$AA910,IF($AA910='Control Panel'!$F$38,$AA910,IF($AA910='Control Panel'!$F$39,$AA910,IF($AA910='Control Panel'!$F$40,$AA910,IF($AA910='Control Panel'!$F$41,$AA910,"Error -- Availability entered in an incorrect format"))))))))</f>
        <v>N</v>
      </c>
    </row>
    <row r="911" spans="1:28" s="14" customFormat="1" x14ac:dyDescent="0.35">
      <c r="A911" s="7">
        <v>899</v>
      </c>
      <c r="B911" s="6"/>
      <c r="C911" s="11"/>
      <c r="D911" s="220"/>
      <c r="E911" s="11"/>
      <c r="F911" s="205" t="str">
        <f t="shared" si="28"/>
        <v>N/A</v>
      </c>
      <c r="G911" s="6"/>
      <c r="AA911" s="14" t="str">
        <f t="shared" si="29"/>
        <v/>
      </c>
      <c r="AB911" s="14" t="str">
        <f>IF(LEN($AA911)=0,"N",IF(LEN($AA911)&gt;1,"Error -- Availability entered in an incorrect format",IF($AA911='Control Panel'!$F$36,$AA911,IF($AA911='Control Panel'!$F$37,$AA911,IF($AA911='Control Panel'!$F$38,$AA911,IF($AA911='Control Panel'!$F$39,$AA911,IF($AA911='Control Panel'!$F$40,$AA911,IF($AA911='Control Panel'!$F$41,$AA911,"Error -- Availability entered in an incorrect format"))))))))</f>
        <v>N</v>
      </c>
    </row>
    <row r="912" spans="1:28" s="14" customFormat="1" x14ac:dyDescent="0.35">
      <c r="A912" s="7">
        <v>900</v>
      </c>
      <c r="B912" s="6"/>
      <c r="C912" s="11"/>
      <c r="D912" s="220"/>
      <c r="E912" s="11"/>
      <c r="F912" s="205" t="str">
        <f t="shared" si="28"/>
        <v>N/A</v>
      </c>
      <c r="G912" s="6"/>
      <c r="AA912" s="14" t="str">
        <f t="shared" si="29"/>
        <v/>
      </c>
      <c r="AB912" s="14" t="str">
        <f>IF(LEN($AA912)=0,"N",IF(LEN($AA912)&gt;1,"Error -- Availability entered in an incorrect format",IF($AA912='Control Panel'!$F$36,$AA912,IF($AA912='Control Panel'!$F$37,$AA912,IF($AA912='Control Panel'!$F$38,$AA912,IF($AA912='Control Panel'!$F$39,$AA912,IF($AA912='Control Panel'!$F$40,$AA912,IF($AA912='Control Panel'!$F$41,$AA912,"Error -- Availability entered in an incorrect format"))))))))</f>
        <v>N</v>
      </c>
    </row>
    <row r="913" spans="1:28" s="14" customFormat="1" x14ac:dyDescent="0.35">
      <c r="A913" s="7">
        <v>901</v>
      </c>
      <c r="B913" s="6"/>
      <c r="C913" s="11"/>
      <c r="D913" s="220"/>
      <c r="E913" s="11"/>
      <c r="F913" s="205" t="str">
        <f t="shared" si="28"/>
        <v>N/A</v>
      </c>
      <c r="G913" s="6"/>
      <c r="AA913" s="14" t="str">
        <f t="shared" si="29"/>
        <v/>
      </c>
      <c r="AB913" s="14" t="str">
        <f>IF(LEN($AA913)=0,"N",IF(LEN($AA913)&gt;1,"Error -- Availability entered in an incorrect format",IF($AA913='Control Panel'!$F$36,$AA913,IF($AA913='Control Panel'!$F$37,$AA913,IF($AA913='Control Panel'!$F$38,$AA913,IF($AA913='Control Panel'!$F$39,$AA913,IF($AA913='Control Panel'!$F$40,$AA913,IF($AA913='Control Panel'!$F$41,$AA913,"Error -- Availability entered in an incorrect format"))))))))</f>
        <v>N</v>
      </c>
    </row>
    <row r="914" spans="1:28" s="14" customFormat="1" x14ac:dyDescent="0.35">
      <c r="A914" s="7">
        <v>902</v>
      </c>
      <c r="B914" s="6"/>
      <c r="C914" s="11"/>
      <c r="D914" s="220"/>
      <c r="E914" s="11"/>
      <c r="F914" s="205" t="str">
        <f t="shared" si="28"/>
        <v>N/A</v>
      </c>
      <c r="G914" s="6"/>
      <c r="AA914" s="14" t="str">
        <f t="shared" si="29"/>
        <v/>
      </c>
      <c r="AB914" s="14" t="str">
        <f>IF(LEN($AA914)=0,"N",IF(LEN($AA914)&gt;1,"Error -- Availability entered in an incorrect format",IF($AA914='Control Panel'!$F$36,$AA914,IF($AA914='Control Panel'!$F$37,$AA914,IF($AA914='Control Panel'!$F$38,$AA914,IF($AA914='Control Panel'!$F$39,$AA914,IF($AA914='Control Panel'!$F$40,$AA914,IF($AA914='Control Panel'!$F$41,$AA914,"Error -- Availability entered in an incorrect format"))))))))</f>
        <v>N</v>
      </c>
    </row>
    <row r="915" spans="1:28" s="14" customFormat="1" x14ac:dyDescent="0.35">
      <c r="A915" s="7">
        <v>903</v>
      </c>
      <c r="B915" s="6"/>
      <c r="C915" s="11"/>
      <c r="D915" s="220"/>
      <c r="E915" s="11"/>
      <c r="F915" s="205" t="str">
        <f t="shared" si="28"/>
        <v>N/A</v>
      </c>
      <c r="G915" s="6"/>
      <c r="AA915" s="14" t="str">
        <f t="shared" si="29"/>
        <v/>
      </c>
      <c r="AB915" s="14" t="str">
        <f>IF(LEN($AA915)=0,"N",IF(LEN($AA915)&gt;1,"Error -- Availability entered in an incorrect format",IF($AA915='Control Panel'!$F$36,$AA915,IF($AA915='Control Panel'!$F$37,$AA915,IF($AA915='Control Panel'!$F$38,$AA915,IF($AA915='Control Panel'!$F$39,$AA915,IF($AA915='Control Panel'!$F$40,$AA915,IF($AA915='Control Panel'!$F$41,$AA915,"Error -- Availability entered in an incorrect format"))))))))</f>
        <v>N</v>
      </c>
    </row>
    <row r="916" spans="1:28" s="14" customFormat="1" x14ac:dyDescent="0.35">
      <c r="A916" s="7">
        <v>904</v>
      </c>
      <c r="B916" s="6"/>
      <c r="C916" s="11"/>
      <c r="D916" s="220"/>
      <c r="E916" s="11"/>
      <c r="F916" s="205" t="str">
        <f t="shared" si="28"/>
        <v>N/A</v>
      </c>
      <c r="G916" s="6"/>
      <c r="AA916" s="14" t="str">
        <f t="shared" si="29"/>
        <v/>
      </c>
      <c r="AB916" s="14" t="str">
        <f>IF(LEN($AA916)=0,"N",IF(LEN($AA916)&gt;1,"Error -- Availability entered in an incorrect format",IF($AA916='Control Panel'!$F$36,$AA916,IF($AA916='Control Panel'!$F$37,$AA916,IF($AA916='Control Panel'!$F$38,$AA916,IF($AA916='Control Panel'!$F$39,$AA916,IF($AA916='Control Panel'!$F$40,$AA916,IF($AA916='Control Panel'!$F$41,$AA916,"Error -- Availability entered in an incorrect format"))))))))</f>
        <v>N</v>
      </c>
    </row>
    <row r="917" spans="1:28" s="14" customFormat="1" x14ac:dyDescent="0.35">
      <c r="A917" s="7">
        <v>905</v>
      </c>
      <c r="B917" s="6"/>
      <c r="C917" s="11"/>
      <c r="D917" s="220"/>
      <c r="E917" s="11"/>
      <c r="F917" s="205" t="str">
        <f t="shared" si="28"/>
        <v>N/A</v>
      </c>
      <c r="G917" s="6"/>
      <c r="AA917" s="14" t="str">
        <f t="shared" si="29"/>
        <v/>
      </c>
      <c r="AB917" s="14" t="str">
        <f>IF(LEN($AA917)=0,"N",IF(LEN($AA917)&gt;1,"Error -- Availability entered in an incorrect format",IF($AA917='Control Panel'!$F$36,$AA917,IF($AA917='Control Panel'!$F$37,$AA917,IF($AA917='Control Panel'!$F$38,$AA917,IF($AA917='Control Panel'!$F$39,$AA917,IF($AA917='Control Panel'!$F$40,$AA917,IF($AA917='Control Panel'!$F$41,$AA917,"Error -- Availability entered in an incorrect format"))))))))</f>
        <v>N</v>
      </c>
    </row>
    <row r="918" spans="1:28" s="14" customFormat="1" x14ac:dyDescent="0.35">
      <c r="A918" s="7">
        <v>906</v>
      </c>
      <c r="B918" s="6"/>
      <c r="C918" s="11"/>
      <c r="D918" s="220"/>
      <c r="E918" s="11"/>
      <c r="F918" s="205" t="str">
        <f t="shared" si="28"/>
        <v>N/A</v>
      </c>
      <c r="G918" s="6"/>
      <c r="AA918" s="14" t="str">
        <f t="shared" si="29"/>
        <v/>
      </c>
      <c r="AB918" s="14" t="str">
        <f>IF(LEN($AA918)=0,"N",IF(LEN($AA918)&gt;1,"Error -- Availability entered in an incorrect format",IF($AA918='Control Panel'!$F$36,$AA918,IF($AA918='Control Panel'!$F$37,$AA918,IF($AA918='Control Panel'!$F$38,$AA918,IF($AA918='Control Panel'!$F$39,$AA918,IF($AA918='Control Panel'!$F$40,$AA918,IF($AA918='Control Panel'!$F$41,$AA918,"Error -- Availability entered in an incorrect format"))))))))</f>
        <v>N</v>
      </c>
    </row>
    <row r="919" spans="1:28" s="14" customFormat="1" x14ac:dyDescent="0.35">
      <c r="A919" s="7">
        <v>907</v>
      </c>
      <c r="B919" s="6"/>
      <c r="C919" s="11"/>
      <c r="D919" s="220"/>
      <c r="E919" s="11"/>
      <c r="F919" s="205" t="str">
        <f t="shared" si="28"/>
        <v>N/A</v>
      </c>
      <c r="G919" s="6"/>
      <c r="AA919" s="14" t="str">
        <f t="shared" si="29"/>
        <v/>
      </c>
      <c r="AB919" s="14" t="str">
        <f>IF(LEN($AA919)=0,"N",IF(LEN($AA919)&gt;1,"Error -- Availability entered in an incorrect format",IF($AA919='Control Panel'!$F$36,$AA919,IF($AA919='Control Panel'!$F$37,$AA919,IF($AA919='Control Panel'!$F$38,$AA919,IF($AA919='Control Panel'!$F$39,$AA919,IF($AA919='Control Panel'!$F$40,$AA919,IF($AA919='Control Panel'!$F$41,$AA919,"Error -- Availability entered in an incorrect format"))))))))</f>
        <v>N</v>
      </c>
    </row>
    <row r="920" spans="1:28" s="14" customFormat="1" x14ac:dyDescent="0.35">
      <c r="A920" s="7">
        <v>908</v>
      </c>
      <c r="B920" s="6"/>
      <c r="C920" s="11"/>
      <c r="D920" s="220"/>
      <c r="E920" s="11"/>
      <c r="F920" s="205" t="str">
        <f t="shared" si="28"/>
        <v>N/A</v>
      </c>
      <c r="G920" s="6"/>
      <c r="AA920" s="14" t="str">
        <f t="shared" si="29"/>
        <v/>
      </c>
      <c r="AB920" s="14" t="str">
        <f>IF(LEN($AA920)=0,"N",IF(LEN($AA920)&gt;1,"Error -- Availability entered in an incorrect format",IF($AA920='Control Panel'!$F$36,$AA920,IF($AA920='Control Panel'!$F$37,$AA920,IF($AA920='Control Panel'!$F$38,$AA920,IF($AA920='Control Panel'!$F$39,$AA920,IF($AA920='Control Panel'!$F$40,$AA920,IF($AA920='Control Panel'!$F$41,$AA920,"Error -- Availability entered in an incorrect format"))))))))</f>
        <v>N</v>
      </c>
    </row>
    <row r="921" spans="1:28" s="14" customFormat="1" x14ac:dyDescent="0.35">
      <c r="A921" s="7">
        <v>909</v>
      </c>
      <c r="B921" s="6"/>
      <c r="C921" s="11"/>
      <c r="D921" s="220"/>
      <c r="E921" s="11"/>
      <c r="F921" s="205" t="str">
        <f t="shared" si="28"/>
        <v>N/A</v>
      </c>
      <c r="G921" s="6"/>
      <c r="AA921" s="14" t="str">
        <f t="shared" si="29"/>
        <v/>
      </c>
      <c r="AB921" s="14" t="str">
        <f>IF(LEN($AA921)=0,"N",IF(LEN($AA921)&gt;1,"Error -- Availability entered in an incorrect format",IF($AA921='Control Panel'!$F$36,$AA921,IF($AA921='Control Panel'!$F$37,$AA921,IF($AA921='Control Panel'!$F$38,$AA921,IF($AA921='Control Panel'!$F$39,$AA921,IF($AA921='Control Panel'!$F$40,$AA921,IF($AA921='Control Panel'!$F$41,$AA921,"Error -- Availability entered in an incorrect format"))))))))</f>
        <v>N</v>
      </c>
    </row>
    <row r="922" spans="1:28" s="14" customFormat="1" x14ac:dyDescent="0.35">
      <c r="A922" s="7">
        <v>910</v>
      </c>
      <c r="B922" s="6"/>
      <c r="C922" s="11"/>
      <c r="D922" s="220"/>
      <c r="E922" s="11"/>
      <c r="F922" s="205" t="str">
        <f t="shared" si="28"/>
        <v>N/A</v>
      </c>
      <c r="G922" s="6"/>
      <c r="AA922" s="14" t="str">
        <f t="shared" si="29"/>
        <v/>
      </c>
      <c r="AB922" s="14" t="str">
        <f>IF(LEN($AA922)=0,"N",IF(LEN($AA922)&gt;1,"Error -- Availability entered in an incorrect format",IF($AA922='Control Panel'!$F$36,$AA922,IF($AA922='Control Panel'!$F$37,$AA922,IF($AA922='Control Panel'!$F$38,$AA922,IF($AA922='Control Panel'!$F$39,$AA922,IF($AA922='Control Panel'!$F$40,$AA922,IF($AA922='Control Panel'!$F$41,$AA922,"Error -- Availability entered in an incorrect format"))))))))</f>
        <v>N</v>
      </c>
    </row>
    <row r="923" spans="1:28" s="14" customFormat="1" x14ac:dyDescent="0.35">
      <c r="A923" s="7">
        <v>911</v>
      </c>
      <c r="B923" s="6"/>
      <c r="C923" s="11"/>
      <c r="D923" s="220"/>
      <c r="E923" s="11"/>
      <c r="F923" s="205" t="str">
        <f t="shared" si="28"/>
        <v>N/A</v>
      </c>
      <c r="G923" s="6"/>
      <c r="AA923" s="14" t="str">
        <f t="shared" si="29"/>
        <v/>
      </c>
      <c r="AB923" s="14" t="str">
        <f>IF(LEN($AA923)=0,"N",IF(LEN($AA923)&gt;1,"Error -- Availability entered in an incorrect format",IF($AA923='Control Panel'!$F$36,$AA923,IF($AA923='Control Panel'!$F$37,$AA923,IF($AA923='Control Panel'!$F$38,$AA923,IF($AA923='Control Panel'!$F$39,$AA923,IF($AA923='Control Panel'!$F$40,$AA923,IF($AA923='Control Panel'!$F$41,$AA923,"Error -- Availability entered in an incorrect format"))))))))</f>
        <v>N</v>
      </c>
    </row>
    <row r="924" spans="1:28" s="14" customFormat="1" x14ac:dyDescent="0.35">
      <c r="A924" s="7">
        <v>912</v>
      </c>
      <c r="B924" s="6"/>
      <c r="C924" s="11"/>
      <c r="D924" s="220"/>
      <c r="E924" s="11"/>
      <c r="F924" s="205" t="str">
        <f t="shared" si="28"/>
        <v>N/A</v>
      </c>
      <c r="G924" s="6"/>
      <c r="AA924" s="14" t="str">
        <f t="shared" si="29"/>
        <v/>
      </c>
      <c r="AB924" s="14" t="str">
        <f>IF(LEN($AA924)=0,"N",IF(LEN($AA924)&gt;1,"Error -- Availability entered in an incorrect format",IF($AA924='Control Panel'!$F$36,$AA924,IF($AA924='Control Panel'!$F$37,$AA924,IF($AA924='Control Panel'!$F$38,$AA924,IF($AA924='Control Panel'!$F$39,$AA924,IF($AA924='Control Panel'!$F$40,$AA924,IF($AA924='Control Panel'!$F$41,$AA924,"Error -- Availability entered in an incorrect format"))))))))</f>
        <v>N</v>
      </c>
    </row>
    <row r="925" spans="1:28" s="14" customFormat="1" x14ac:dyDescent="0.35">
      <c r="A925" s="7">
        <v>913</v>
      </c>
      <c r="B925" s="6"/>
      <c r="C925" s="11"/>
      <c r="D925" s="220"/>
      <c r="E925" s="11"/>
      <c r="F925" s="205" t="str">
        <f t="shared" si="28"/>
        <v>N/A</v>
      </c>
      <c r="G925" s="6"/>
      <c r="AA925" s="14" t="str">
        <f t="shared" si="29"/>
        <v/>
      </c>
      <c r="AB925" s="14" t="str">
        <f>IF(LEN($AA925)=0,"N",IF(LEN($AA925)&gt;1,"Error -- Availability entered in an incorrect format",IF($AA925='Control Panel'!$F$36,$AA925,IF($AA925='Control Panel'!$F$37,$AA925,IF($AA925='Control Panel'!$F$38,$AA925,IF($AA925='Control Panel'!$F$39,$AA925,IF($AA925='Control Panel'!$F$40,$AA925,IF($AA925='Control Panel'!$F$41,$AA925,"Error -- Availability entered in an incorrect format"))))))))</f>
        <v>N</v>
      </c>
    </row>
    <row r="926" spans="1:28" s="14" customFormat="1" x14ac:dyDescent="0.35">
      <c r="A926" s="7">
        <v>914</v>
      </c>
      <c r="B926" s="6"/>
      <c r="C926" s="11"/>
      <c r="D926" s="220"/>
      <c r="E926" s="11"/>
      <c r="F926" s="205" t="str">
        <f t="shared" si="28"/>
        <v>N/A</v>
      </c>
      <c r="G926" s="6"/>
      <c r="AA926" s="14" t="str">
        <f t="shared" si="29"/>
        <v/>
      </c>
      <c r="AB926" s="14" t="str">
        <f>IF(LEN($AA926)=0,"N",IF(LEN($AA926)&gt;1,"Error -- Availability entered in an incorrect format",IF($AA926='Control Panel'!$F$36,$AA926,IF($AA926='Control Panel'!$F$37,$AA926,IF($AA926='Control Panel'!$F$38,$AA926,IF($AA926='Control Panel'!$F$39,$AA926,IF($AA926='Control Panel'!$F$40,$AA926,IF($AA926='Control Panel'!$F$41,$AA926,"Error -- Availability entered in an incorrect format"))))))))</f>
        <v>N</v>
      </c>
    </row>
    <row r="927" spans="1:28" s="14" customFormat="1" x14ac:dyDescent="0.35">
      <c r="A927" s="7">
        <v>915</v>
      </c>
      <c r="B927" s="6"/>
      <c r="C927" s="11"/>
      <c r="D927" s="220"/>
      <c r="E927" s="11"/>
      <c r="F927" s="205" t="str">
        <f t="shared" si="28"/>
        <v>N/A</v>
      </c>
      <c r="G927" s="6"/>
      <c r="AA927" s="14" t="str">
        <f t="shared" si="29"/>
        <v/>
      </c>
      <c r="AB927" s="14" t="str">
        <f>IF(LEN($AA927)=0,"N",IF(LEN($AA927)&gt;1,"Error -- Availability entered in an incorrect format",IF($AA927='Control Panel'!$F$36,$AA927,IF($AA927='Control Panel'!$F$37,$AA927,IF($AA927='Control Panel'!$F$38,$AA927,IF($AA927='Control Panel'!$F$39,$AA927,IF($AA927='Control Panel'!$F$40,$AA927,IF($AA927='Control Panel'!$F$41,$AA927,"Error -- Availability entered in an incorrect format"))))))))</f>
        <v>N</v>
      </c>
    </row>
    <row r="928" spans="1:28" s="14" customFormat="1" x14ac:dyDescent="0.35">
      <c r="A928" s="7">
        <v>916</v>
      </c>
      <c r="B928" s="6"/>
      <c r="C928" s="11"/>
      <c r="D928" s="220"/>
      <c r="E928" s="11"/>
      <c r="F928" s="205" t="str">
        <f t="shared" si="28"/>
        <v>N/A</v>
      </c>
      <c r="G928" s="6"/>
      <c r="AA928" s="14" t="str">
        <f t="shared" si="29"/>
        <v/>
      </c>
      <c r="AB928" s="14" t="str">
        <f>IF(LEN($AA928)=0,"N",IF(LEN($AA928)&gt;1,"Error -- Availability entered in an incorrect format",IF($AA928='Control Panel'!$F$36,$AA928,IF($AA928='Control Panel'!$F$37,$AA928,IF($AA928='Control Panel'!$F$38,$AA928,IF($AA928='Control Panel'!$F$39,$AA928,IF($AA928='Control Panel'!$F$40,$AA928,IF($AA928='Control Panel'!$F$41,$AA928,"Error -- Availability entered in an incorrect format"))))))))</f>
        <v>N</v>
      </c>
    </row>
    <row r="929" spans="1:28" s="14" customFormat="1" x14ac:dyDescent="0.35">
      <c r="A929" s="7">
        <v>917</v>
      </c>
      <c r="B929" s="6"/>
      <c r="C929" s="11"/>
      <c r="D929" s="220"/>
      <c r="E929" s="11"/>
      <c r="F929" s="205" t="str">
        <f t="shared" si="28"/>
        <v>N/A</v>
      </c>
      <c r="G929" s="6"/>
      <c r="AA929" s="14" t="str">
        <f t="shared" si="29"/>
        <v/>
      </c>
      <c r="AB929" s="14" t="str">
        <f>IF(LEN($AA929)=0,"N",IF(LEN($AA929)&gt;1,"Error -- Availability entered in an incorrect format",IF($AA929='Control Panel'!$F$36,$AA929,IF($AA929='Control Panel'!$F$37,$AA929,IF($AA929='Control Panel'!$F$38,$AA929,IF($AA929='Control Panel'!$F$39,$AA929,IF($AA929='Control Panel'!$F$40,$AA929,IF($AA929='Control Panel'!$F$41,$AA929,"Error -- Availability entered in an incorrect format"))))))))</f>
        <v>N</v>
      </c>
    </row>
    <row r="930" spans="1:28" s="14" customFormat="1" x14ac:dyDescent="0.35">
      <c r="A930" s="7">
        <v>918</v>
      </c>
      <c r="B930" s="6"/>
      <c r="C930" s="11"/>
      <c r="D930" s="220"/>
      <c r="E930" s="11"/>
      <c r="F930" s="205" t="str">
        <f t="shared" si="28"/>
        <v>N/A</v>
      </c>
      <c r="G930" s="6"/>
      <c r="AA930" s="14" t="str">
        <f t="shared" si="29"/>
        <v/>
      </c>
      <c r="AB930" s="14" t="str">
        <f>IF(LEN($AA930)=0,"N",IF(LEN($AA930)&gt;1,"Error -- Availability entered in an incorrect format",IF($AA930='Control Panel'!$F$36,$AA930,IF($AA930='Control Panel'!$F$37,$AA930,IF($AA930='Control Panel'!$F$38,$AA930,IF($AA930='Control Panel'!$F$39,$AA930,IF($AA930='Control Panel'!$F$40,$AA930,IF($AA930='Control Panel'!$F$41,$AA930,"Error -- Availability entered in an incorrect format"))))))))</f>
        <v>N</v>
      </c>
    </row>
    <row r="931" spans="1:28" s="14" customFormat="1" x14ac:dyDescent="0.35">
      <c r="A931" s="7">
        <v>919</v>
      </c>
      <c r="B931" s="6"/>
      <c r="C931" s="11"/>
      <c r="D931" s="220"/>
      <c r="E931" s="11"/>
      <c r="F931" s="205" t="str">
        <f t="shared" si="28"/>
        <v>N/A</v>
      </c>
      <c r="G931" s="6"/>
      <c r="AA931" s="14" t="str">
        <f t="shared" si="29"/>
        <v/>
      </c>
      <c r="AB931" s="14" t="str">
        <f>IF(LEN($AA931)=0,"N",IF(LEN($AA931)&gt;1,"Error -- Availability entered in an incorrect format",IF($AA931='Control Panel'!$F$36,$AA931,IF($AA931='Control Panel'!$F$37,$AA931,IF($AA931='Control Panel'!$F$38,$AA931,IF($AA931='Control Panel'!$F$39,$AA931,IF($AA931='Control Panel'!$F$40,$AA931,IF($AA931='Control Panel'!$F$41,$AA931,"Error -- Availability entered in an incorrect format"))))))))</f>
        <v>N</v>
      </c>
    </row>
    <row r="932" spans="1:28" s="14" customFormat="1" x14ac:dyDescent="0.35">
      <c r="A932" s="7">
        <v>920</v>
      </c>
      <c r="B932" s="6"/>
      <c r="C932" s="11"/>
      <c r="D932" s="220"/>
      <c r="E932" s="11"/>
      <c r="F932" s="205" t="str">
        <f t="shared" si="28"/>
        <v>N/A</v>
      </c>
      <c r="G932" s="6"/>
      <c r="AA932" s="14" t="str">
        <f t="shared" si="29"/>
        <v/>
      </c>
      <c r="AB932" s="14" t="str">
        <f>IF(LEN($AA932)=0,"N",IF(LEN($AA932)&gt;1,"Error -- Availability entered in an incorrect format",IF($AA932='Control Panel'!$F$36,$AA932,IF($AA932='Control Panel'!$F$37,$AA932,IF($AA932='Control Panel'!$F$38,$AA932,IF($AA932='Control Panel'!$F$39,$AA932,IF($AA932='Control Panel'!$F$40,$AA932,IF($AA932='Control Panel'!$F$41,$AA932,"Error -- Availability entered in an incorrect format"))))))))</f>
        <v>N</v>
      </c>
    </row>
    <row r="933" spans="1:28" s="14" customFormat="1" x14ac:dyDescent="0.35">
      <c r="A933" s="7">
        <v>921</v>
      </c>
      <c r="B933" s="6"/>
      <c r="C933" s="11"/>
      <c r="D933" s="220"/>
      <c r="E933" s="11"/>
      <c r="F933" s="205" t="str">
        <f t="shared" si="28"/>
        <v>N/A</v>
      </c>
      <c r="G933" s="6"/>
      <c r="AA933" s="14" t="str">
        <f t="shared" si="29"/>
        <v/>
      </c>
      <c r="AB933" s="14" t="str">
        <f>IF(LEN($AA933)=0,"N",IF(LEN($AA933)&gt;1,"Error -- Availability entered in an incorrect format",IF($AA933='Control Panel'!$F$36,$AA933,IF($AA933='Control Panel'!$F$37,$AA933,IF($AA933='Control Panel'!$F$38,$AA933,IF($AA933='Control Panel'!$F$39,$AA933,IF($AA933='Control Panel'!$F$40,$AA933,IF($AA933='Control Panel'!$F$41,$AA933,"Error -- Availability entered in an incorrect format"))))))))</f>
        <v>N</v>
      </c>
    </row>
    <row r="934" spans="1:28" s="14" customFormat="1" x14ac:dyDescent="0.35">
      <c r="A934" s="7">
        <v>922</v>
      </c>
      <c r="B934" s="6"/>
      <c r="C934" s="11"/>
      <c r="D934" s="220"/>
      <c r="E934" s="11"/>
      <c r="F934" s="205" t="str">
        <f t="shared" si="28"/>
        <v>N/A</v>
      </c>
      <c r="G934" s="6"/>
      <c r="AA934" s="14" t="str">
        <f t="shared" si="29"/>
        <v/>
      </c>
      <c r="AB934" s="14" t="str">
        <f>IF(LEN($AA934)=0,"N",IF(LEN($AA934)&gt;1,"Error -- Availability entered in an incorrect format",IF($AA934='Control Panel'!$F$36,$AA934,IF($AA934='Control Panel'!$F$37,$AA934,IF($AA934='Control Panel'!$F$38,$AA934,IF($AA934='Control Panel'!$F$39,$AA934,IF($AA934='Control Panel'!$F$40,$AA934,IF($AA934='Control Panel'!$F$41,$AA934,"Error -- Availability entered in an incorrect format"))))))))</f>
        <v>N</v>
      </c>
    </row>
    <row r="935" spans="1:28" s="14" customFormat="1" x14ac:dyDescent="0.35">
      <c r="A935" s="7">
        <v>923</v>
      </c>
      <c r="B935" s="6"/>
      <c r="C935" s="11"/>
      <c r="D935" s="220"/>
      <c r="E935" s="11"/>
      <c r="F935" s="205" t="str">
        <f t="shared" si="28"/>
        <v>N/A</v>
      </c>
      <c r="G935" s="6"/>
      <c r="AA935" s="14" t="str">
        <f t="shared" si="29"/>
        <v/>
      </c>
      <c r="AB935" s="14" t="str">
        <f>IF(LEN($AA935)=0,"N",IF(LEN($AA935)&gt;1,"Error -- Availability entered in an incorrect format",IF($AA935='Control Panel'!$F$36,$AA935,IF($AA935='Control Panel'!$F$37,$AA935,IF($AA935='Control Panel'!$F$38,$AA935,IF($AA935='Control Panel'!$F$39,$AA935,IF($AA935='Control Panel'!$F$40,$AA935,IF($AA935='Control Panel'!$F$41,$AA935,"Error -- Availability entered in an incorrect format"))))))))</f>
        <v>N</v>
      </c>
    </row>
    <row r="936" spans="1:28" s="14" customFormat="1" x14ac:dyDescent="0.35">
      <c r="A936" s="7">
        <v>924</v>
      </c>
      <c r="B936" s="6"/>
      <c r="C936" s="11"/>
      <c r="D936" s="220"/>
      <c r="E936" s="11"/>
      <c r="F936" s="205" t="str">
        <f t="shared" si="28"/>
        <v>N/A</v>
      </c>
      <c r="G936" s="6"/>
      <c r="AA936" s="14" t="str">
        <f t="shared" si="29"/>
        <v/>
      </c>
      <c r="AB936" s="14" t="str">
        <f>IF(LEN($AA936)=0,"N",IF(LEN($AA936)&gt;1,"Error -- Availability entered in an incorrect format",IF($AA936='Control Panel'!$F$36,$AA936,IF($AA936='Control Panel'!$F$37,$AA936,IF($AA936='Control Panel'!$F$38,$AA936,IF($AA936='Control Panel'!$F$39,$AA936,IF($AA936='Control Panel'!$F$40,$AA936,IF($AA936='Control Panel'!$F$41,$AA936,"Error -- Availability entered in an incorrect format"))))))))</f>
        <v>N</v>
      </c>
    </row>
    <row r="937" spans="1:28" s="14" customFormat="1" x14ac:dyDescent="0.35">
      <c r="A937" s="7">
        <v>925</v>
      </c>
      <c r="B937" s="6"/>
      <c r="C937" s="11"/>
      <c r="D937" s="220"/>
      <c r="E937" s="11"/>
      <c r="F937" s="205" t="str">
        <f t="shared" si="28"/>
        <v>N/A</v>
      </c>
      <c r="G937" s="6"/>
      <c r="AA937" s="14" t="str">
        <f t="shared" si="29"/>
        <v/>
      </c>
      <c r="AB937" s="14" t="str">
        <f>IF(LEN($AA937)=0,"N",IF(LEN($AA937)&gt;1,"Error -- Availability entered in an incorrect format",IF($AA937='Control Panel'!$F$36,$AA937,IF($AA937='Control Panel'!$F$37,$AA937,IF($AA937='Control Panel'!$F$38,$AA937,IF($AA937='Control Panel'!$F$39,$AA937,IF($AA937='Control Panel'!$F$40,$AA937,IF($AA937='Control Panel'!$F$41,$AA937,"Error -- Availability entered in an incorrect format"))))))))</f>
        <v>N</v>
      </c>
    </row>
    <row r="938" spans="1:28" s="14" customFormat="1" x14ac:dyDescent="0.35">
      <c r="A938" s="7">
        <v>926</v>
      </c>
      <c r="B938" s="6"/>
      <c r="C938" s="11"/>
      <c r="D938" s="220"/>
      <c r="E938" s="11"/>
      <c r="F938" s="205" t="str">
        <f t="shared" si="28"/>
        <v>N/A</v>
      </c>
      <c r="G938" s="6"/>
      <c r="AA938" s="14" t="str">
        <f t="shared" si="29"/>
        <v/>
      </c>
      <c r="AB938" s="14" t="str">
        <f>IF(LEN($AA938)=0,"N",IF(LEN($AA938)&gt;1,"Error -- Availability entered in an incorrect format",IF($AA938='Control Panel'!$F$36,$AA938,IF($AA938='Control Panel'!$F$37,$AA938,IF($AA938='Control Panel'!$F$38,$AA938,IF($AA938='Control Panel'!$F$39,$AA938,IF($AA938='Control Panel'!$F$40,$AA938,IF($AA938='Control Panel'!$F$41,$AA938,"Error -- Availability entered in an incorrect format"))))))))</f>
        <v>N</v>
      </c>
    </row>
    <row r="939" spans="1:28" s="14" customFormat="1" x14ac:dyDescent="0.35">
      <c r="A939" s="7">
        <v>927</v>
      </c>
      <c r="B939" s="6"/>
      <c r="C939" s="11"/>
      <c r="D939" s="220"/>
      <c r="E939" s="11"/>
      <c r="F939" s="205" t="str">
        <f t="shared" si="28"/>
        <v>N/A</v>
      </c>
      <c r="G939" s="6"/>
      <c r="AA939" s="14" t="str">
        <f t="shared" si="29"/>
        <v/>
      </c>
      <c r="AB939" s="14" t="str">
        <f>IF(LEN($AA939)=0,"N",IF(LEN($AA939)&gt;1,"Error -- Availability entered in an incorrect format",IF($AA939='Control Panel'!$F$36,$AA939,IF($AA939='Control Panel'!$F$37,$AA939,IF($AA939='Control Panel'!$F$38,$AA939,IF($AA939='Control Panel'!$F$39,$AA939,IF($AA939='Control Panel'!$F$40,$AA939,IF($AA939='Control Panel'!$F$41,$AA939,"Error -- Availability entered in an incorrect format"))))))))</f>
        <v>N</v>
      </c>
    </row>
    <row r="940" spans="1:28" s="14" customFormat="1" x14ac:dyDescent="0.35">
      <c r="A940" s="7">
        <v>928</v>
      </c>
      <c r="B940" s="6"/>
      <c r="C940" s="11"/>
      <c r="D940" s="220"/>
      <c r="E940" s="11"/>
      <c r="F940" s="205" t="str">
        <f t="shared" si="28"/>
        <v>N/A</v>
      </c>
      <c r="G940" s="6"/>
      <c r="AA940" s="14" t="str">
        <f t="shared" si="29"/>
        <v/>
      </c>
      <c r="AB940" s="14" t="str">
        <f>IF(LEN($AA940)=0,"N",IF(LEN($AA940)&gt;1,"Error -- Availability entered in an incorrect format",IF($AA940='Control Panel'!$F$36,$AA940,IF($AA940='Control Panel'!$F$37,$AA940,IF($AA940='Control Panel'!$F$38,$AA940,IF($AA940='Control Panel'!$F$39,$AA940,IF($AA940='Control Panel'!$F$40,$AA940,IF($AA940='Control Panel'!$F$41,$AA940,"Error -- Availability entered in an incorrect format"))))))))</f>
        <v>N</v>
      </c>
    </row>
    <row r="941" spans="1:28" s="14" customFormat="1" x14ac:dyDescent="0.35">
      <c r="A941" s="7">
        <v>929</v>
      </c>
      <c r="B941" s="6"/>
      <c r="C941" s="11"/>
      <c r="D941" s="220"/>
      <c r="E941" s="11"/>
      <c r="F941" s="205" t="str">
        <f t="shared" si="28"/>
        <v>N/A</v>
      </c>
      <c r="G941" s="6"/>
      <c r="AA941" s="14" t="str">
        <f t="shared" si="29"/>
        <v/>
      </c>
      <c r="AB941" s="14" t="str">
        <f>IF(LEN($AA941)=0,"N",IF(LEN($AA941)&gt;1,"Error -- Availability entered in an incorrect format",IF($AA941='Control Panel'!$F$36,$AA941,IF($AA941='Control Panel'!$F$37,$AA941,IF($AA941='Control Panel'!$F$38,$AA941,IF($AA941='Control Panel'!$F$39,$AA941,IF($AA941='Control Panel'!$F$40,$AA941,IF($AA941='Control Panel'!$F$41,$AA941,"Error -- Availability entered in an incorrect format"))))))))</f>
        <v>N</v>
      </c>
    </row>
    <row r="942" spans="1:28" s="14" customFormat="1" x14ac:dyDescent="0.35">
      <c r="A942" s="7">
        <v>930</v>
      </c>
      <c r="B942" s="6"/>
      <c r="C942" s="11"/>
      <c r="D942" s="220"/>
      <c r="E942" s="11"/>
      <c r="F942" s="205" t="str">
        <f t="shared" si="28"/>
        <v>N/A</v>
      </c>
      <c r="G942" s="6"/>
      <c r="AA942" s="14" t="str">
        <f t="shared" si="29"/>
        <v/>
      </c>
      <c r="AB942" s="14" t="str">
        <f>IF(LEN($AA942)=0,"N",IF(LEN($AA942)&gt;1,"Error -- Availability entered in an incorrect format",IF($AA942='Control Panel'!$F$36,$AA942,IF($AA942='Control Panel'!$F$37,$AA942,IF($AA942='Control Panel'!$F$38,$AA942,IF($AA942='Control Panel'!$F$39,$AA942,IF($AA942='Control Panel'!$F$40,$AA942,IF($AA942='Control Panel'!$F$41,$AA942,"Error -- Availability entered in an incorrect format"))))))))</f>
        <v>N</v>
      </c>
    </row>
    <row r="943" spans="1:28" s="14" customFormat="1" x14ac:dyDescent="0.35">
      <c r="A943" s="7">
        <v>931</v>
      </c>
      <c r="B943" s="6"/>
      <c r="C943" s="11"/>
      <c r="D943" s="220"/>
      <c r="E943" s="11"/>
      <c r="F943" s="205" t="str">
        <f t="shared" si="28"/>
        <v>N/A</v>
      </c>
      <c r="G943" s="6"/>
      <c r="AA943" s="14" t="str">
        <f t="shared" si="29"/>
        <v/>
      </c>
      <c r="AB943" s="14" t="str">
        <f>IF(LEN($AA943)=0,"N",IF(LEN($AA943)&gt;1,"Error -- Availability entered in an incorrect format",IF($AA943='Control Panel'!$F$36,$AA943,IF($AA943='Control Panel'!$F$37,$AA943,IF($AA943='Control Panel'!$F$38,$AA943,IF($AA943='Control Panel'!$F$39,$AA943,IF($AA943='Control Panel'!$F$40,$AA943,IF($AA943='Control Panel'!$F$41,$AA943,"Error -- Availability entered in an incorrect format"))))))))</f>
        <v>N</v>
      </c>
    </row>
    <row r="944" spans="1:28" s="14" customFormat="1" x14ac:dyDescent="0.35">
      <c r="A944" s="7">
        <v>932</v>
      </c>
      <c r="B944" s="6"/>
      <c r="C944" s="11"/>
      <c r="D944" s="220"/>
      <c r="E944" s="11"/>
      <c r="F944" s="205" t="str">
        <f t="shared" si="28"/>
        <v>N/A</v>
      </c>
      <c r="G944" s="6"/>
      <c r="AA944" s="14" t="str">
        <f t="shared" si="29"/>
        <v/>
      </c>
      <c r="AB944" s="14" t="str">
        <f>IF(LEN($AA944)=0,"N",IF(LEN($AA944)&gt;1,"Error -- Availability entered in an incorrect format",IF($AA944='Control Panel'!$F$36,$AA944,IF($AA944='Control Panel'!$F$37,$AA944,IF($AA944='Control Panel'!$F$38,$AA944,IF($AA944='Control Panel'!$F$39,$AA944,IF($AA944='Control Panel'!$F$40,$AA944,IF($AA944='Control Panel'!$F$41,$AA944,"Error -- Availability entered in an incorrect format"))))))))</f>
        <v>N</v>
      </c>
    </row>
    <row r="945" spans="1:28" s="14" customFormat="1" x14ac:dyDescent="0.35">
      <c r="A945" s="7">
        <v>933</v>
      </c>
      <c r="B945" s="6"/>
      <c r="C945" s="11"/>
      <c r="D945" s="220"/>
      <c r="E945" s="11"/>
      <c r="F945" s="205" t="str">
        <f t="shared" si="28"/>
        <v>N/A</v>
      </c>
      <c r="G945" s="6"/>
      <c r="AA945" s="14" t="str">
        <f t="shared" si="29"/>
        <v/>
      </c>
      <c r="AB945" s="14" t="str">
        <f>IF(LEN($AA945)=0,"N",IF(LEN($AA945)&gt;1,"Error -- Availability entered in an incorrect format",IF($AA945='Control Panel'!$F$36,$AA945,IF($AA945='Control Panel'!$F$37,$AA945,IF($AA945='Control Panel'!$F$38,$AA945,IF($AA945='Control Panel'!$F$39,$AA945,IF($AA945='Control Panel'!$F$40,$AA945,IF($AA945='Control Panel'!$F$41,$AA945,"Error -- Availability entered in an incorrect format"))))))))</f>
        <v>N</v>
      </c>
    </row>
    <row r="946" spans="1:28" s="14" customFormat="1" x14ac:dyDescent="0.35">
      <c r="A946" s="7">
        <v>934</v>
      </c>
      <c r="B946" s="6"/>
      <c r="C946" s="11"/>
      <c r="D946" s="220"/>
      <c r="E946" s="11"/>
      <c r="F946" s="205" t="str">
        <f t="shared" si="28"/>
        <v>N/A</v>
      </c>
      <c r="G946" s="6"/>
      <c r="AA946" s="14" t="str">
        <f t="shared" si="29"/>
        <v/>
      </c>
      <c r="AB946" s="14" t="str">
        <f>IF(LEN($AA946)=0,"N",IF(LEN($AA946)&gt;1,"Error -- Availability entered in an incorrect format",IF($AA946='Control Panel'!$F$36,$AA946,IF($AA946='Control Panel'!$F$37,$AA946,IF($AA946='Control Panel'!$F$38,$AA946,IF($AA946='Control Panel'!$F$39,$AA946,IF($AA946='Control Panel'!$F$40,$AA946,IF($AA946='Control Panel'!$F$41,$AA946,"Error -- Availability entered in an incorrect format"))))))))</f>
        <v>N</v>
      </c>
    </row>
    <row r="947" spans="1:28" s="14" customFormat="1" x14ac:dyDescent="0.35">
      <c r="A947" s="7">
        <v>935</v>
      </c>
      <c r="B947" s="6"/>
      <c r="C947" s="11"/>
      <c r="D947" s="220"/>
      <c r="E947" s="11"/>
      <c r="F947" s="205" t="str">
        <f t="shared" si="28"/>
        <v>N/A</v>
      </c>
      <c r="G947" s="6"/>
      <c r="AA947" s="14" t="str">
        <f t="shared" si="29"/>
        <v/>
      </c>
      <c r="AB947" s="14" t="str">
        <f>IF(LEN($AA947)=0,"N",IF(LEN($AA947)&gt;1,"Error -- Availability entered in an incorrect format",IF($AA947='Control Panel'!$F$36,$AA947,IF($AA947='Control Panel'!$F$37,$AA947,IF($AA947='Control Panel'!$F$38,$AA947,IF($AA947='Control Panel'!$F$39,$AA947,IF($AA947='Control Panel'!$F$40,$AA947,IF($AA947='Control Panel'!$F$41,$AA947,"Error -- Availability entered in an incorrect format"))))))))</f>
        <v>N</v>
      </c>
    </row>
    <row r="948" spans="1:28" s="14" customFormat="1" x14ac:dyDescent="0.35">
      <c r="A948" s="7">
        <v>936</v>
      </c>
      <c r="B948" s="6"/>
      <c r="C948" s="11"/>
      <c r="D948" s="220"/>
      <c r="E948" s="11"/>
      <c r="F948" s="205" t="str">
        <f t="shared" si="28"/>
        <v>N/A</v>
      </c>
      <c r="G948" s="6"/>
      <c r="AA948" s="14" t="str">
        <f t="shared" si="29"/>
        <v/>
      </c>
      <c r="AB948" s="14" t="str">
        <f>IF(LEN($AA948)=0,"N",IF(LEN($AA948)&gt;1,"Error -- Availability entered in an incorrect format",IF($AA948='Control Panel'!$F$36,$AA948,IF($AA948='Control Panel'!$F$37,$AA948,IF($AA948='Control Panel'!$F$38,$AA948,IF($AA948='Control Panel'!$F$39,$AA948,IF($AA948='Control Panel'!$F$40,$AA948,IF($AA948='Control Panel'!$F$41,$AA948,"Error -- Availability entered in an incorrect format"))))))))</f>
        <v>N</v>
      </c>
    </row>
    <row r="949" spans="1:28" s="14" customFormat="1" x14ac:dyDescent="0.35">
      <c r="A949" s="7">
        <v>937</v>
      </c>
      <c r="B949" s="6"/>
      <c r="C949" s="11"/>
      <c r="D949" s="220"/>
      <c r="E949" s="11"/>
      <c r="F949" s="205" t="str">
        <f t="shared" si="28"/>
        <v>N/A</v>
      </c>
      <c r="G949" s="6"/>
      <c r="AA949" s="14" t="str">
        <f t="shared" si="29"/>
        <v/>
      </c>
      <c r="AB949" s="14" t="str">
        <f>IF(LEN($AA949)=0,"N",IF(LEN($AA949)&gt;1,"Error -- Availability entered in an incorrect format",IF($AA949='Control Panel'!$F$36,$AA949,IF($AA949='Control Panel'!$F$37,$AA949,IF($AA949='Control Panel'!$F$38,$AA949,IF($AA949='Control Panel'!$F$39,$AA949,IF($AA949='Control Panel'!$F$40,$AA949,IF($AA949='Control Panel'!$F$41,$AA949,"Error -- Availability entered in an incorrect format"))))))))</f>
        <v>N</v>
      </c>
    </row>
    <row r="950" spans="1:28" s="14" customFormat="1" x14ac:dyDescent="0.35">
      <c r="A950" s="7">
        <v>938</v>
      </c>
      <c r="B950" s="6"/>
      <c r="C950" s="11"/>
      <c r="D950" s="220"/>
      <c r="E950" s="11"/>
      <c r="F950" s="205" t="str">
        <f t="shared" si="28"/>
        <v>N/A</v>
      </c>
      <c r="G950" s="6"/>
      <c r="AA950" s="14" t="str">
        <f t="shared" si="29"/>
        <v/>
      </c>
      <c r="AB950" s="14" t="str">
        <f>IF(LEN($AA950)=0,"N",IF(LEN($AA950)&gt;1,"Error -- Availability entered in an incorrect format",IF($AA950='Control Panel'!$F$36,$AA950,IF($AA950='Control Panel'!$F$37,$AA950,IF($AA950='Control Panel'!$F$38,$AA950,IF($AA950='Control Panel'!$F$39,$AA950,IF($AA950='Control Panel'!$F$40,$AA950,IF($AA950='Control Panel'!$F$41,$AA950,"Error -- Availability entered in an incorrect format"))))))))</f>
        <v>N</v>
      </c>
    </row>
    <row r="951" spans="1:28" s="14" customFormat="1" x14ac:dyDescent="0.35">
      <c r="A951" s="7">
        <v>939</v>
      </c>
      <c r="B951" s="6"/>
      <c r="C951" s="11"/>
      <c r="D951" s="220"/>
      <c r="E951" s="11"/>
      <c r="F951" s="205" t="str">
        <f t="shared" si="28"/>
        <v>N/A</v>
      </c>
      <c r="G951" s="6"/>
      <c r="AA951" s="14" t="str">
        <f t="shared" si="29"/>
        <v/>
      </c>
      <c r="AB951" s="14" t="str">
        <f>IF(LEN($AA951)=0,"N",IF(LEN($AA951)&gt;1,"Error -- Availability entered in an incorrect format",IF($AA951='Control Panel'!$F$36,$AA951,IF($AA951='Control Panel'!$F$37,$AA951,IF($AA951='Control Panel'!$F$38,$AA951,IF($AA951='Control Panel'!$F$39,$AA951,IF($AA951='Control Panel'!$F$40,$AA951,IF($AA951='Control Panel'!$F$41,$AA951,"Error -- Availability entered in an incorrect format"))))))))</f>
        <v>N</v>
      </c>
    </row>
    <row r="952" spans="1:28" s="14" customFormat="1" x14ac:dyDescent="0.35">
      <c r="A952" s="7">
        <v>940</v>
      </c>
      <c r="B952" s="6"/>
      <c r="C952" s="11"/>
      <c r="D952" s="220"/>
      <c r="E952" s="11"/>
      <c r="F952" s="205" t="str">
        <f t="shared" si="28"/>
        <v>N/A</v>
      </c>
      <c r="G952" s="6"/>
      <c r="AA952" s="14" t="str">
        <f t="shared" si="29"/>
        <v/>
      </c>
      <c r="AB952" s="14" t="str">
        <f>IF(LEN($AA952)=0,"N",IF(LEN($AA952)&gt;1,"Error -- Availability entered in an incorrect format",IF($AA952='Control Panel'!$F$36,$AA952,IF($AA952='Control Panel'!$F$37,$AA952,IF($AA952='Control Panel'!$F$38,$AA952,IF($AA952='Control Panel'!$F$39,$AA952,IF($AA952='Control Panel'!$F$40,$AA952,IF($AA952='Control Panel'!$F$41,$AA952,"Error -- Availability entered in an incorrect format"))))))))</f>
        <v>N</v>
      </c>
    </row>
    <row r="953" spans="1:28" s="14" customFormat="1" x14ac:dyDescent="0.35">
      <c r="A953" s="7">
        <v>941</v>
      </c>
      <c r="B953" s="6"/>
      <c r="C953" s="11"/>
      <c r="D953" s="220"/>
      <c r="E953" s="11"/>
      <c r="F953" s="205" t="str">
        <f t="shared" si="28"/>
        <v>N/A</v>
      </c>
      <c r="G953" s="6"/>
      <c r="AA953" s="14" t="str">
        <f t="shared" si="29"/>
        <v/>
      </c>
      <c r="AB953" s="14" t="str">
        <f>IF(LEN($AA953)=0,"N",IF(LEN($AA953)&gt;1,"Error -- Availability entered in an incorrect format",IF($AA953='Control Panel'!$F$36,$AA953,IF($AA953='Control Panel'!$F$37,$AA953,IF($AA953='Control Panel'!$F$38,$AA953,IF($AA953='Control Panel'!$F$39,$AA953,IF($AA953='Control Panel'!$F$40,$AA953,IF($AA953='Control Panel'!$F$41,$AA953,"Error -- Availability entered in an incorrect format"))))))))</f>
        <v>N</v>
      </c>
    </row>
    <row r="954" spans="1:28" s="14" customFormat="1" x14ac:dyDescent="0.35">
      <c r="A954" s="7">
        <v>942</v>
      </c>
      <c r="B954" s="6"/>
      <c r="C954" s="11"/>
      <c r="D954" s="220"/>
      <c r="E954" s="11"/>
      <c r="F954" s="205" t="str">
        <f t="shared" si="28"/>
        <v>N/A</v>
      </c>
      <c r="G954" s="6"/>
      <c r="AA954" s="14" t="str">
        <f t="shared" si="29"/>
        <v/>
      </c>
      <c r="AB954" s="14" t="str">
        <f>IF(LEN($AA954)=0,"N",IF(LEN($AA954)&gt;1,"Error -- Availability entered in an incorrect format",IF($AA954='Control Panel'!$F$36,$AA954,IF($AA954='Control Panel'!$F$37,$AA954,IF($AA954='Control Panel'!$F$38,$AA954,IF($AA954='Control Panel'!$F$39,$AA954,IF($AA954='Control Panel'!$F$40,$AA954,IF($AA954='Control Panel'!$F$41,$AA954,"Error -- Availability entered in an incorrect format"))))))))</f>
        <v>N</v>
      </c>
    </row>
    <row r="955" spans="1:28" s="14" customFormat="1" x14ac:dyDescent="0.35">
      <c r="A955" s="7">
        <v>943</v>
      </c>
      <c r="B955" s="6"/>
      <c r="C955" s="11"/>
      <c r="D955" s="220"/>
      <c r="E955" s="11"/>
      <c r="F955" s="205" t="str">
        <f t="shared" si="28"/>
        <v>N/A</v>
      </c>
      <c r="G955" s="6"/>
      <c r="AA955" s="14" t="str">
        <f t="shared" si="29"/>
        <v/>
      </c>
      <c r="AB955" s="14" t="str">
        <f>IF(LEN($AA955)=0,"N",IF(LEN($AA955)&gt;1,"Error -- Availability entered in an incorrect format",IF($AA955='Control Panel'!$F$36,$AA955,IF($AA955='Control Panel'!$F$37,$AA955,IF($AA955='Control Panel'!$F$38,$AA955,IF($AA955='Control Panel'!$F$39,$AA955,IF($AA955='Control Panel'!$F$40,$AA955,IF($AA955='Control Panel'!$F$41,$AA955,"Error -- Availability entered in an incorrect format"))))))))</f>
        <v>N</v>
      </c>
    </row>
    <row r="956" spans="1:28" s="14" customFormat="1" x14ac:dyDescent="0.35">
      <c r="A956" s="7">
        <v>944</v>
      </c>
      <c r="B956" s="6"/>
      <c r="C956" s="11"/>
      <c r="D956" s="220"/>
      <c r="E956" s="11"/>
      <c r="F956" s="205" t="str">
        <f t="shared" si="28"/>
        <v>N/A</v>
      </c>
      <c r="G956" s="6"/>
      <c r="AA956" s="14" t="str">
        <f t="shared" si="29"/>
        <v/>
      </c>
      <c r="AB956" s="14" t="str">
        <f>IF(LEN($AA956)=0,"N",IF(LEN($AA956)&gt;1,"Error -- Availability entered in an incorrect format",IF($AA956='Control Panel'!$F$36,$AA956,IF($AA956='Control Panel'!$F$37,$AA956,IF($AA956='Control Panel'!$F$38,$AA956,IF($AA956='Control Panel'!$F$39,$AA956,IF($AA956='Control Panel'!$F$40,$AA956,IF($AA956='Control Panel'!$F$41,$AA956,"Error -- Availability entered in an incorrect format"))))))))</f>
        <v>N</v>
      </c>
    </row>
    <row r="957" spans="1:28" s="14" customFormat="1" x14ac:dyDescent="0.35">
      <c r="A957" s="7">
        <v>945</v>
      </c>
      <c r="B957" s="6"/>
      <c r="C957" s="11"/>
      <c r="D957" s="220"/>
      <c r="E957" s="11"/>
      <c r="F957" s="205" t="str">
        <f t="shared" si="28"/>
        <v>N/A</v>
      </c>
      <c r="G957" s="6"/>
      <c r="AA957" s="14" t="str">
        <f t="shared" si="29"/>
        <v/>
      </c>
      <c r="AB957" s="14" t="str">
        <f>IF(LEN($AA957)=0,"N",IF(LEN($AA957)&gt;1,"Error -- Availability entered in an incorrect format",IF($AA957='Control Panel'!$F$36,$AA957,IF($AA957='Control Panel'!$F$37,$AA957,IF($AA957='Control Panel'!$F$38,$AA957,IF($AA957='Control Panel'!$F$39,$AA957,IF($AA957='Control Panel'!$F$40,$AA957,IF($AA957='Control Panel'!$F$41,$AA957,"Error -- Availability entered in an incorrect format"))))))))</f>
        <v>N</v>
      </c>
    </row>
    <row r="958" spans="1:28" s="14" customFormat="1" x14ac:dyDescent="0.35">
      <c r="A958" s="7">
        <v>946</v>
      </c>
      <c r="B958" s="6"/>
      <c r="C958" s="11"/>
      <c r="D958" s="220"/>
      <c r="E958" s="11"/>
      <c r="F958" s="205" t="str">
        <f t="shared" si="28"/>
        <v>N/A</v>
      </c>
      <c r="G958" s="6"/>
      <c r="AA958" s="14" t="str">
        <f t="shared" si="29"/>
        <v/>
      </c>
      <c r="AB958" s="14" t="str">
        <f>IF(LEN($AA958)=0,"N",IF(LEN($AA958)&gt;1,"Error -- Availability entered in an incorrect format",IF($AA958='Control Panel'!$F$36,$AA958,IF($AA958='Control Panel'!$F$37,$AA958,IF($AA958='Control Panel'!$F$38,$AA958,IF($AA958='Control Panel'!$F$39,$AA958,IF($AA958='Control Panel'!$F$40,$AA958,IF($AA958='Control Panel'!$F$41,$AA958,"Error -- Availability entered in an incorrect format"))))))))</f>
        <v>N</v>
      </c>
    </row>
    <row r="959" spans="1:28" s="14" customFormat="1" x14ac:dyDescent="0.35">
      <c r="A959" s="7">
        <v>947</v>
      </c>
      <c r="B959" s="6"/>
      <c r="C959" s="11"/>
      <c r="D959" s="220"/>
      <c r="E959" s="11"/>
      <c r="F959" s="205" t="str">
        <f t="shared" si="28"/>
        <v>N/A</v>
      </c>
      <c r="G959" s="6"/>
      <c r="AA959" s="14" t="str">
        <f t="shared" si="29"/>
        <v/>
      </c>
      <c r="AB959" s="14" t="str">
        <f>IF(LEN($AA959)=0,"N",IF(LEN($AA959)&gt;1,"Error -- Availability entered in an incorrect format",IF($AA959='Control Panel'!$F$36,$AA959,IF($AA959='Control Panel'!$F$37,$AA959,IF($AA959='Control Panel'!$F$38,$AA959,IF($AA959='Control Panel'!$F$39,$AA959,IF($AA959='Control Panel'!$F$40,$AA959,IF($AA959='Control Panel'!$F$41,$AA959,"Error -- Availability entered in an incorrect format"))))))))</f>
        <v>N</v>
      </c>
    </row>
    <row r="960" spans="1:28" s="14" customFormat="1" x14ac:dyDescent="0.35">
      <c r="A960" s="7">
        <v>948</v>
      </c>
      <c r="B960" s="6"/>
      <c r="C960" s="11"/>
      <c r="D960" s="220"/>
      <c r="E960" s="11"/>
      <c r="F960" s="205" t="str">
        <f t="shared" si="28"/>
        <v>N/A</v>
      </c>
      <c r="G960" s="6"/>
      <c r="AA960" s="14" t="str">
        <f t="shared" si="29"/>
        <v/>
      </c>
      <c r="AB960" s="14" t="str">
        <f>IF(LEN($AA960)=0,"N",IF(LEN($AA960)&gt;1,"Error -- Availability entered in an incorrect format",IF($AA960='Control Panel'!$F$36,$AA960,IF($AA960='Control Panel'!$F$37,$AA960,IF($AA960='Control Panel'!$F$38,$AA960,IF($AA960='Control Panel'!$F$39,$AA960,IF($AA960='Control Panel'!$F$40,$AA960,IF($AA960='Control Panel'!$F$41,$AA960,"Error -- Availability entered in an incorrect format"))))))))</f>
        <v>N</v>
      </c>
    </row>
    <row r="961" spans="1:28" s="14" customFormat="1" x14ac:dyDescent="0.35">
      <c r="A961" s="7">
        <v>949</v>
      </c>
      <c r="B961" s="6"/>
      <c r="C961" s="11"/>
      <c r="D961" s="220"/>
      <c r="E961" s="11"/>
      <c r="F961" s="205" t="str">
        <f t="shared" si="28"/>
        <v>N/A</v>
      </c>
      <c r="G961" s="6"/>
      <c r="AA961" s="14" t="str">
        <f t="shared" si="29"/>
        <v/>
      </c>
      <c r="AB961" s="14" t="str">
        <f>IF(LEN($AA961)=0,"N",IF(LEN($AA961)&gt;1,"Error -- Availability entered in an incorrect format",IF($AA961='Control Panel'!$F$36,$AA961,IF($AA961='Control Panel'!$F$37,$AA961,IF($AA961='Control Panel'!$F$38,$AA961,IF($AA961='Control Panel'!$F$39,$AA961,IF($AA961='Control Panel'!$F$40,$AA961,IF($AA961='Control Panel'!$F$41,$AA961,"Error -- Availability entered in an incorrect format"))))))))</f>
        <v>N</v>
      </c>
    </row>
    <row r="962" spans="1:28" s="14" customFormat="1" x14ac:dyDescent="0.35">
      <c r="A962" s="7">
        <v>950</v>
      </c>
      <c r="B962" s="6"/>
      <c r="C962" s="11"/>
      <c r="D962" s="220"/>
      <c r="E962" s="11"/>
      <c r="F962" s="205" t="str">
        <f t="shared" si="28"/>
        <v>N/A</v>
      </c>
      <c r="G962" s="6"/>
      <c r="AA962" s="14" t="str">
        <f t="shared" si="29"/>
        <v/>
      </c>
      <c r="AB962" s="14" t="str">
        <f>IF(LEN($AA962)=0,"N",IF(LEN($AA962)&gt;1,"Error -- Availability entered in an incorrect format",IF($AA962='Control Panel'!$F$36,$AA962,IF($AA962='Control Panel'!$F$37,$AA962,IF($AA962='Control Panel'!$F$38,$AA962,IF($AA962='Control Panel'!$F$39,$AA962,IF($AA962='Control Panel'!$F$40,$AA962,IF($AA962='Control Panel'!$F$41,$AA962,"Error -- Availability entered in an incorrect format"))))))))</f>
        <v>N</v>
      </c>
    </row>
    <row r="963" spans="1:28" s="14" customFormat="1" x14ac:dyDescent="0.35">
      <c r="A963" s="7">
        <v>951</v>
      </c>
      <c r="B963" s="6"/>
      <c r="C963" s="11"/>
      <c r="D963" s="220"/>
      <c r="E963" s="11"/>
      <c r="F963" s="205" t="str">
        <f t="shared" si="28"/>
        <v>N/A</v>
      </c>
      <c r="G963" s="6"/>
      <c r="AA963" s="14" t="str">
        <f t="shared" si="29"/>
        <v/>
      </c>
      <c r="AB963" s="14" t="str">
        <f>IF(LEN($AA963)=0,"N",IF(LEN($AA963)&gt;1,"Error -- Availability entered in an incorrect format",IF($AA963='Control Panel'!$F$36,$AA963,IF($AA963='Control Panel'!$F$37,$AA963,IF($AA963='Control Panel'!$F$38,$AA963,IF($AA963='Control Panel'!$F$39,$AA963,IF($AA963='Control Panel'!$F$40,$AA963,IF($AA963='Control Panel'!$F$41,$AA963,"Error -- Availability entered in an incorrect format"))))))))</f>
        <v>N</v>
      </c>
    </row>
    <row r="964" spans="1:28" s="14" customFormat="1" x14ac:dyDescent="0.35">
      <c r="A964" s="7">
        <v>952</v>
      </c>
      <c r="B964" s="6"/>
      <c r="C964" s="11"/>
      <c r="D964" s="220"/>
      <c r="E964" s="11"/>
      <c r="F964" s="205" t="str">
        <f t="shared" si="28"/>
        <v>N/A</v>
      </c>
      <c r="G964" s="6"/>
      <c r="AA964" s="14" t="str">
        <f t="shared" si="29"/>
        <v/>
      </c>
      <c r="AB964" s="14" t="str">
        <f>IF(LEN($AA964)=0,"N",IF(LEN($AA964)&gt;1,"Error -- Availability entered in an incorrect format",IF($AA964='Control Panel'!$F$36,$AA964,IF($AA964='Control Panel'!$F$37,$AA964,IF($AA964='Control Panel'!$F$38,$AA964,IF($AA964='Control Panel'!$F$39,$AA964,IF($AA964='Control Panel'!$F$40,$AA964,IF($AA964='Control Panel'!$F$41,$AA964,"Error -- Availability entered in an incorrect format"))))))))</f>
        <v>N</v>
      </c>
    </row>
    <row r="965" spans="1:28" s="14" customFormat="1" x14ac:dyDescent="0.35">
      <c r="A965" s="7">
        <v>953</v>
      </c>
      <c r="B965" s="6"/>
      <c r="C965" s="11"/>
      <c r="D965" s="220"/>
      <c r="E965" s="11"/>
      <c r="F965" s="205" t="str">
        <f t="shared" si="28"/>
        <v>N/A</v>
      </c>
      <c r="G965" s="6"/>
      <c r="AA965" s="14" t="str">
        <f t="shared" si="29"/>
        <v/>
      </c>
      <c r="AB965" s="14" t="str">
        <f>IF(LEN($AA965)=0,"N",IF(LEN($AA965)&gt;1,"Error -- Availability entered in an incorrect format",IF($AA965='Control Panel'!$F$36,$AA965,IF($AA965='Control Panel'!$F$37,$AA965,IF($AA965='Control Panel'!$F$38,$AA965,IF($AA965='Control Panel'!$F$39,$AA965,IF($AA965='Control Panel'!$F$40,$AA965,IF($AA965='Control Panel'!$F$41,$AA965,"Error -- Availability entered in an incorrect format"))))))))</f>
        <v>N</v>
      </c>
    </row>
    <row r="966" spans="1:28" s="14" customFormat="1" x14ac:dyDescent="0.35">
      <c r="A966" s="7">
        <v>954</v>
      </c>
      <c r="B966" s="6"/>
      <c r="C966" s="11"/>
      <c r="D966" s="220"/>
      <c r="E966" s="11"/>
      <c r="F966" s="205" t="str">
        <f t="shared" si="28"/>
        <v>N/A</v>
      </c>
      <c r="G966" s="6"/>
      <c r="AA966" s="14" t="str">
        <f t="shared" si="29"/>
        <v/>
      </c>
      <c r="AB966" s="14" t="str">
        <f>IF(LEN($AA966)=0,"N",IF(LEN($AA966)&gt;1,"Error -- Availability entered in an incorrect format",IF($AA966='Control Panel'!$F$36,$AA966,IF($AA966='Control Panel'!$F$37,$AA966,IF($AA966='Control Panel'!$F$38,$AA966,IF($AA966='Control Panel'!$F$39,$AA966,IF($AA966='Control Panel'!$F$40,$AA966,IF($AA966='Control Panel'!$F$41,$AA966,"Error -- Availability entered in an incorrect format"))))))))</f>
        <v>N</v>
      </c>
    </row>
    <row r="967" spans="1:28" s="14" customFormat="1" x14ac:dyDescent="0.35">
      <c r="A967" s="7">
        <v>955</v>
      </c>
      <c r="B967" s="6"/>
      <c r="C967" s="11"/>
      <c r="D967" s="220"/>
      <c r="E967" s="11"/>
      <c r="F967" s="205" t="str">
        <f t="shared" si="28"/>
        <v>N/A</v>
      </c>
      <c r="G967" s="6"/>
      <c r="AA967" s="14" t="str">
        <f t="shared" si="29"/>
        <v/>
      </c>
      <c r="AB967" s="14" t="str">
        <f>IF(LEN($AA967)=0,"N",IF(LEN($AA967)&gt;1,"Error -- Availability entered in an incorrect format",IF($AA967='Control Panel'!$F$36,$AA967,IF($AA967='Control Panel'!$F$37,$AA967,IF($AA967='Control Panel'!$F$38,$AA967,IF($AA967='Control Panel'!$F$39,$AA967,IF($AA967='Control Panel'!$F$40,$AA967,IF($AA967='Control Panel'!$F$41,$AA967,"Error -- Availability entered in an incorrect format"))))))))</f>
        <v>N</v>
      </c>
    </row>
    <row r="968" spans="1:28" s="14" customFormat="1" x14ac:dyDescent="0.35">
      <c r="A968" s="7">
        <v>956</v>
      </c>
      <c r="B968" s="6"/>
      <c r="C968" s="11"/>
      <c r="D968" s="220"/>
      <c r="E968" s="11"/>
      <c r="F968" s="205" t="str">
        <f t="shared" si="28"/>
        <v>N/A</v>
      </c>
      <c r="G968" s="6"/>
      <c r="AA968" s="14" t="str">
        <f t="shared" si="29"/>
        <v/>
      </c>
      <c r="AB968" s="14" t="str">
        <f>IF(LEN($AA968)=0,"N",IF(LEN($AA968)&gt;1,"Error -- Availability entered in an incorrect format",IF($AA968='Control Panel'!$F$36,$AA968,IF($AA968='Control Panel'!$F$37,$AA968,IF($AA968='Control Panel'!$F$38,$AA968,IF($AA968='Control Panel'!$F$39,$AA968,IF($AA968='Control Panel'!$F$40,$AA968,IF($AA968='Control Panel'!$F$41,$AA968,"Error -- Availability entered in an incorrect format"))))))))</f>
        <v>N</v>
      </c>
    </row>
    <row r="969" spans="1:28" s="14" customFormat="1" x14ac:dyDescent="0.35">
      <c r="A969" s="7">
        <v>957</v>
      </c>
      <c r="B969" s="6"/>
      <c r="C969" s="11"/>
      <c r="D969" s="220"/>
      <c r="E969" s="11"/>
      <c r="F969" s="205" t="str">
        <f t="shared" si="28"/>
        <v>N/A</v>
      </c>
      <c r="G969" s="6"/>
      <c r="AA969" s="14" t="str">
        <f t="shared" si="29"/>
        <v/>
      </c>
      <c r="AB969" s="14" t="str">
        <f>IF(LEN($AA969)=0,"N",IF(LEN($AA969)&gt;1,"Error -- Availability entered in an incorrect format",IF($AA969='Control Panel'!$F$36,$AA969,IF($AA969='Control Panel'!$F$37,$AA969,IF($AA969='Control Panel'!$F$38,$AA969,IF($AA969='Control Panel'!$F$39,$AA969,IF($AA969='Control Panel'!$F$40,$AA969,IF($AA969='Control Panel'!$F$41,$AA969,"Error -- Availability entered in an incorrect format"))))))))</f>
        <v>N</v>
      </c>
    </row>
    <row r="970" spans="1:28" s="14" customFormat="1" x14ac:dyDescent="0.35">
      <c r="A970" s="7">
        <v>958</v>
      </c>
      <c r="B970" s="6"/>
      <c r="C970" s="11"/>
      <c r="D970" s="220"/>
      <c r="E970" s="11"/>
      <c r="F970" s="205" t="str">
        <f t="shared" si="28"/>
        <v>N/A</v>
      </c>
      <c r="G970" s="6"/>
      <c r="AA970" s="14" t="str">
        <f t="shared" si="29"/>
        <v/>
      </c>
      <c r="AB970" s="14" t="str">
        <f>IF(LEN($AA970)=0,"N",IF(LEN($AA970)&gt;1,"Error -- Availability entered in an incorrect format",IF($AA970='Control Panel'!$F$36,$AA970,IF($AA970='Control Panel'!$F$37,$AA970,IF($AA970='Control Panel'!$F$38,$AA970,IF($AA970='Control Panel'!$F$39,$AA970,IF($AA970='Control Panel'!$F$40,$AA970,IF($AA970='Control Panel'!$F$41,$AA970,"Error -- Availability entered in an incorrect format"))))))))</f>
        <v>N</v>
      </c>
    </row>
    <row r="971" spans="1:28" s="14" customFormat="1" x14ac:dyDescent="0.35">
      <c r="A971" s="7">
        <v>959</v>
      </c>
      <c r="B971" s="6"/>
      <c r="C971" s="11"/>
      <c r="D971" s="220"/>
      <c r="E971" s="11"/>
      <c r="F971" s="205" t="str">
        <f t="shared" si="28"/>
        <v>N/A</v>
      </c>
      <c r="G971" s="6"/>
      <c r="AA971" s="14" t="str">
        <f t="shared" si="29"/>
        <v/>
      </c>
      <c r="AB971" s="14" t="str">
        <f>IF(LEN($AA971)=0,"N",IF(LEN($AA971)&gt;1,"Error -- Availability entered in an incorrect format",IF($AA971='Control Panel'!$F$36,$AA971,IF($AA971='Control Panel'!$F$37,$AA971,IF($AA971='Control Panel'!$F$38,$AA971,IF($AA971='Control Panel'!$F$39,$AA971,IF($AA971='Control Panel'!$F$40,$AA971,IF($AA971='Control Panel'!$F$41,$AA971,"Error -- Availability entered in an incorrect format"))))))))</f>
        <v>N</v>
      </c>
    </row>
    <row r="972" spans="1:28" s="14" customFormat="1" x14ac:dyDescent="0.35">
      <c r="A972" s="7">
        <v>960</v>
      </c>
      <c r="B972" s="6"/>
      <c r="C972" s="11"/>
      <c r="D972" s="220"/>
      <c r="E972" s="11"/>
      <c r="F972" s="205" t="str">
        <f t="shared" si="28"/>
        <v>N/A</v>
      </c>
      <c r="G972" s="6"/>
      <c r="AA972" s="14" t="str">
        <f t="shared" si="29"/>
        <v/>
      </c>
      <c r="AB972" s="14" t="str">
        <f>IF(LEN($AA972)=0,"N",IF(LEN($AA972)&gt;1,"Error -- Availability entered in an incorrect format",IF($AA972='Control Panel'!$F$36,$AA972,IF($AA972='Control Panel'!$F$37,$AA972,IF($AA972='Control Panel'!$F$38,$AA972,IF($AA972='Control Panel'!$F$39,$AA972,IF($AA972='Control Panel'!$F$40,$AA972,IF($AA972='Control Panel'!$F$41,$AA972,"Error -- Availability entered in an incorrect format"))))))))</f>
        <v>N</v>
      </c>
    </row>
    <row r="973" spans="1:28" s="14" customFormat="1" x14ac:dyDescent="0.35">
      <c r="A973" s="7">
        <v>961</v>
      </c>
      <c r="B973" s="6"/>
      <c r="C973" s="11"/>
      <c r="D973" s="220"/>
      <c r="E973" s="11"/>
      <c r="F973" s="205" t="str">
        <f t="shared" si="28"/>
        <v>N/A</v>
      </c>
      <c r="G973" s="6"/>
      <c r="AA973" s="14" t="str">
        <f t="shared" si="29"/>
        <v/>
      </c>
      <c r="AB973" s="14" t="str">
        <f>IF(LEN($AA973)=0,"N",IF(LEN($AA973)&gt;1,"Error -- Availability entered in an incorrect format",IF($AA973='Control Panel'!$F$36,$AA973,IF($AA973='Control Panel'!$F$37,$AA973,IF($AA973='Control Panel'!$F$38,$AA973,IF($AA973='Control Panel'!$F$39,$AA973,IF($AA973='Control Panel'!$F$40,$AA973,IF($AA973='Control Panel'!$F$41,$AA973,"Error -- Availability entered in an incorrect format"))))))))</f>
        <v>N</v>
      </c>
    </row>
    <row r="974" spans="1:28" s="14" customFormat="1" x14ac:dyDescent="0.35">
      <c r="A974" s="7">
        <v>962</v>
      </c>
      <c r="B974" s="6"/>
      <c r="C974" s="11"/>
      <c r="D974" s="220"/>
      <c r="E974" s="11"/>
      <c r="F974" s="205" t="str">
        <f t="shared" ref="F974:F1012" si="30">IF($D$10=$A$9,"N/A",$D$10)</f>
        <v>N/A</v>
      </c>
      <c r="G974" s="6"/>
      <c r="AA974" s="14" t="str">
        <f t="shared" ref="AA974:AA1012" si="31">TRIM($D974)</f>
        <v/>
      </c>
      <c r="AB974" s="14" t="str">
        <f>IF(LEN($AA974)=0,"N",IF(LEN($AA974)&gt;1,"Error -- Availability entered in an incorrect format",IF($AA974='Control Panel'!$F$36,$AA974,IF($AA974='Control Panel'!$F$37,$AA974,IF($AA974='Control Panel'!$F$38,$AA974,IF($AA974='Control Panel'!$F$39,$AA974,IF($AA974='Control Panel'!$F$40,$AA974,IF($AA974='Control Panel'!$F$41,$AA974,"Error -- Availability entered in an incorrect format"))))))))</f>
        <v>N</v>
      </c>
    </row>
    <row r="975" spans="1:28" s="14" customFormat="1" x14ac:dyDescent="0.35">
      <c r="A975" s="7">
        <v>963</v>
      </c>
      <c r="B975" s="6"/>
      <c r="C975" s="11"/>
      <c r="D975" s="220"/>
      <c r="E975" s="11"/>
      <c r="F975" s="205" t="str">
        <f t="shared" si="30"/>
        <v>N/A</v>
      </c>
      <c r="G975" s="6"/>
      <c r="AA975" s="14" t="str">
        <f t="shared" si="31"/>
        <v/>
      </c>
      <c r="AB975" s="14" t="str">
        <f>IF(LEN($AA975)=0,"N",IF(LEN($AA975)&gt;1,"Error -- Availability entered in an incorrect format",IF($AA975='Control Panel'!$F$36,$AA975,IF($AA975='Control Panel'!$F$37,$AA975,IF($AA975='Control Panel'!$F$38,$AA975,IF($AA975='Control Panel'!$F$39,$AA975,IF($AA975='Control Panel'!$F$40,$AA975,IF($AA975='Control Panel'!$F$41,$AA975,"Error -- Availability entered in an incorrect format"))))))))</f>
        <v>N</v>
      </c>
    </row>
    <row r="976" spans="1:28" s="14" customFormat="1" x14ac:dyDescent="0.35">
      <c r="A976" s="7">
        <v>964</v>
      </c>
      <c r="B976" s="6"/>
      <c r="C976" s="11"/>
      <c r="D976" s="220"/>
      <c r="E976" s="11"/>
      <c r="F976" s="205" t="str">
        <f t="shared" si="30"/>
        <v>N/A</v>
      </c>
      <c r="G976" s="6"/>
      <c r="AA976" s="14" t="str">
        <f t="shared" si="31"/>
        <v/>
      </c>
      <c r="AB976" s="14" t="str">
        <f>IF(LEN($AA976)=0,"N",IF(LEN($AA976)&gt;1,"Error -- Availability entered in an incorrect format",IF($AA976='Control Panel'!$F$36,$AA976,IF($AA976='Control Panel'!$F$37,$AA976,IF($AA976='Control Panel'!$F$38,$AA976,IF($AA976='Control Panel'!$F$39,$AA976,IF($AA976='Control Panel'!$F$40,$AA976,IF($AA976='Control Panel'!$F$41,$AA976,"Error -- Availability entered in an incorrect format"))))))))</f>
        <v>N</v>
      </c>
    </row>
    <row r="977" spans="1:28" s="14" customFormat="1" x14ac:dyDescent="0.35">
      <c r="A977" s="7">
        <v>965</v>
      </c>
      <c r="B977" s="6"/>
      <c r="C977" s="11"/>
      <c r="D977" s="220"/>
      <c r="E977" s="11"/>
      <c r="F977" s="205" t="str">
        <f t="shared" si="30"/>
        <v>N/A</v>
      </c>
      <c r="G977" s="6"/>
      <c r="AA977" s="14" t="str">
        <f t="shared" si="31"/>
        <v/>
      </c>
      <c r="AB977" s="14" t="str">
        <f>IF(LEN($AA977)=0,"N",IF(LEN($AA977)&gt;1,"Error -- Availability entered in an incorrect format",IF($AA977='Control Panel'!$F$36,$AA977,IF($AA977='Control Panel'!$F$37,$AA977,IF($AA977='Control Panel'!$F$38,$AA977,IF($AA977='Control Panel'!$F$39,$AA977,IF($AA977='Control Panel'!$F$40,$AA977,IF($AA977='Control Panel'!$F$41,$AA977,"Error -- Availability entered in an incorrect format"))))))))</f>
        <v>N</v>
      </c>
    </row>
    <row r="978" spans="1:28" s="14" customFormat="1" x14ac:dyDescent="0.35">
      <c r="A978" s="7">
        <v>966</v>
      </c>
      <c r="B978" s="6"/>
      <c r="C978" s="11"/>
      <c r="D978" s="220"/>
      <c r="E978" s="11"/>
      <c r="F978" s="205" t="str">
        <f t="shared" si="30"/>
        <v>N/A</v>
      </c>
      <c r="G978" s="6"/>
      <c r="AA978" s="14" t="str">
        <f t="shared" si="31"/>
        <v/>
      </c>
      <c r="AB978" s="14" t="str">
        <f>IF(LEN($AA978)=0,"N",IF(LEN($AA978)&gt;1,"Error -- Availability entered in an incorrect format",IF($AA978='Control Panel'!$F$36,$AA978,IF($AA978='Control Panel'!$F$37,$AA978,IF($AA978='Control Panel'!$F$38,$AA978,IF($AA978='Control Panel'!$F$39,$AA978,IF($AA978='Control Panel'!$F$40,$AA978,IF($AA978='Control Panel'!$F$41,$AA978,"Error -- Availability entered in an incorrect format"))))))))</f>
        <v>N</v>
      </c>
    </row>
    <row r="979" spans="1:28" s="14" customFormat="1" x14ac:dyDescent="0.35">
      <c r="A979" s="7">
        <v>967</v>
      </c>
      <c r="B979" s="6"/>
      <c r="C979" s="11"/>
      <c r="D979" s="220"/>
      <c r="E979" s="11"/>
      <c r="F979" s="205" t="str">
        <f t="shared" si="30"/>
        <v>N/A</v>
      </c>
      <c r="G979" s="6"/>
      <c r="AA979" s="14" t="str">
        <f t="shared" si="31"/>
        <v/>
      </c>
      <c r="AB979" s="14" t="str">
        <f>IF(LEN($AA979)=0,"N",IF(LEN($AA979)&gt;1,"Error -- Availability entered in an incorrect format",IF($AA979='Control Panel'!$F$36,$AA979,IF($AA979='Control Panel'!$F$37,$AA979,IF($AA979='Control Panel'!$F$38,$AA979,IF($AA979='Control Panel'!$F$39,$AA979,IF($AA979='Control Panel'!$F$40,$AA979,IF($AA979='Control Panel'!$F$41,$AA979,"Error -- Availability entered in an incorrect format"))))))))</f>
        <v>N</v>
      </c>
    </row>
    <row r="980" spans="1:28" s="14" customFormat="1" x14ac:dyDescent="0.35">
      <c r="A980" s="7">
        <v>968</v>
      </c>
      <c r="B980" s="6"/>
      <c r="C980" s="11"/>
      <c r="D980" s="220"/>
      <c r="E980" s="11"/>
      <c r="F980" s="205" t="str">
        <f t="shared" si="30"/>
        <v>N/A</v>
      </c>
      <c r="G980" s="6"/>
      <c r="AA980" s="14" t="str">
        <f t="shared" si="31"/>
        <v/>
      </c>
      <c r="AB980" s="14" t="str">
        <f>IF(LEN($AA980)=0,"N",IF(LEN($AA980)&gt;1,"Error -- Availability entered in an incorrect format",IF($AA980='Control Panel'!$F$36,$AA980,IF($AA980='Control Panel'!$F$37,$AA980,IF($AA980='Control Panel'!$F$38,$AA980,IF($AA980='Control Panel'!$F$39,$AA980,IF($AA980='Control Panel'!$F$40,$AA980,IF($AA980='Control Panel'!$F$41,$AA980,"Error -- Availability entered in an incorrect format"))))))))</f>
        <v>N</v>
      </c>
    </row>
    <row r="981" spans="1:28" s="14" customFormat="1" x14ac:dyDescent="0.35">
      <c r="A981" s="7">
        <v>969</v>
      </c>
      <c r="B981" s="6"/>
      <c r="C981" s="11"/>
      <c r="D981" s="220"/>
      <c r="E981" s="11"/>
      <c r="F981" s="205" t="str">
        <f t="shared" si="30"/>
        <v>N/A</v>
      </c>
      <c r="G981" s="6"/>
      <c r="AA981" s="14" t="str">
        <f t="shared" si="31"/>
        <v/>
      </c>
      <c r="AB981" s="14" t="str">
        <f>IF(LEN($AA981)=0,"N",IF(LEN($AA981)&gt;1,"Error -- Availability entered in an incorrect format",IF($AA981='Control Panel'!$F$36,$AA981,IF($AA981='Control Panel'!$F$37,$AA981,IF($AA981='Control Panel'!$F$38,$AA981,IF($AA981='Control Panel'!$F$39,$AA981,IF($AA981='Control Panel'!$F$40,$AA981,IF($AA981='Control Panel'!$F$41,$AA981,"Error -- Availability entered in an incorrect format"))))))))</f>
        <v>N</v>
      </c>
    </row>
    <row r="982" spans="1:28" s="14" customFormat="1" x14ac:dyDescent="0.35">
      <c r="A982" s="7">
        <v>970</v>
      </c>
      <c r="B982" s="6"/>
      <c r="C982" s="11"/>
      <c r="D982" s="220"/>
      <c r="E982" s="11"/>
      <c r="F982" s="205" t="str">
        <f t="shared" si="30"/>
        <v>N/A</v>
      </c>
      <c r="G982" s="6"/>
      <c r="AA982" s="14" t="str">
        <f t="shared" si="31"/>
        <v/>
      </c>
      <c r="AB982" s="14" t="str">
        <f>IF(LEN($AA982)=0,"N",IF(LEN($AA982)&gt;1,"Error -- Availability entered in an incorrect format",IF($AA982='Control Panel'!$F$36,$AA982,IF($AA982='Control Panel'!$F$37,$AA982,IF($AA982='Control Panel'!$F$38,$AA982,IF($AA982='Control Panel'!$F$39,$AA982,IF($AA982='Control Panel'!$F$40,$AA982,IF($AA982='Control Panel'!$F$41,$AA982,"Error -- Availability entered in an incorrect format"))))))))</f>
        <v>N</v>
      </c>
    </row>
    <row r="983" spans="1:28" s="14" customFormat="1" x14ac:dyDescent="0.35">
      <c r="A983" s="7">
        <v>971</v>
      </c>
      <c r="B983" s="6"/>
      <c r="C983" s="11"/>
      <c r="D983" s="220"/>
      <c r="E983" s="11"/>
      <c r="F983" s="205" t="str">
        <f t="shared" si="30"/>
        <v>N/A</v>
      </c>
      <c r="G983" s="6"/>
      <c r="AA983" s="14" t="str">
        <f t="shared" si="31"/>
        <v/>
      </c>
      <c r="AB983" s="14" t="str">
        <f>IF(LEN($AA983)=0,"N",IF(LEN($AA983)&gt;1,"Error -- Availability entered in an incorrect format",IF($AA983='Control Panel'!$F$36,$AA983,IF($AA983='Control Panel'!$F$37,$AA983,IF($AA983='Control Panel'!$F$38,$AA983,IF($AA983='Control Panel'!$F$39,$AA983,IF($AA983='Control Panel'!$F$40,$AA983,IF($AA983='Control Panel'!$F$41,$AA983,"Error -- Availability entered in an incorrect format"))))))))</f>
        <v>N</v>
      </c>
    </row>
    <row r="984" spans="1:28" s="14" customFormat="1" x14ac:dyDescent="0.35">
      <c r="A984" s="7">
        <v>972</v>
      </c>
      <c r="B984" s="6"/>
      <c r="C984" s="11"/>
      <c r="D984" s="220"/>
      <c r="E984" s="11"/>
      <c r="F984" s="205" t="str">
        <f t="shared" si="30"/>
        <v>N/A</v>
      </c>
      <c r="G984" s="6"/>
      <c r="AA984" s="14" t="str">
        <f t="shared" si="31"/>
        <v/>
      </c>
      <c r="AB984" s="14" t="str">
        <f>IF(LEN($AA984)=0,"N",IF(LEN($AA984)&gt;1,"Error -- Availability entered in an incorrect format",IF($AA984='Control Panel'!$F$36,$AA984,IF($AA984='Control Panel'!$F$37,$AA984,IF($AA984='Control Panel'!$F$38,$AA984,IF($AA984='Control Panel'!$F$39,$AA984,IF($AA984='Control Panel'!$F$40,$AA984,IF($AA984='Control Panel'!$F$41,$AA984,"Error -- Availability entered in an incorrect format"))))))))</f>
        <v>N</v>
      </c>
    </row>
    <row r="985" spans="1:28" s="14" customFormat="1" x14ac:dyDescent="0.35">
      <c r="A985" s="7">
        <v>973</v>
      </c>
      <c r="B985" s="6"/>
      <c r="C985" s="11"/>
      <c r="D985" s="220"/>
      <c r="E985" s="11"/>
      <c r="F985" s="205" t="str">
        <f t="shared" si="30"/>
        <v>N/A</v>
      </c>
      <c r="G985" s="6"/>
      <c r="AA985" s="14" t="str">
        <f t="shared" si="31"/>
        <v/>
      </c>
      <c r="AB985" s="14" t="str">
        <f>IF(LEN($AA985)=0,"N",IF(LEN($AA985)&gt;1,"Error -- Availability entered in an incorrect format",IF($AA985='Control Panel'!$F$36,$AA985,IF($AA985='Control Panel'!$F$37,$AA985,IF($AA985='Control Panel'!$F$38,$AA985,IF($AA985='Control Panel'!$F$39,$AA985,IF($AA985='Control Panel'!$F$40,$AA985,IF($AA985='Control Panel'!$F$41,$AA985,"Error -- Availability entered in an incorrect format"))))))))</f>
        <v>N</v>
      </c>
    </row>
    <row r="986" spans="1:28" s="14" customFormat="1" x14ac:dyDescent="0.35">
      <c r="A986" s="7">
        <v>974</v>
      </c>
      <c r="B986" s="6"/>
      <c r="C986" s="11"/>
      <c r="D986" s="220"/>
      <c r="E986" s="11"/>
      <c r="F986" s="205" t="str">
        <f t="shared" si="30"/>
        <v>N/A</v>
      </c>
      <c r="G986" s="6"/>
      <c r="AA986" s="14" t="str">
        <f t="shared" si="31"/>
        <v/>
      </c>
      <c r="AB986" s="14" t="str">
        <f>IF(LEN($AA986)=0,"N",IF(LEN($AA986)&gt;1,"Error -- Availability entered in an incorrect format",IF($AA986='Control Panel'!$F$36,$AA986,IF($AA986='Control Panel'!$F$37,$AA986,IF($AA986='Control Panel'!$F$38,$AA986,IF($AA986='Control Panel'!$F$39,$AA986,IF($AA986='Control Panel'!$F$40,$AA986,IF($AA986='Control Panel'!$F$41,$AA986,"Error -- Availability entered in an incorrect format"))))))))</f>
        <v>N</v>
      </c>
    </row>
    <row r="987" spans="1:28" s="14" customFormat="1" x14ac:dyDescent="0.35">
      <c r="A987" s="7">
        <v>975</v>
      </c>
      <c r="B987" s="6"/>
      <c r="C987" s="11"/>
      <c r="D987" s="220"/>
      <c r="E987" s="11"/>
      <c r="F987" s="205" t="str">
        <f t="shared" si="30"/>
        <v>N/A</v>
      </c>
      <c r="G987" s="6"/>
      <c r="AA987" s="14" t="str">
        <f t="shared" si="31"/>
        <v/>
      </c>
      <c r="AB987" s="14" t="str">
        <f>IF(LEN($AA987)=0,"N",IF(LEN($AA987)&gt;1,"Error -- Availability entered in an incorrect format",IF($AA987='Control Panel'!$F$36,$AA987,IF($AA987='Control Panel'!$F$37,$AA987,IF($AA987='Control Panel'!$F$38,$AA987,IF($AA987='Control Panel'!$F$39,$AA987,IF($AA987='Control Panel'!$F$40,$AA987,IF($AA987='Control Panel'!$F$41,$AA987,"Error -- Availability entered in an incorrect format"))))))))</f>
        <v>N</v>
      </c>
    </row>
    <row r="988" spans="1:28" s="14" customFormat="1" x14ac:dyDescent="0.35">
      <c r="A988" s="7">
        <v>976</v>
      </c>
      <c r="B988" s="6"/>
      <c r="C988" s="11"/>
      <c r="D988" s="220"/>
      <c r="E988" s="11"/>
      <c r="F988" s="205" t="str">
        <f t="shared" si="30"/>
        <v>N/A</v>
      </c>
      <c r="G988" s="6"/>
      <c r="AA988" s="14" t="str">
        <f t="shared" si="31"/>
        <v/>
      </c>
      <c r="AB988" s="14" t="str">
        <f>IF(LEN($AA988)=0,"N",IF(LEN($AA988)&gt;1,"Error -- Availability entered in an incorrect format",IF($AA988='Control Panel'!$F$36,$AA988,IF($AA988='Control Panel'!$F$37,$AA988,IF($AA988='Control Panel'!$F$38,$AA988,IF($AA988='Control Panel'!$F$39,$AA988,IF($AA988='Control Panel'!$F$40,$AA988,IF($AA988='Control Panel'!$F$41,$AA988,"Error -- Availability entered in an incorrect format"))))))))</f>
        <v>N</v>
      </c>
    </row>
    <row r="989" spans="1:28" s="14" customFormat="1" x14ac:dyDescent="0.35">
      <c r="A989" s="7">
        <v>977</v>
      </c>
      <c r="B989" s="6"/>
      <c r="C989" s="11"/>
      <c r="D989" s="220"/>
      <c r="E989" s="11"/>
      <c r="F989" s="205" t="str">
        <f t="shared" si="30"/>
        <v>N/A</v>
      </c>
      <c r="G989" s="6"/>
      <c r="AA989" s="14" t="str">
        <f t="shared" si="31"/>
        <v/>
      </c>
      <c r="AB989" s="14" t="str">
        <f>IF(LEN($AA989)=0,"N",IF(LEN($AA989)&gt;1,"Error -- Availability entered in an incorrect format",IF($AA989='Control Panel'!$F$36,$AA989,IF($AA989='Control Panel'!$F$37,$AA989,IF($AA989='Control Panel'!$F$38,$AA989,IF($AA989='Control Panel'!$F$39,$AA989,IF($AA989='Control Panel'!$F$40,$AA989,IF($AA989='Control Panel'!$F$41,$AA989,"Error -- Availability entered in an incorrect format"))))))))</f>
        <v>N</v>
      </c>
    </row>
    <row r="990" spans="1:28" s="14" customFormat="1" x14ac:dyDescent="0.35">
      <c r="A990" s="7">
        <v>978</v>
      </c>
      <c r="B990" s="6"/>
      <c r="C990" s="11"/>
      <c r="D990" s="220"/>
      <c r="E990" s="11"/>
      <c r="F990" s="205" t="str">
        <f t="shared" si="30"/>
        <v>N/A</v>
      </c>
      <c r="G990" s="6"/>
      <c r="AA990" s="14" t="str">
        <f t="shared" si="31"/>
        <v/>
      </c>
      <c r="AB990" s="14" t="str">
        <f>IF(LEN($AA990)=0,"N",IF(LEN($AA990)&gt;1,"Error -- Availability entered in an incorrect format",IF($AA990='Control Panel'!$F$36,$AA990,IF($AA990='Control Panel'!$F$37,$AA990,IF($AA990='Control Panel'!$F$38,$AA990,IF($AA990='Control Panel'!$F$39,$AA990,IF($AA990='Control Panel'!$F$40,$AA990,IF($AA990='Control Panel'!$F$41,$AA990,"Error -- Availability entered in an incorrect format"))))))))</f>
        <v>N</v>
      </c>
    </row>
    <row r="991" spans="1:28" s="14" customFormat="1" x14ac:dyDescent="0.35">
      <c r="A991" s="7">
        <v>979</v>
      </c>
      <c r="B991" s="6"/>
      <c r="C991" s="11"/>
      <c r="D991" s="220"/>
      <c r="E991" s="11"/>
      <c r="F991" s="205" t="str">
        <f t="shared" si="30"/>
        <v>N/A</v>
      </c>
      <c r="G991" s="6"/>
      <c r="AA991" s="14" t="str">
        <f t="shared" si="31"/>
        <v/>
      </c>
      <c r="AB991" s="14" t="str">
        <f>IF(LEN($AA991)=0,"N",IF(LEN($AA991)&gt;1,"Error -- Availability entered in an incorrect format",IF($AA991='Control Panel'!$F$36,$AA991,IF($AA991='Control Panel'!$F$37,$AA991,IF($AA991='Control Panel'!$F$38,$AA991,IF($AA991='Control Panel'!$F$39,$AA991,IF($AA991='Control Panel'!$F$40,$AA991,IF($AA991='Control Panel'!$F$41,$AA991,"Error -- Availability entered in an incorrect format"))))))))</f>
        <v>N</v>
      </c>
    </row>
    <row r="992" spans="1:28" s="14" customFormat="1" x14ac:dyDescent="0.35">
      <c r="A992" s="7">
        <v>980</v>
      </c>
      <c r="B992" s="6"/>
      <c r="C992" s="11"/>
      <c r="D992" s="220"/>
      <c r="E992" s="11"/>
      <c r="F992" s="205" t="str">
        <f t="shared" si="30"/>
        <v>N/A</v>
      </c>
      <c r="G992" s="6"/>
      <c r="AA992" s="14" t="str">
        <f t="shared" si="31"/>
        <v/>
      </c>
      <c r="AB992" s="14" t="str">
        <f>IF(LEN($AA992)=0,"N",IF(LEN($AA992)&gt;1,"Error -- Availability entered in an incorrect format",IF($AA992='Control Panel'!$F$36,$AA992,IF($AA992='Control Panel'!$F$37,$AA992,IF($AA992='Control Panel'!$F$38,$AA992,IF($AA992='Control Panel'!$F$39,$AA992,IF($AA992='Control Panel'!$F$40,$AA992,IF($AA992='Control Panel'!$F$41,$AA992,"Error -- Availability entered in an incorrect format"))))))))</f>
        <v>N</v>
      </c>
    </row>
    <row r="993" spans="1:28" s="14" customFormat="1" x14ac:dyDescent="0.35">
      <c r="A993" s="7">
        <v>981</v>
      </c>
      <c r="B993" s="6"/>
      <c r="C993" s="11"/>
      <c r="D993" s="220"/>
      <c r="E993" s="11"/>
      <c r="F993" s="205" t="str">
        <f t="shared" si="30"/>
        <v>N/A</v>
      </c>
      <c r="G993" s="6"/>
      <c r="AA993" s="14" t="str">
        <f t="shared" si="31"/>
        <v/>
      </c>
      <c r="AB993" s="14" t="str">
        <f>IF(LEN($AA993)=0,"N",IF(LEN($AA993)&gt;1,"Error -- Availability entered in an incorrect format",IF($AA993='Control Panel'!$F$36,$AA993,IF($AA993='Control Panel'!$F$37,$AA993,IF($AA993='Control Panel'!$F$38,$AA993,IF($AA993='Control Panel'!$F$39,$AA993,IF($AA993='Control Panel'!$F$40,$AA993,IF($AA993='Control Panel'!$F$41,$AA993,"Error -- Availability entered in an incorrect format"))))))))</f>
        <v>N</v>
      </c>
    </row>
    <row r="994" spans="1:28" s="14" customFormat="1" x14ac:dyDescent="0.35">
      <c r="A994" s="7">
        <v>982</v>
      </c>
      <c r="B994" s="6"/>
      <c r="C994" s="11"/>
      <c r="D994" s="220"/>
      <c r="E994" s="11"/>
      <c r="F994" s="205" t="str">
        <f t="shared" si="30"/>
        <v>N/A</v>
      </c>
      <c r="G994" s="6"/>
      <c r="AA994" s="14" t="str">
        <f t="shared" si="31"/>
        <v/>
      </c>
      <c r="AB994" s="14" t="str">
        <f>IF(LEN($AA994)=0,"N",IF(LEN($AA994)&gt;1,"Error -- Availability entered in an incorrect format",IF($AA994='Control Panel'!$F$36,$AA994,IF($AA994='Control Panel'!$F$37,$AA994,IF($AA994='Control Panel'!$F$38,$AA994,IF($AA994='Control Panel'!$F$39,$AA994,IF($AA994='Control Panel'!$F$40,$AA994,IF($AA994='Control Panel'!$F$41,$AA994,"Error -- Availability entered in an incorrect format"))))))))</f>
        <v>N</v>
      </c>
    </row>
    <row r="995" spans="1:28" s="14" customFormat="1" x14ac:dyDescent="0.35">
      <c r="A995" s="7">
        <v>983</v>
      </c>
      <c r="B995" s="6"/>
      <c r="C995" s="11"/>
      <c r="D995" s="220"/>
      <c r="E995" s="11"/>
      <c r="F995" s="205" t="str">
        <f t="shared" si="30"/>
        <v>N/A</v>
      </c>
      <c r="G995" s="6"/>
      <c r="AA995" s="14" t="str">
        <f t="shared" si="31"/>
        <v/>
      </c>
      <c r="AB995" s="14" t="str">
        <f>IF(LEN($AA995)=0,"N",IF(LEN($AA995)&gt;1,"Error -- Availability entered in an incorrect format",IF($AA995='Control Panel'!$F$36,$AA995,IF($AA995='Control Panel'!$F$37,$AA995,IF($AA995='Control Panel'!$F$38,$AA995,IF($AA995='Control Panel'!$F$39,$AA995,IF($AA995='Control Panel'!$F$40,$AA995,IF($AA995='Control Panel'!$F$41,$AA995,"Error -- Availability entered in an incorrect format"))))))))</f>
        <v>N</v>
      </c>
    </row>
    <row r="996" spans="1:28" s="14" customFormat="1" x14ac:dyDescent="0.35">
      <c r="A996" s="7">
        <v>984</v>
      </c>
      <c r="B996" s="6"/>
      <c r="C996" s="11"/>
      <c r="D996" s="220"/>
      <c r="E996" s="11"/>
      <c r="F996" s="205" t="str">
        <f t="shared" si="30"/>
        <v>N/A</v>
      </c>
      <c r="G996" s="6"/>
      <c r="AA996" s="14" t="str">
        <f t="shared" si="31"/>
        <v/>
      </c>
      <c r="AB996" s="14" t="str">
        <f>IF(LEN($AA996)=0,"N",IF(LEN($AA996)&gt;1,"Error -- Availability entered in an incorrect format",IF($AA996='Control Panel'!$F$36,$AA996,IF($AA996='Control Panel'!$F$37,$AA996,IF($AA996='Control Panel'!$F$38,$AA996,IF($AA996='Control Panel'!$F$39,$AA996,IF($AA996='Control Panel'!$F$40,$AA996,IF($AA996='Control Panel'!$F$41,$AA996,"Error -- Availability entered in an incorrect format"))))))))</f>
        <v>N</v>
      </c>
    </row>
    <row r="997" spans="1:28" s="14" customFormat="1" x14ac:dyDescent="0.35">
      <c r="A997" s="7">
        <v>985</v>
      </c>
      <c r="B997" s="6"/>
      <c r="C997" s="11"/>
      <c r="D997" s="220"/>
      <c r="E997" s="11"/>
      <c r="F997" s="205" t="str">
        <f t="shared" si="30"/>
        <v>N/A</v>
      </c>
      <c r="G997" s="6"/>
      <c r="AA997" s="14" t="str">
        <f t="shared" si="31"/>
        <v/>
      </c>
      <c r="AB997" s="14" t="str">
        <f>IF(LEN($AA997)=0,"N",IF(LEN($AA997)&gt;1,"Error -- Availability entered in an incorrect format",IF($AA997='Control Panel'!$F$36,$AA997,IF($AA997='Control Panel'!$F$37,$AA997,IF($AA997='Control Panel'!$F$38,$AA997,IF($AA997='Control Panel'!$F$39,$AA997,IF($AA997='Control Panel'!$F$40,$AA997,IF($AA997='Control Panel'!$F$41,$AA997,"Error -- Availability entered in an incorrect format"))))))))</f>
        <v>N</v>
      </c>
    </row>
    <row r="998" spans="1:28" s="14" customFormat="1" x14ac:dyDescent="0.35">
      <c r="A998" s="7">
        <v>986</v>
      </c>
      <c r="B998" s="6"/>
      <c r="C998" s="11"/>
      <c r="D998" s="220"/>
      <c r="E998" s="11"/>
      <c r="F998" s="205" t="str">
        <f t="shared" si="30"/>
        <v>N/A</v>
      </c>
      <c r="G998" s="6"/>
      <c r="AA998" s="14" t="str">
        <f t="shared" si="31"/>
        <v/>
      </c>
      <c r="AB998" s="14" t="str">
        <f>IF(LEN($AA998)=0,"N",IF(LEN($AA998)&gt;1,"Error -- Availability entered in an incorrect format",IF($AA998='Control Panel'!$F$36,$AA998,IF($AA998='Control Panel'!$F$37,$AA998,IF($AA998='Control Panel'!$F$38,$AA998,IF($AA998='Control Panel'!$F$39,$AA998,IF($AA998='Control Panel'!$F$40,$AA998,IF($AA998='Control Panel'!$F$41,$AA998,"Error -- Availability entered in an incorrect format"))))))))</f>
        <v>N</v>
      </c>
    </row>
    <row r="999" spans="1:28" s="14" customFormat="1" x14ac:dyDescent="0.35">
      <c r="A999" s="7">
        <v>987</v>
      </c>
      <c r="B999" s="6"/>
      <c r="C999" s="11"/>
      <c r="D999" s="220"/>
      <c r="E999" s="11"/>
      <c r="F999" s="205" t="str">
        <f t="shared" si="30"/>
        <v>N/A</v>
      </c>
      <c r="G999" s="6"/>
      <c r="AA999" s="14" t="str">
        <f t="shared" si="31"/>
        <v/>
      </c>
      <c r="AB999" s="14" t="str">
        <f>IF(LEN($AA999)=0,"N",IF(LEN($AA999)&gt;1,"Error -- Availability entered in an incorrect format",IF($AA999='Control Panel'!$F$36,$AA999,IF($AA999='Control Panel'!$F$37,$AA999,IF($AA999='Control Panel'!$F$38,$AA999,IF($AA999='Control Panel'!$F$39,$AA999,IF($AA999='Control Panel'!$F$40,$AA999,IF($AA999='Control Panel'!$F$41,$AA999,"Error -- Availability entered in an incorrect format"))))))))</f>
        <v>N</v>
      </c>
    </row>
    <row r="1000" spans="1:28" s="14" customFormat="1" x14ac:dyDescent="0.35">
      <c r="A1000" s="7">
        <v>988</v>
      </c>
      <c r="B1000" s="6"/>
      <c r="C1000" s="11"/>
      <c r="D1000" s="220"/>
      <c r="E1000" s="11"/>
      <c r="F1000" s="205" t="str">
        <f t="shared" si="30"/>
        <v>N/A</v>
      </c>
      <c r="G1000" s="6"/>
      <c r="AA1000" s="14" t="str">
        <f t="shared" si="31"/>
        <v/>
      </c>
      <c r="AB1000" s="14" t="str">
        <f>IF(LEN($AA1000)=0,"N",IF(LEN($AA1000)&gt;1,"Error -- Availability entered in an incorrect format",IF($AA1000='Control Panel'!$F$36,$AA1000,IF($AA1000='Control Panel'!$F$37,$AA1000,IF($AA1000='Control Panel'!$F$38,$AA1000,IF($AA1000='Control Panel'!$F$39,$AA1000,IF($AA1000='Control Panel'!$F$40,$AA1000,IF($AA1000='Control Panel'!$F$41,$AA1000,"Error -- Availability entered in an incorrect format"))))))))</f>
        <v>N</v>
      </c>
    </row>
    <row r="1001" spans="1:28" s="14" customFormat="1" x14ac:dyDescent="0.35">
      <c r="A1001" s="7">
        <v>989</v>
      </c>
      <c r="B1001" s="6"/>
      <c r="C1001" s="11"/>
      <c r="D1001" s="220"/>
      <c r="E1001" s="11"/>
      <c r="F1001" s="205" t="str">
        <f t="shared" si="30"/>
        <v>N/A</v>
      </c>
      <c r="G1001" s="6"/>
      <c r="AA1001" s="14" t="str">
        <f t="shared" si="31"/>
        <v/>
      </c>
      <c r="AB1001" s="14" t="str">
        <f>IF(LEN($AA1001)=0,"N",IF(LEN($AA1001)&gt;1,"Error -- Availability entered in an incorrect format",IF($AA1001='Control Panel'!$F$36,$AA1001,IF($AA1001='Control Panel'!$F$37,$AA1001,IF($AA1001='Control Panel'!$F$38,$AA1001,IF($AA1001='Control Panel'!$F$39,$AA1001,IF($AA1001='Control Panel'!$F$40,$AA1001,IF($AA1001='Control Panel'!$F$41,$AA1001,"Error -- Availability entered in an incorrect format"))))))))</f>
        <v>N</v>
      </c>
    </row>
    <row r="1002" spans="1:28" s="14" customFormat="1" x14ac:dyDescent="0.35">
      <c r="A1002" s="7">
        <v>990</v>
      </c>
      <c r="B1002" s="6"/>
      <c r="C1002" s="11"/>
      <c r="D1002" s="220"/>
      <c r="E1002" s="11"/>
      <c r="F1002" s="205" t="str">
        <f t="shared" si="30"/>
        <v>N/A</v>
      </c>
      <c r="G1002" s="6"/>
      <c r="AA1002" s="14" t="str">
        <f t="shared" si="31"/>
        <v/>
      </c>
      <c r="AB1002" s="14" t="str">
        <f>IF(LEN($AA1002)=0,"N",IF(LEN($AA1002)&gt;1,"Error -- Availability entered in an incorrect format",IF($AA1002='Control Panel'!$F$36,$AA1002,IF($AA1002='Control Panel'!$F$37,$AA1002,IF($AA1002='Control Panel'!$F$38,$AA1002,IF($AA1002='Control Panel'!$F$39,$AA1002,IF($AA1002='Control Panel'!$F$40,$AA1002,IF($AA1002='Control Panel'!$F$41,$AA1002,"Error -- Availability entered in an incorrect format"))))))))</f>
        <v>N</v>
      </c>
    </row>
    <row r="1003" spans="1:28" s="14" customFormat="1" x14ac:dyDescent="0.35">
      <c r="A1003" s="7">
        <v>991</v>
      </c>
      <c r="B1003" s="6"/>
      <c r="C1003" s="11"/>
      <c r="D1003" s="220"/>
      <c r="E1003" s="11"/>
      <c r="F1003" s="205" t="str">
        <f t="shared" si="30"/>
        <v>N/A</v>
      </c>
      <c r="G1003" s="6"/>
      <c r="AA1003" s="14" t="str">
        <f t="shared" si="31"/>
        <v/>
      </c>
      <c r="AB1003" s="14" t="str">
        <f>IF(LEN($AA1003)=0,"N",IF(LEN($AA1003)&gt;1,"Error -- Availability entered in an incorrect format",IF($AA1003='Control Panel'!$F$36,$AA1003,IF($AA1003='Control Panel'!$F$37,$AA1003,IF($AA1003='Control Panel'!$F$38,$AA1003,IF($AA1003='Control Panel'!$F$39,$AA1003,IF($AA1003='Control Panel'!$F$40,$AA1003,IF($AA1003='Control Panel'!$F$41,$AA1003,"Error -- Availability entered in an incorrect format"))))))))</f>
        <v>N</v>
      </c>
    </row>
    <row r="1004" spans="1:28" s="14" customFormat="1" x14ac:dyDescent="0.35">
      <c r="A1004" s="7">
        <v>992</v>
      </c>
      <c r="B1004" s="6"/>
      <c r="C1004" s="11"/>
      <c r="D1004" s="220"/>
      <c r="E1004" s="11"/>
      <c r="F1004" s="205" t="str">
        <f t="shared" si="30"/>
        <v>N/A</v>
      </c>
      <c r="G1004" s="6"/>
      <c r="AA1004" s="14" t="str">
        <f t="shared" si="31"/>
        <v/>
      </c>
      <c r="AB1004" s="14" t="str">
        <f>IF(LEN($AA1004)=0,"N",IF(LEN($AA1004)&gt;1,"Error -- Availability entered in an incorrect format",IF($AA1004='Control Panel'!$F$36,$AA1004,IF($AA1004='Control Panel'!$F$37,$AA1004,IF($AA1004='Control Panel'!$F$38,$AA1004,IF($AA1004='Control Panel'!$F$39,$AA1004,IF($AA1004='Control Panel'!$F$40,$AA1004,IF($AA1004='Control Panel'!$F$41,$AA1004,"Error -- Availability entered in an incorrect format"))))))))</f>
        <v>N</v>
      </c>
    </row>
    <row r="1005" spans="1:28" s="14" customFormat="1" x14ac:dyDescent="0.35">
      <c r="A1005" s="7">
        <v>993</v>
      </c>
      <c r="B1005" s="6"/>
      <c r="C1005" s="11"/>
      <c r="D1005" s="220"/>
      <c r="E1005" s="11"/>
      <c r="F1005" s="205" t="str">
        <f t="shared" si="30"/>
        <v>N/A</v>
      </c>
      <c r="G1005" s="6"/>
      <c r="AA1005" s="14" t="str">
        <f t="shared" si="31"/>
        <v/>
      </c>
      <c r="AB1005" s="14" t="str">
        <f>IF(LEN($AA1005)=0,"N",IF(LEN($AA1005)&gt;1,"Error -- Availability entered in an incorrect format",IF($AA1005='Control Panel'!$F$36,$AA1005,IF($AA1005='Control Panel'!$F$37,$AA1005,IF($AA1005='Control Panel'!$F$38,$AA1005,IF($AA1005='Control Panel'!$F$39,$AA1005,IF($AA1005='Control Panel'!$F$40,$AA1005,IF($AA1005='Control Panel'!$F$41,$AA1005,"Error -- Availability entered in an incorrect format"))))))))</f>
        <v>N</v>
      </c>
    </row>
    <row r="1006" spans="1:28" s="14" customFormat="1" x14ac:dyDescent="0.35">
      <c r="A1006" s="7">
        <v>994</v>
      </c>
      <c r="B1006" s="6"/>
      <c r="C1006" s="11"/>
      <c r="D1006" s="220"/>
      <c r="E1006" s="11"/>
      <c r="F1006" s="205" t="str">
        <f t="shared" si="30"/>
        <v>N/A</v>
      </c>
      <c r="G1006" s="6"/>
      <c r="AA1006" s="14" t="str">
        <f t="shared" si="31"/>
        <v/>
      </c>
      <c r="AB1006" s="14" t="str">
        <f>IF(LEN($AA1006)=0,"N",IF(LEN($AA1006)&gt;1,"Error -- Availability entered in an incorrect format",IF($AA1006='Control Panel'!$F$36,$AA1006,IF($AA1006='Control Panel'!$F$37,$AA1006,IF($AA1006='Control Panel'!$F$38,$AA1006,IF($AA1006='Control Panel'!$F$39,$AA1006,IF($AA1006='Control Panel'!$F$40,$AA1006,IF($AA1006='Control Panel'!$F$41,$AA1006,"Error -- Availability entered in an incorrect format"))))))))</f>
        <v>N</v>
      </c>
    </row>
    <row r="1007" spans="1:28" s="14" customFormat="1" x14ac:dyDescent="0.35">
      <c r="A1007" s="7">
        <v>995</v>
      </c>
      <c r="B1007" s="6"/>
      <c r="C1007" s="11"/>
      <c r="D1007" s="220"/>
      <c r="E1007" s="11"/>
      <c r="F1007" s="205" t="str">
        <f t="shared" si="30"/>
        <v>N/A</v>
      </c>
      <c r="G1007" s="6"/>
      <c r="AA1007" s="14" t="str">
        <f t="shared" si="31"/>
        <v/>
      </c>
      <c r="AB1007" s="14" t="str">
        <f>IF(LEN($AA1007)=0,"N",IF(LEN($AA1007)&gt;1,"Error -- Availability entered in an incorrect format",IF($AA1007='Control Panel'!$F$36,$AA1007,IF($AA1007='Control Panel'!$F$37,$AA1007,IF($AA1007='Control Panel'!$F$38,$AA1007,IF($AA1007='Control Panel'!$F$39,$AA1007,IF($AA1007='Control Panel'!$F$40,$AA1007,IF($AA1007='Control Panel'!$F$41,$AA1007,"Error -- Availability entered in an incorrect format"))))))))</f>
        <v>N</v>
      </c>
    </row>
    <row r="1008" spans="1:28" s="14" customFormat="1" x14ac:dyDescent="0.35">
      <c r="A1008" s="7">
        <v>996</v>
      </c>
      <c r="B1008" s="6"/>
      <c r="C1008" s="11"/>
      <c r="D1008" s="220"/>
      <c r="E1008" s="11"/>
      <c r="F1008" s="205" t="str">
        <f t="shared" si="30"/>
        <v>N/A</v>
      </c>
      <c r="G1008" s="6"/>
      <c r="AA1008" s="14" t="str">
        <f t="shared" si="31"/>
        <v/>
      </c>
      <c r="AB1008" s="14" t="str">
        <f>IF(LEN($AA1008)=0,"N",IF(LEN($AA1008)&gt;1,"Error -- Availability entered in an incorrect format",IF($AA1008='Control Panel'!$F$36,$AA1008,IF($AA1008='Control Panel'!$F$37,$AA1008,IF($AA1008='Control Panel'!$F$38,$AA1008,IF($AA1008='Control Panel'!$F$39,$AA1008,IF($AA1008='Control Panel'!$F$40,$AA1008,IF($AA1008='Control Panel'!$F$41,$AA1008,"Error -- Availability entered in an incorrect format"))))))))</f>
        <v>N</v>
      </c>
    </row>
    <row r="1009" spans="1:28" s="14" customFormat="1" x14ac:dyDescent="0.35">
      <c r="A1009" s="7">
        <v>997</v>
      </c>
      <c r="B1009" s="6"/>
      <c r="C1009" s="11"/>
      <c r="D1009" s="220"/>
      <c r="E1009" s="11"/>
      <c r="F1009" s="205" t="str">
        <f t="shared" si="30"/>
        <v>N/A</v>
      </c>
      <c r="G1009" s="6"/>
      <c r="AA1009" s="14" t="str">
        <f t="shared" si="31"/>
        <v/>
      </c>
      <c r="AB1009" s="14" t="str">
        <f>IF(LEN($AA1009)=0,"N",IF(LEN($AA1009)&gt;1,"Error -- Availability entered in an incorrect format",IF($AA1009='Control Panel'!$F$36,$AA1009,IF($AA1009='Control Panel'!$F$37,$AA1009,IF($AA1009='Control Panel'!$F$38,$AA1009,IF($AA1009='Control Panel'!$F$39,$AA1009,IF($AA1009='Control Panel'!$F$40,$AA1009,IF($AA1009='Control Panel'!$F$41,$AA1009,"Error -- Availability entered in an incorrect format"))))))))</f>
        <v>N</v>
      </c>
    </row>
    <row r="1010" spans="1:28" s="14" customFormat="1" x14ac:dyDescent="0.35">
      <c r="A1010" s="7">
        <v>998</v>
      </c>
      <c r="B1010" s="6"/>
      <c r="C1010" s="11"/>
      <c r="D1010" s="220"/>
      <c r="E1010" s="11"/>
      <c r="F1010" s="205" t="str">
        <f t="shared" si="30"/>
        <v>N/A</v>
      </c>
      <c r="G1010" s="6"/>
      <c r="AA1010" s="14" t="str">
        <f t="shared" si="31"/>
        <v/>
      </c>
      <c r="AB1010" s="14" t="str">
        <f>IF(LEN($AA1010)=0,"N",IF(LEN($AA1010)&gt;1,"Error -- Availability entered in an incorrect format",IF($AA1010='Control Panel'!$F$36,$AA1010,IF($AA1010='Control Panel'!$F$37,$AA1010,IF($AA1010='Control Panel'!$F$38,$AA1010,IF($AA1010='Control Panel'!$F$39,$AA1010,IF($AA1010='Control Panel'!$F$40,$AA1010,IF($AA1010='Control Panel'!$F$41,$AA1010,"Error -- Availability entered in an incorrect format"))))))))</f>
        <v>N</v>
      </c>
    </row>
    <row r="1011" spans="1:28" s="14" customFormat="1" x14ac:dyDescent="0.35">
      <c r="A1011" s="7">
        <v>999</v>
      </c>
      <c r="B1011" s="6"/>
      <c r="C1011" s="11"/>
      <c r="D1011" s="220"/>
      <c r="E1011" s="11"/>
      <c r="F1011" s="205" t="str">
        <f t="shared" si="30"/>
        <v>N/A</v>
      </c>
      <c r="G1011" s="6"/>
      <c r="AA1011" s="14" t="str">
        <f t="shared" si="31"/>
        <v/>
      </c>
      <c r="AB1011" s="14" t="str">
        <f>IF(LEN($AA1011)=0,"N",IF(LEN($AA1011)&gt;1,"Error -- Availability entered in an incorrect format",IF($AA1011='Control Panel'!$F$36,$AA1011,IF($AA1011='Control Panel'!$F$37,$AA1011,IF($AA1011='Control Panel'!$F$38,$AA1011,IF($AA1011='Control Panel'!$F$39,$AA1011,IF($AA1011='Control Panel'!$F$40,$AA1011,IF($AA1011='Control Panel'!$F$41,$AA1011,"Error -- Availability entered in an incorrect format"))))))))</f>
        <v>N</v>
      </c>
    </row>
    <row r="1012" spans="1:28" s="14" customFormat="1" x14ac:dyDescent="0.35">
      <c r="A1012" s="7">
        <v>1000</v>
      </c>
      <c r="B1012" s="6"/>
      <c r="C1012" s="11"/>
      <c r="D1012" s="220"/>
      <c r="E1012" s="11"/>
      <c r="F1012" s="205" t="str">
        <f t="shared" si="30"/>
        <v>N/A</v>
      </c>
      <c r="G1012" s="6"/>
      <c r="AA1012" s="14" t="str">
        <f t="shared" si="31"/>
        <v/>
      </c>
      <c r="AB1012" s="14" t="str">
        <f>IF(LEN($AA1012)=0,"N",IF(LEN($AA1012)&gt;1,"Error -- Availability entered in an incorrect format",IF($AA1012='Control Panel'!$F$36,$AA1012,IF($AA1012='Control Panel'!$F$37,$AA1012,IF($AA1012='Control Panel'!$F$38,$AA1012,IF($AA1012='Control Panel'!$F$39,$AA1012,IF($AA1012='Control Panel'!$F$40,$AA1012,IF($AA1012='Control Panel'!$F$41,$AA1012,"Error -- Availability entered in an incorrect format"))))))))</f>
        <v>N</v>
      </c>
    </row>
  </sheetData>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61"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FormatSpecs">
                <anchor moveWithCells="1" sizeWithCells="1">
                  <from>
                    <xdr:col>28</xdr:col>
                    <xdr:colOff>184150</xdr:colOff>
                    <xdr:row>12</xdr:row>
                    <xdr:rowOff>76200</xdr:rowOff>
                  </from>
                  <to>
                    <xdr:col>28</xdr:col>
                    <xdr:colOff>457200</xdr:colOff>
                    <xdr:row>17</xdr:row>
                    <xdr:rowOff>146050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68AC7F05-6BFA-4BDE-818D-550B9B3BD25B}">
            <xm:f>D10='Control Panel'!$I$25</xm:f>
            <x14:dxf>
              <font>
                <color rgb="FFFFFF00"/>
              </font>
              <fill>
                <patternFill>
                  <bgColor rgb="FFBF311A"/>
                </patternFill>
              </fill>
            </x14:dxf>
          </x14:cfRule>
          <xm:sqref>D10:G10</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AI12"/>
  <sheetViews>
    <sheetView workbookViewId="0">
      <pane ySplit="12" topLeftCell="A13" activePane="bottomLeft" state="frozen"/>
      <selection activeCell="F7" sqref="F7:G7"/>
      <selection pane="bottomLeft" activeCell="D14" sqref="D14"/>
    </sheetView>
  </sheetViews>
  <sheetFormatPr defaultColWidth="9.1796875" defaultRowHeight="14.5" x14ac:dyDescent="0.35"/>
  <cols>
    <col min="1" max="1" width="8.7265625" style="207" customWidth="1"/>
    <col min="2" max="2" width="65.7265625" style="208" customWidth="1"/>
    <col min="3" max="3" width="12.7265625" style="209" customWidth="1"/>
    <col min="4" max="4" width="12.7265625" style="210" customWidth="1"/>
    <col min="5" max="5" width="12.7265625" style="209" customWidth="1"/>
    <col min="6" max="6" width="27.7265625" style="211" customWidth="1"/>
    <col min="7" max="7" width="35.7265625" style="208" customWidth="1"/>
    <col min="8" max="33" width="9.1796875" style="2"/>
    <col min="34" max="34" width="9.1796875" style="2" customWidth="1"/>
    <col min="35" max="35" width="4.1796875" style="2" customWidth="1"/>
    <col min="36" max="16384" width="9.1796875" style="2"/>
  </cols>
  <sheetData>
    <row r="1" spans="1:35" ht="15" customHeight="1" x14ac:dyDescent="0.35">
      <c r="A1" s="422" t="str">
        <f>'General Technical'!A1</f>
        <v>Replace this text with vendor name in the first module.</v>
      </c>
      <c r="B1" s="422"/>
      <c r="C1" s="422"/>
      <c r="D1" s="422"/>
      <c r="E1" s="422"/>
      <c r="F1" s="422"/>
      <c r="G1" s="422"/>
    </row>
    <row r="2" spans="1:35" x14ac:dyDescent="0.35">
      <c r="A2" s="200" t="s">
        <v>33</v>
      </c>
      <c r="B2" s="421" t="s">
        <v>221</v>
      </c>
      <c r="C2" s="421"/>
      <c r="D2" s="421"/>
      <c r="E2" s="421"/>
      <c r="F2" s="421"/>
      <c r="G2" s="421"/>
      <c r="AB2" s="2" t="s">
        <v>222</v>
      </c>
      <c r="AC2" s="2" t="e">
        <f>SUBTOTAL(3,#REF!)</f>
        <v>#REF!</v>
      </c>
    </row>
    <row r="3" spans="1:35" ht="45" customHeight="1" x14ac:dyDescent="0.35">
      <c r="A3" s="221" t="str">
        <f>'Control Panel'!F36</f>
        <v>Y</v>
      </c>
      <c r="B3" s="426"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26"/>
      <c r="D3" s="426"/>
      <c r="E3" s="426"/>
      <c r="F3" s="426"/>
      <c r="G3" s="426"/>
    </row>
    <row r="4" spans="1:35" x14ac:dyDescent="0.35">
      <c r="A4" s="222" t="str">
        <f>'Control Panel'!F37</f>
        <v>R</v>
      </c>
      <c r="B4" s="427" t="str">
        <f>'Control Panel'!H37</f>
        <v>Functionality is provided through reports generated using proposed Reporting Tools.</v>
      </c>
      <c r="C4" s="427"/>
      <c r="D4" s="427"/>
      <c r="E4" s="427"/>
      <c r="F4" s="427"/>
      <c r="G4" s="427"/>
    </row>
    <row r="5" spans="1:35" ht="30" customHeight="1" x14ac:dyDescent="0.35">
      <c r="A5" s="221" t="str">
        <f>'Control Panel'!F38</f>
        <v>T</v>
      </c>
      <c r="B5" s="426"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26"/>
      <c r="D5" s="426"/>
      <c r="E5" s="426"/>
      <c r="F5" s="426"/>
      <c r="G5" s="426"/>
    </row>
    <row r="6" spans="1:35" x14ac:dyDescent="0.35">
      <c r="A6" s="222" t="str">
        <f>'Control Panel'!F39</f>
        <v>M</v>
      </c>
      <c r="B6" s="427" t="str">
        <f>'Control Panel'!H39</f>
        <v>Functionality is provided through customization to the application, including creation of a new workflow or development of a custom interface, that may have an impact on future upgradability.</v>
      </c>
      <c r="C6" s="427"/>
      <c r="D6" s="427"/>
      <c r="E6" s="427"/>
      <c r="F6" s="427"/>
      <c r="G6" s="427"/>
    </row>
    <row r="7" spans="1:35" ht="16.5" customHeight="1" x14ac:dyDescent="0.35">
      <c r="A7" s="221" t="str">
        <f>'Control Panel'!F40</f>
        <v>F</v>
      </c>
      <c r="B7" s="426" t="str">
        <f>'Control Panel'!H40</f>
        <v>Functionality is provided through a future general availability (GA) release that is scheduled to occur within 1 year of the proposal response.</v>
      </c>
      <c r="C7" s="426"/>
      <c r="D7" s="426"/>
      <c r="E7" s="426"/>
      <c r="F7" s="426"/>
      <c r="G7" s="426"/>
    </row>
    <row r="8" spans="1:35" x14ac:dyDescent="0.35">
      <c r="A8" s="222" t="str">
        <f>'Control Panel'!F41</f>
        <v>N</v>
      </c>
      <c r="B8" s="427" t="str">
        <f>'Control Panel'!H41</f>
        <v>Functionality is not provided.</v>
      </c>
      <c r="C8" s="427"/>
      <c r="D8" s="427"/>
      <c r="E8" s="427"/>
      <c r="F8" s="427"/>
      <c r="G8" s="427"/>
    </row>
    <row r="9" spans="1:35" x14ac:dyDescent="0.35">
      <c r="A9" s="428" t="str">
        <f>'Control Panel'!I25</f>
        <v>Replace this text with the primary product name(s) which satisfy requirements.</v>
      </c>
      <c r="B9" s="429"/>
      <c r="C9" s="429"/>
      <c r="D9" s="429"/>
      <c r="E9" s="429"/>
      <c r="F9" s="429"/>
      <c r="G9" s="430"/>
    </row>
    <row r="10" spans="1:35" ht="15" customHeight="1" x14ac:dyDescent="0.35">
      <c r="A10" s="424" t="str">
        <f>'Control Panel'!F67&amp;" - "&amp;'Control Panel'!E67</f>
        <v>4.22 - Module 21</v>
      </c>
      <c r="B10" s="424"/>
      <c r="C10" s="424"/>
      <c r="D10" s="425" t="str">
        <f>A9</f>
        <v>Replace this text with the primary product name(s) which satisfy requirements.</v>
      </c>
      <c r="E10" s="425"/>
      <c r="F10" s="425"/>
      <c r="G10" s="425"/>
    </row>
    <row r="11" spans="1:35" x14ac:dyDescent="0.35">
      <c r="A11" s="423" t="s">
        <v>223</v>
      </c>
      <c r="B11" s="423"/>
      <c r="C11" s="423"/>
      <c r="D11" s="423"/>
      <c r="E11" s="423"/>
      <c r="F11" s="423"/>
      <c r="G11" s="423"/>
      <c r="AA11" s="2" t="s">
        <v>224</v>
      </c>
      <c r="AI11" s="3"/>
    </row>
    <row r="12" spans="1:35" ht="15" customHeight="1" x14ac:dyDescent="0.35">
      <c r="A12" s="16" t="str">
        <f>'General Technical'!A12</f>
        <v>Number</v>
      </c>
      <c r="B12" s="17" t="str">
        <f>'General Technical'!B12</f>
        <v>Application Requirements</v>
      </c>
      <c r="C12" s="18" t="str">
        <f>'General Technical'!C12</f>
        <v>Priority</v>
      </c>
      <c r="D12" s="16" t="str">
        <f>'General Technical'!D12</f>
        <v>Availability</v>
      </c>
      <c r="E12" s="18" t="str">
        <f>'General Technical'!E12</f>
        <v>Cost</v>
      </c>
      <c r="F12" s="17" t="str">
        <f>'General Technical'!F12</f>
        <v>Required Product(s)</v>
      </c>
      <c r="G12" s="17" t="str">
        <f>'General Technical'!G12</f>
        <v>Comments</v>
      </c>
      <c r="AA12" s="4" t="s">
        <v>229</v>
      </c>
      <c r="AC12" s="5">
        <f>COUNTIF(AB:AB,"Error -- Availability entered in an incorrect format")</f>
        <v>0</v>
      </c>
    </row>
  </sheetData>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59"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5BBB6961-ACBF-42D9-AF0D-117C65BA14AD}">
            <xm:f>D10='Control Panel'!$I$25</xm:f>
            <x14:dxf>
              <font>
                <color rgb="FFFFFF00"/>
              </font>
              <fill>
                <patternFill>
                  <bgColor rgb="FFBF311A"/>
                </patternFill>
              </fill>
            </x14:dxf>
          </x14:cfRule>
          <xm:sqref>D10:G10</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AI12"/>
  <sheetViews>
    <sheetView workbookViewId="0">
      <pane ySplit="12" topLeftCell="A13" activePane="bottomLeft" state="frozen"/>
      <selection activeCell="F7" sqref="F7:G7"/>
      <selection pane="bottomLeft" activeCell="D14" sqref="D14"/>
    </sheetView>
  </sheetViews>
  <sheetFormatPr defaultColWidth="9.1796875" defaultRowHeight="14.5" x14ac:dyDescent="0.35"/>
  <cols>
    <col min="1" max="1" width="8.7265625" style="207" customWidth="1"/>
    <col min="2" max="2" width="65.7265625" style="208" customWidth="1"/>
    <col min="3" max="3" width="12.7265625" style="209" customWidth="1"/>
    <col min="4" max="4" width="12.7265625" style="210" customWidth="1"/>
    <col min="5" max="5" width="12.7265625" style="209" customWidth="1"/>
    <col min="6" max="6" width="27.7265625" style="211" customWidth="1"/>
    <col min="7" max="7" width="35.7265625" style="208" customWidth="1"/>
    <col min="8" max="33" width="9.1796875" style="2"/>
    <col min="34" max="34" width="9.1796875" style="2" customWidth="1"/>
    <col min="35" max="35" width="4.1796875" style="2" customWidth="1"/>
    <col min="36" max="16384" width="9.1796875" style="2"/>
  </cols>
  <sheetData>
    <row r="1" spans="1:35" ht="15" customHeight="1" x14ac:dyDescent="0.35">
      <c r="A1" s="422" t="str">
        <f>'General Technical'!A1</f>
        <v>Replace this text with vendor name in the first module.</v>
      </c>
      <c r="B1" s="422"/>
      <c r="C1" s="422"/>
      <c r="D1" s="422"/>
      <c r="E1" s="422"/>
      <c r="F1" s="422"/>
      <c r="G1" s="422"/>
    </row>
    <row r="2" spans="1:35" x14ac:dyDescent="0.35">
      <c r="A2" s="200" t="s">
        <v>33</v>
      </c>
      <c r="B2" s="421" t="s">
        <v>221</v>
      </c>
      <c r="C2" s="421"/>
      <c r="D2" s="421"/>
      <c r="E2" s="421"/>
      <c r="F2" s="421"/>
      <c r="G2" s="421"/>
      <c r="AB2" s="2" t="s">
        <v>222</v>
      </c>
      <c r="AC2" s="2" t="e">
        <f>SUBTOTAL(3,#REF!)</f>
        <v>#REF!</v>
      </c>
    </row>
    <row r="3" spans="1:35" ht="45" customHeight="1" x14ac:dyDescent="0.35">
      <c r="A3" s="221" t="str">
        <f>'Control Panel'!F36</f>
        <v>Y</v>
      </c>
      <c r="B3" s="426"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26"/>
      <c r="D3" s="426"/>
      <c r="E3" s="426"/>
      <c r="F3" s="426"/>
      <c r="G3" s="426"/>
    </row>
    <row r="4" spans="1:35" x14ac:dyDescent="0.35">
      <c r="A4" s="222" t="str">
        <f>'Control Panel'!F37</f>
        <v>R</v>
      </c>
      <c r="B4" s="427" t="str">
        <f>'Control Panel'!H37</f>
        <v>Functionality is provided through reports generated using proposed Reporting Tools.</v>
      </c>
      <c r="C4" s="427"/>
      <c r="D4" s="427"/>
      <c r="E4" s="427"/>
      <c r="F4" s="427"/>
      <c r="G4" s="427"/>
    </row>
    <row r="5" spans="1:35" ht="30" customHeight="1" x14ac:dyDescent="0.35">
      <c r="A5" s="221" t="str">
        <f>'Control Panel'!F38</f>
        <v>T</v>
      </c>
      <c r="B5" s="426"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26"/>
      <c r="D5" s="426"/>
      <c r="E5" s="426"/>
      <c r="F5" s="426"/>
      <c r="G5" s="426"/>
    </row>
    <row r="6" spans="1:35" x14ac:dyDescent="0.35">
      <c r="A6" s="222" t="str">
        <f>'Control Panel'!F39</f>
        <v>M</v>
      </c>
      <c r="B6" s="427" t="str">
        <f>'Control Panel'!H39</f>
        <v>Functionality is provided through customization to the application, including creation of a new workflow or development of a custom interface, that may have an impact on future upgradability.</v>
      </c>
      <c r="C6" s="427"/>
      <c r="D6" s="427"/>
      <c r="E6" s="427"/>
      <c r="F6" s="427"/>
      <c r="G6" s="427"/>
    </row>
    <row r="7" spans="1:35" ht="16.5" customHeight="1" x14ac:dyDescent="0.35">
      <c r="A7" s="221" t="str">
        <f>'Control Panel'!F40</f>
        <v>F</v>
      </c>
      <c r="B7" s="426" t="str">
        <f>'Control Panel'!H40</f>
        <v>Functionality is provided through a future general availability (GA) release that is scheduled to occur within 1 year of the proposal response.</v>
      </c>
      <c r="C7" s="426"/>
      <c r="D7" s="426"/>
      <c r="E7" s="426"/>
      <c r="F7" s="426"/>
      <c r="G7" s="426"/>
    </row>
    <row r="8" spans="1:35" x14ac:dyDescent="0.35">
      <c r="A8" s="222" t="str">
        <f>'Control Panel'!F41</f>
        <v>N</v>
      </c>
      <c r="B8" s="427" t="str">
        <f>'Control Panel'!H41</f>
        <v>Functionality is not provided.</v>
      </c>
      <c r="C8" s="427"/>
      <c r="D8" s="427"/>
      <c r="E8" s="427"/>
      <c r="F8" s="427"/>
      <c r="G8" s="427"/>
    </row>
    <row r="9" spans="1:35" x14ac:dyDescent="0.35">
      <c r="A9" s="428" t="str">
        <f>'Control Panel'!I25</f>
        <v>Replace this text with the primary product name(s) which satisfy requirements.</v>
      </c>
      <c r="B9" s="429"/>
      <c r="C9" s="429"/>
      <c r="D9" s="429"/>
      <c r="E9" s="429"/>
      <c r="F9" s="429"/>
      <c r="G9" s="430"/>
    </row>
    <row r="10" spans="1:35" ht="15" customHeight="1" x14ac:dyDescent="0.35">
      <c r="A10" s="424" t="str">
        <f>'Control Panel'!F68&amp;" - "&amp;'Control Panel'!E68</f>
        <v>4.23 - Module 22</v>
      </c>
      <c r="B10" s="424"/>
      <c r="C10" s="424"/>
      <c r="D10" s="425" t="str">
        <f>A9</f>
        <v>Replace this text with the primary product name(s) which satisfy requirements.</v>
      </c>
      <c r="E10" s="425"/>
      <c r="F10" s="425"/>
      <c r="G10" s="425"/>
    </row>
    <row r="11" spans="1:35" x14ac:dyDescent="0.35">
      <c r="A11" s="423" t="s">
        <v>223</v>
      </c>
      <c r="B11" s="423"/>
      <c r="C11" s="423"/>
      <c r="D11" s="423"/>
      <c r="E11" s="423"/>
      <c r="F11" s="423"/>
      <c r="G11" s="423"/>
      <c r="AA11" s="2" t="s">
        <v>224</v>
      </c>
      <c r="AI11" s="3"/>
    </row>
    <row r="12" spans="1:35" ht="15" customHeight="1" x14ac:dyDescent="0.35">
      <c r="A12" s="16" t="str">
        <f>'General Technical'!A12</f>
        <v>Number</v>
      </c>
      <c r="B12" s="17" t="str">
        <f>'General Technical'!B12</f>
        <v>Application Requirements</v>
      </c>
      <c r="C12" s="18" t="str">
        <f>'General Technical'!C12</f>
        <v>Priority</v>
      </c>
      <c r="D12" s="16" t="str">
        <f>'General Technical'!D12</f>
        <v>Availability</v>
      </c>
      <c r="E12" s="18" t="str">
        <f>'General Technical'!E12</f>
        <v>Cost</v>
      </c>
      <c r="F12" s="17" t="str">
        <f>'General Technical'!F12</f>
        <v>Required Product(s)</v>
      </c>
      <c r="G12" s="17" t="str">
        <f>'General Technical'!G12</f>
        <v>Comments</v>
      </c>
      <c r="AA12" s="4" t="s">
        <v>229</v>
      </c>
      <c r="AC12" s="5">
        <f>COUNTIF(AB:AB,"Error -- Availability entered in an incorrect format")</f>
        <v>0</v>
      </c>
    </row>
  </sheetData>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57"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40255B49-13D8-488F-BFFB-81CE8C1781A1}">
            <xm:f>D10='Control Panel'!$I$25</xm:f>
            <x14:dxf>
              <font>
                <color rgb="FFFFFF00"/>
              </font>
              <fill>
                <patternFill>
                  <bgColor rgb="FFBF311A"/>
                </patternFill>
              </fill>
            </x14:dxf>
          </x14:cfRule>
          <xm:sqref>D10:G10</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AI12"/>
  <sheetViews>
    <sheetView workbookViewId="0">
      <pane ySplit="12" topLeftCell="A13" activePane="bottomLeft" state="frozen"/>
      <selection activeCell="F7" sqref="F7:G7"/>
      <selection pane="bottomLeft" activeCell="D14" sqref="D14"/>
    </sheetView>
  </sheetViews>
  <sheetFormatPr defaultColWidth="9.1796875" defaultRowHeight="14.5" x14ac:dyDescent="0.35"/>
  <cols>
    <col min="1" max="1" width="8.7265625" style="207" customWidth="1"/>
    <col min="2" max="2" width="65.7265625" style="208" customWidth="1"/>
    <col min="3" max="3" width="12.7265625" style="209" customWidth="1"/>
    <col min="4" max="4" width="12.7265625" style="210" customWidth="1"/>
    <col min="5" max="5" width="12.7265625" style="209" customWidth="1"/>
    <col min="6" max="6" width="27.7265625" style="211" customWidth="1"/>
    <col min="7" max="7" width="35.7265625" style="208" customWidth="1"/>
    <col min="8" max="33" width="9.1796875" style="2"/>
    <col min="34" max="34" width="9.1796875" style="2" customWidth="1"/>
    <col min="35" max="35" width="4.1796875" style="2" customWidth="1"/>
    <col min="36" max="16384" width="9.1796875" style="2"/>
  </cols>
  <sheetData>
    <row r="1" spans="1:35" ht="15" customHeight="1" x14ac:dyDescent="0.35">
      <c r="A1" s="422" t="str">
        <f>'General Technical'!A1</f>
        <v>Replace this text with vendor name in the first module.</v>
      </c>
      <c r="B1" s="422"/>
      <c r="C1" s="422"/>
      <c r="D1" s="422"/>
      <c r="E1" s="422"/>
      <c r="F1" s="422"/>
      <c r="G1" s="422"/>
    </row>
    <row r="2" spans="1:35" x14ac:dyDescent="0.35">
      <c r="A2" s="200" t="s">
        <v>33</v>
      </c>
      <c r="B2" s="421" t="s">
        <v>221</v>
      </c>
      <c r="C2" s="421"/>
      <c r="D2" s="421"/>
      <c r="E2" s="421"/>
      <c r="F2" s="421"/>
      <c r="G2" s="421"/>
      <c r="AB2" s="2" t="s">
        <v>222</v>
      </c>
      <c r="AC2" s="2" t="e">
        <f>SUBTOTAL(3,#REF!)</f>
        <v>#REF!</v>
      </c>
    </row>
    <row r="3" spans="1:35" ht="45" customHeight="1" x14ac:dyDescent="0.35">
      <c r="A3" s="221" t="str">
        <f>'Control Panel'!F36</f>
        <v>Y</v>
      </c>
      <c r="B3" s="426"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26"/>
      <c r="D3" s="426"/>
      <c r="E3" s="426"/>
      <c r="F3" s="426"/>
      <c r="G3" s="426"/>
    </row>
    <row r="4" spans="1:35" x14ac:dyDescent="0.35">
      <c r="A4" s="222" t="str">
        <f>'Control Panel'!F37</f>
        <v>R</v>
      </c>
      <c r="B4" s="427" t="str">
        <f>'Control Panel'!H37</f>
        <v>Functionality is provided through reports generated using proposed Reporting Tools.</v>
      </c>
      <c r="C4" s="427"/>
      <c r="D4" s="427"/>
      <c r="E4" s="427"/>
      <c r="F4" s="427"/>
      <c r="G4" s="427"/>
    </row>
    <row r="5" spans="1:35" ht="30" customHeight="1" x14ac:dyDescent="0.35">
      <c r="A5" s="221" t="str">
        <f>'Control Panel'!F38</f>
        <v>T</v>
      </c>
      <c r="B5" s="426"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26"/>
      <c r="D5" s="426"/>
      <c r="E5" s="426"/>
      <c r="F5" s="426"/>
      <c r="G5" s="426"/>
    </row>
    <row r="6" spans="1:35" x14ac:dyDescent="0.35">
      <c r="A6" s="222" t="str">
        <f>'Control Panel'!F39</f>
        <v>M</v>
      </c>
      <c r="B6" s="427" t="str">
        <f>'Control Panel'!H39</f>
        <v>Functionality is provided through customization to the application, including creation of a new workflow or development of a custom interface, that may have an impact on future upgradability.</v>
      </c>
      <c r="C6" s="427"/>
      <c r="D6" s="427"/>
      <c r="E6" s="427"/>
      <c r="F6" s="427"/>
      <c r="G6" s="427"/>
    </row>
    <row r="7" spans="1:35" ht="16.5" customHeight="1" x14ac:dyDescent="0.35">
      <c r="A7" s="221" t="str">
        <f>'Control Panel'!F40</f>
        <v>F</v>
      </c>
      <c r="B7" s="426" t="str">
        <f>'Control Panel'!H40</f>
        <v>Functionality is provided through a future general availability (GA) release that is scheduled to occur within 1 year of the proposal response.</v>
      </c>
      <c r="C7" s="426"/>
      <c r="D7" s="426"/>
      <c r="E7" s="426"/>
      <c r="F7" s="426"/>
      <c r="G7" s="426"/>
    </row>
    <row r="8" spans="1:35" x14ac:dyDescent="0.35">
      <c r="A8" s="222" t="str">
        <f>'Control Panel'!F41</f>
        <v>N</v>
      </c>
      <c r="B8" s="427" t="str">
        <f>'Control Panel'!H41</f>
        <v>Functionality is not provided.</v>
      </c>
      <c r="C8" s="427"/>
      <c r="D8" s="427"/>
      <c r="E8" s="427"/>
      <c r="F8" s="427"/>
      <c r="G8" s="427"/>
    </row>
    <row r="9" spans="1:35" x14ac:dyDescent="0.35">
      <c r="A9" s="428" t="str">
        <f>'Control Panel'!I25</f>
        <v>Replace this text with the primary product name(s) which satisfy requirements.</v>
      </c>
      <c r="B9" s="429"/>
      <c r="C9" s="429"/>
      <c r="D9" s="429"/>
      <c r="E9" s="429"/>
      <c r="F9" s="429"/>
      <c r="G9" s="430"/>
    </row>
    <row r="10" spans="1:35" ht="15" customHeight="1" x14ac:dyDescent="0.35">
      <c r="A10" s="424" t="str">
        <f>'Control Panel'!F69&amp;" - "&amp;'Control Panel'!E69</f>
        <v>4.24 - Module 23</v>
      </c>
      <c r="B10" s="424"/>
      <c r="C10" s="424"/>
      <c r="D10" s="425" t="str">
        <f>A9</f>
        <v>Replace this text with the primary product name(s) which satisfy requirements.</v>
      </c>
      <c r="E10" s="425"/>
      <c r="F10" s="425"/>
      <c r="G10" s="425"/>
    </row>
    <row r="11" spans="1:35" x14ac:dyDescent="0.35">
      <c r="A11" s="423" t="s">
        <v>223</v>
      </c>
      <c r="B11" s="423"/>
      <c r="C11" s="423"/>
      <c r="D11" s="423"/>
      <c r="E11" s="423"/>
      <c r="F11" s="423"/>
      <c r="G11" s="423"/>
      <c r="AA11" s="2" t="s">
        <v>224</v>
      </c>
      <c r="AI11" s="3"/>
    </row>
    <row r="12" spans="1:35" ht="15" customHeight="1" x14ac:dyDescent="0.35">
      <c r="A12" s="16" t="str">
        <f>'General Technical'!A12</f>
        <v>Number</v>
      </c>
      <c r="B12" s="17" t="str">
        <f>'General Technical'!B12</f>
        <v>Application Requirements</v>
      </c>
      <c r="C12" s="18" t="str">
        <f>'General Technical'!C12</f>
        <v>Priority</v>
      </c>
      <c r="D12" s="16" t="str">
        <f>'General Technical'!D12</f>
        <v>Availability</v>
      </c>
      <c r="E12" s="18" t="str">
        <f>'General Technical'!E12</f>
        <v>Cost</v>
      </c>
      <c r="F12" s="17" t="str">
        <f>'General Technical'!F12</f>
        <v>Required Product(s)</v>
      </c>
      <c r="G12" s="17" t="str">
        <f>'General Technical'!G12</f>
        <v>Comments</v>
      </c>
      <c r="AA12" s="4" t="s">
        <v>229</v>
      </c>
      <c r="AC12" s="5">
        <f>COUNTIF(AB:AB,"Error -- Availability entered in an incorrect format")</f>
        <v>0</v>
      </c>
    </row>
  </sheetData>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55"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560BB59A-E3F1-48A5-AC94-1328A94B5A1F}">
            <xm:f>D10='Control Panel'!$I$25</xm:f>
            <x14:dxf>
              <font>
                <color rgb="FFFFFF00"/>
              </font>
              <fill>
                <patternFill>
                  <bgColor rgb="FFBF311A"/>
                </patternFill>
              </fill>
            </x14:dxf>
          </x14:cfRule>
          <xm:sqref>D10:G10</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AI12"/>
  <sheetViews>
    <sheetView workbookViewId="0">
      <pane ySplit="12" topLeftCell="A13" activePane="bottomLeft" state="frozen"/>
      <selection activeCell="F7" sqref="F7:G7"/>
      <selection pane="bottomLeft" activeCell="D14" sqref="D14"/>
    </sheetView>
  </sheetViews>
  <sheetFormatPr defaultColWidth="9.1796875" defaultRowHeight="14.5" x14ac:dyDescent="0.35"/>
  <cols>
    <col min="1" max="1" width="8.7265625" style="207" customWidth="1"/>
    <col min="2" max="2" width="65.7265625" style="208" customWidth="1"/>
    <col min="3" max="3" width="12.7265625" style="209" customWidth="1"/>
    <col min="4" max="4" width="12.7265625" style="210" customWidth="1"/>
    <col min="5" max="5" width="12.7265625" style="209" customWidth="1"/>
    <col min="6" max="6" width="27.7265625" style="211" customWidth="1"/>
    <col min="7" max="7" width="35.7265625" style="208" customWidth="1"/>
    <col min="8" max="33" width="9.1796875" style="2"/>
    <col min="34" max="34" width="9.1796875" style="2" customWidth="1"/>
    <col min="35" max="35" width="4.1796875" style="2" customWidth="1"/>
    <col min="36" max="16384" width="9.1796875" style="2"/>
  </cols>
  <sheetData>
    <row r="1" spans="1:35" ht="15" customHeight="1" x14ac:dyDescent="0.35">
      <c r="A1" s="422" t="str">
        <f>'General Technical'!A1</f>
        <v>Replace this text with vendor name in the first module.</v>
      </c>
      <c r="B1" s="422"/>
      <c r="C1" s="422"/>
      <c r="D1" s="422"/>
      <c r="E1" s="422"/>
      <c r="F1" s="422"/>
      <c r="G1" s="422"/>
    </row>
    <row r="2" spans="1:35" x14ac:dyDescent="0.35">
      <c r="A2" s="200" t="s">
        <v>33</v>
      </c>
      <c r="B2" s="421" t="s">
        <v>221</v>
      </c>
      <c r="C2" s="421"/>
      <c r="D2" s="421"/>
      <c r="E2" s="421"/>
      <c r="F2" s="421"/>
      <c r="G2" s="421"/>
      <c r="AB2" s="2" t="s">
        <v>222</v>
      </c>
      <c r="AC2" s="2" t="e">
        <f>SUBTOTAL(3,#REF!)</f>
        <v>#REF!</v>
      </c>
    </row>
    <row r="3" spans="1:35" ht="45" customHeight="1" x14ac:dyDescent="0.35">
      <c r="A3" s="221" t="str">
        <f>'Control Panel'!F36</f>
        <v>Y</v>
      </c>
      <c r="B3" s="426"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26"/>
      <c r="D3" s="426"/>
      <c r="E3" s="426"/>
      <c r="F3" s="426"/>
      <c r="G3" s="426"/>
    </row>
    <row r="4" spans="1:35" x14ac:dyDescent="0.35">
      <c r="A4" s="222" t="str">
        <f>'Control Panel'!F37</f>
        <v>R</v>
      </c>
      <c r="B4" s="427" t="str">
        <f>'Control Panel'!H37</f>
        <v>Functionality is provided through reports generated using proposed Reporting Tools.</v>
      </c>
      <c r="C4" s="427"/>
      <c r="D4" s="427"/>
      <c r="E4" s="427"/>
      <c r="F4" s="427"/>
      <c r="G4" s="427"/>
    </row>
    <row r="5" spans="1:35" ht="30" customHeight="1" x14ac:dyDescent="0.35">
      <c r="A5" s="221" t="str">
        <f>'Control Panel'!F38</f>
        <v>T</v>
      </c>
      <c r="B5" s="426"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26"/>
      <c r="D5" s="426"/>
      <c r="E5" s="426"/>
      <c r="F5" s="426"/>
      <c r="G5" s="426"/>
    </row>
    <row r="6" spans="1:35" x14ac:dyDescent="0.35">
      <c r="A6" s="222" t="str">
        <f>'Control Panel'!F39</f>
        <v>M</v>
      </c>
      <c r="B6" s="427" t="str">
        <f>'Control Panel'!H39</f>
        <v>Functionality is provided through customization to the application, including creation of a new workflow or development of a custom interface, that may have an impact on future upgradability.</v>
      </c>
      <c r="C6" s="427"/>
      <c r="D6" s="427"/>
      <c r="E6" s="427"/>
      <c r="F6" s="427"/>
      <c r="G6" s="427"/>
    </row>
    <row r="7" spans="1:35" ht="16.5" customHeight="1" x14ac:dyDescent="0.35">
      <c r="A7" s="221" t="str">
        <f>'Control Panel'!F40</f>
        <v>F</v>
      </c>
      <c r="B7" s="426" t="str">
        <f>'Control Panel'!H40</f>
        <v>Functionality is provided through a future general availability (GA) release that is scheduled to occur within 1 year of the proposal response.</v>
      </c>
      <c r="C7" s="426"/>
      <c r="D7" s="426"/>
      <c r="E7" s="426"/>
      <c r="F7" s="426"/>
      <c r="G7" s="426"/>
    </row>
    <row r="8" spans="1:35" x14ac:dyDescent="0.35">
      <c r="A8" s="222" t="str">
        <f>'Control Panel'!F41</f>
        <v>N</v>
      </c>
      <c r="B8" s="427" t="str">
        <f>'Control Panel'!H41</f>
        <v>Functionality is not provided.</v>
      </c>
      <c r="C8" s="427"/>
      <c r="D8" s="427"/>
      <c r="E8" s="427"/>
      <c r="F8" s="427"/>
      <c r="G8" s="427"/>
    </row>
    <row r="9" spans="1:35" x14ac:dyDescent="0.35">
      <c r="A9" s="428" t="str">
        <f>'Control Panel'!I25</f>
        <v>Replace this text with the primary product name(s) which satisfy requirements.</v>
      </c>
      <c r="B9" s="429"/>
      <c r="C9" s="429"/>
      <c r="D9" s="429"/>
      <c r="E9" s="429"/>
      <c r="F9" s="429"/>
      <c r="G9" s="430"/>
    </row>
    <row r="10" spans="1:35" ht="15" customHeight="1" x14ac:dyDescent="0.35">
      <c r="A10" s="424" t="str">
        <f>'Control Panel'!F70&amp;" - "&amp;'Control Panel'!E70</f>
        <v>4.25 - Module 24</v>
      </c>
      <c r="B10" s="424"/>
      <c r="C10" s="424"/>
      <c r="D10" s="425" t="str">
        <f>A9</f>
        <v>Replace this text with the primary product name(s) which satisfy requirements.</v>
      </c>
      <c r="E10" s="425"/>
      <c r="F10" s="425"/>
      <c r="G10" s="425"/>
    </row>
    <row r="11" spans="1:35" x14ac:dyDescent="0.35">
      <c r="A11" s="423" t="s">
        <v>223</v>
      </c>
      <c r="B11" s="423"/>
      <c r="C11" s="423"/>
      <c r="D11" s="423"/>
      <c r="E11" s="423"/>
      <c r="F11" s="423"/>
      <c r="G11" s="423"/>
      <c r="AA11" s="2" t="s">
        <v>224</v>
      </c>
      <c r="AI11" s="3"/>
    </row>
    <row r="12" spans="1:35" ht="15" customHeight="1" x14ac:dyDescent="0.35">
      <c r="A12" s="16" t="str">
        <f>'General Technical'!A12</f>
        <v>Number</v>
      </c>
      <c r="B12" s="17" t="str">
        <f>'General Technical'!B12</f>
        <v>Application Requirements</v>
      </c>
      <c r="C12" s="18" t="str">
        <f>'General Technical'!C12</f>
        <v>Priority</v>
      </c>
      <c r="D12" s="16" t="str">
        <f>'General Technical'!D12</f>
        <v>Availability</v>
      </c>
      <c r="E12" s="18" t="str">
        <f>'General Technical'!E12</f>
        <v>Cost</v>
      </c>
      <c r="F12" s="17" t="str">
        <f>'General Technical'!F12</f>
        <v>Required Product(s)</v>
      </c>
      <c r="G12" s="17" t="str">
        <f>'General Technical'!G12</f>
        <v>Comments</v>
      </c>
      <c r="AA12" s="4" t="s">
        <v>229</v>
      </c>
      <c r="AC12" s="5">
        <f>COUNTIF(AB:AB,"Error -- Availability entered in an incorrect format")</f>
        <v>0</v>
      </c>
    </row>
  </sheetData>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53"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ACD754D3-48E1-44E2-886E-5C7D8D13FFAF}">
            <xm:f>D10='Control Panel'!$I$25</xm:f>
            <x14:dxf>
              <font>
                <color rgb="FFFFFF00"/>
              </font>
              <fill>
                <patternFill>
                  <bgColor rgb="FFBF311A"/>
                </patternFill>
              </fill>
            </x14:dxf>
          </x14:cfRule>
          <xm:sqref>D10:G10</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AI12"/>
  <sheetViews>
    <sheetView workbookViewId="0">
      <pane ySplit="12" topLeftCell="A13" activePane="bottomLeft" state="frozen"/>
      <selection activeCell="F7" sqref="F7:G7"/>
      <selection pane="bottomLeft" activeCell="D14" sqref="D14"/>
    </sheetView>
  </sheetViews>
  <sheetFormatPr defaultColWidth="9.1796875" defaultRowHeight="14.5" x14ac:dyDescent="0.35"/>
  <cols>
    <col min="1" max="1" width="8.7265625" style="207" customWidth="1"/>
    <col min="2" max="2" width="65.7265625" style="208" customWidth="1"/>
    <col min="3" max="3" width="12.7265625" style="209" customWidth="1"/>
    <col min="4" max="4" width="12.7265625" style="210" customWidth="1"/>
    <col min="5" max="5" width="12.7265625" style="209" customWidth="1"/>
    <col min="6" max="6" width="27.7265625" style="211" customWidth="1"/>
    <col min="7" max="7" width="35.7265625" style="208" customWidth="1"/>
    <col min="8" max="33" width="9.1796875" style="2"/>
    <col min="34" max="34" width="9.1796875" style="2" customWidth="1"/>
    <col min="35" max="35" width="4.1796875" style="2" customWidth="1"/>
    <col min="36" max="16384" width="9.1796875" style="2"/>
  </cols>
  <sheetData>
    <row r="1" spans="1:35" ht="15" customHeight="1" x14ac:dyDescent="0.35">
      <c r="A1" s="422" t="str">
        <f>'General Technical'!A1</f>
        <v>Replace this text with vendor name in the first module.</v>
      </c>
      <c r="B1" s="422"/>
      <c r="C1" s="422"/>
      <c r="D1" s="422"/>
      <c r="E1" s="422"/>
      <c r="F1" s="422"/>
      <c r="G1" s="422"/>
    </row>
    <row r="2" spans="1:35" x14ac:dyDescent="0.35">
      <c r="A2" s="200" t="s">
        <v>33</v>
      </c>
      <c r="B2" s="421" t="s">
        <v>221</v>
      </c>
      <c r="C2" s="421"/>
      <c r="D2" s="421"/>
      <c r="E2" s="421"/>
      <c r="F2" s="421"/>
      <c r="G2" s="421"/>
      <c r="AB2" s="2" t="s">
        <v>222</v>
      </c>
      <c r="AC2" s="2" t="e">
        <f>SUBTOTAL(3,#REF!)</f>
        <v>#REF!</v>
      </c>
    </row>
    <row r="3" spans="1:35" ht="45" customHeight="1" x14ac:dyDescent="0.35">
      <c r="A3" s="221" t="str">
        <f>'Control Panel'!F36</f>
        <v>Y</v>
      </c>
      <c r="B3" s="426"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26"/>
      <c r="D3" s="426"/>
      <c r="E3" s="426"/>
      <c r="F3" s="426"/>
      <c r="G3" s="426"/>
    </row>
    <row r="4" spans="1:35" x14ac:dyDescent="0.35">
      <c r="A4" s="222" t="str">
        <f>'Control Panel'!F37</f>
        <v>R</v>
      </c>
      <c r="B4" s="427" t="str">
        <f>'Control Panel'!H37</f>
        <v>Functionality is provided through reports generated using proposed Reporting Tools.</v>
      </c>
      <c r="C4" s="427"/>
      <c r="D4" s="427"/>
      <c r="E4" s="427"/>
      <c r="F4" s="427"/>
      <c r="G4" s="427"/>
    </row>
    <row r="5" spans="1:35" ht="30" customHeight="1" x14ac:dyDescent="0.35">
      <c r="A5" s="221" t="str">
        <f>'Control Panel'!F38</f>
        <v>T</v>
      </c>
      <c r="B5" s="426"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26"/>
      <c r="D5" s="426"/>
      <c r="E5" s="426"/>
      <c r="F5" s="426"/>
      <c r="G5" s="426"/>
    </row>
    <row r="6" spans="1:35" x14ac:dyDescent="0.35">
      <c r="A6" s="222" t="str">
        <f>'Control Panel'!F39</f>
        <v>M</v>
      </c>
      <c r="B6" s="427" t="str">
        <f>'Control Panel'!H39</f>
        <v>Functionality is provided through customization to the application, including creation of a new workflow or development of a custom interface, that may have an impact on future upgradability.</v>
      </c>
      <c r="C6" s="427"/>
      <c r="D6" s="427"/>
      <c r="E6" s="427"/>
      <c r="F6" s="427"/>
      <c r="G6" s="427"/>
    </row>
    <row r="7" spans="1:35" ht="16.5" customHeight="1" x14ac:dyDescent="0.35">
      <c r="A7" s="221" t="str">
        <f>'Control Panel'!F40</f>
        <v>F</v>
      </c>
      <c r="B7" s="426" t="str">
        <f>'Control Panel'!H40</f>
        <v>Functionality is provided through a future general availability (GA) release that is scheduled to occur within 1 year of the proposal response.</v>
      </c>
      <c r="C7" s="426"/>
      <c r="D7" s="426"/>
      <c r="E7" s="426"/>
      <c r="F7" s="426"/>
      <c r="G7" s="426"/>
    </row>
    <row r="8" spans="1:35" x14ac:dyDescent="0.35">
      <c r="A8" s="222" t="str">
        <f>'Control Panel'!F41</f>
        <v>N</v>
      </c>
      <c r="B8" s="427" t="str">
        <f>'Control Panel'!H41</f>
        <v>Functionality is not provided.</v>
      </c>
      <c r="C8" s="427"/>
      <c r="D8" s="427"/>
      <c r="E8" s="427"/>
      <c r="F8" s="427"/>
      <c r="G8" s="427"/>
    </row>
    <row r="9" spans="1:35" x14ac:dyDescent="0.35">
      <c r="A9" s="428" t="str">
        <f>'Control Panel'!I25</f>
        <v>Replace this text with the primary product name(s) which satisfy requirements.</v>
      </c>
      <c r="B9" s="429"/>
      <c r="C9" s="429"/>
      <c r="D9" s="429"/>
      <c r="E9" s="429"/>
      <c r="F9" s="429"/>
      <c r="G9" s="430"/>
    </row>
    <row r="10" spans="1:35" ht="15" customHeight="1" x14ac:dyDescent="0.35">
      <c r="A10" s="424" t="str">
        <f>'Control Panel'!F71&amp;" - "&amp;'Control Panel'!E71</f>
        <v>4.26 - Module 25</v>
      </c>
      <c r="B10" s="424"/>
      <c r="C10" s="424"/>
      <c r="D10" s="425" t="str">
        <f>A9</f>
        <v>Replace this text with the primary product name(s) which satisfy requirements.</v>
      </c>
      <c r="E10" s="425"/>
      <c r="F10" s="425"/>
      <c r="G10" s="425"/>
    </row>
    <row r="11" spans="1:35" x14ac:dyDescent="0.35">
      <c r="A11" s="423" t="s">
        <v>223</v>
      </c>
      <c r="B11" s="423"/>
      <c r="C11" s="423"/>
      <c r="D11" s="423"/>
      <c r="E11" s="423"/>
      <c r="F11" s="423"/>
      <c r="G11" s="423"/>
      <c r="AA11" s="2" t="s">
        <v>224</v>
      </c>
      <c r="AI11" s="3"/>
    </row>
    <row r="12" spans="1:35" ht="15" customHeight="1" x14ac:dyDescent="0.35">
      <c r="A12" s="16" t="str">
        <f>'General Technical'!A12</f>
        <v>Number</v>
      </c>
      <c r="B12" s="17" t="str">
        <f>'General Technical'!B12</f>
        <v>Application Requirements</v>
      </c>
      <c r="C12" s="18" t="str">
        <f>'General Technical'!C12</f>
        <v>Priority</v>
      </c>
      <c r="D12" s="16" t="str">
        <f>'General Technical'!D12</f>
        <v>Availability</v>
      </c>
      <c r="E12" s="18" t="str">
        <f>'General Technical'!E12</f>
        <v>Cost</v>
      </c>
      <c r="F12" s="17" t="str">
        <f>'General Technical'!F12</f>
        <v>Required Product(s)</v>
      </c>
      <c r="G12" s="17" t="str">
        <f>'General Technical'!G12</f>
        <v>Comments</v>
      </c>
      <c r="AA12" s="4" t="s">
        <v>229</v>
      </c>
      <c r="AC12" s="5">
        <f>COUNTIF(AB:AB,"Error -- Availability entered in an incorrect format")</f>
        <v>0</v>
      </c>
    </row>
  </sheetData>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51"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934B7928-B4A0-400C-B91A-6A9BDCABF099}">
            <xm:f>D10='Control Panel'!$I$25</xm:f>
            <x14:dxf>
              <font>
                <color rgb="FFFFFF00"/>
              </font>
              <fill>
                <patternFill>
                  <bgColor rgb="FFBF311A"/>
                </patternFill>
              </fill>
            </x14:dxf>
          </x14:cfRule>
          <xm:sqref>D10:G10</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pageSetUpPr fitToPage="1"/>
  </sheetPr>
  <dimension ref="A1:AI12"/>
  <sheetViews>
    <sheetView workbookViewId="0">
      <pane ySplit="12" topLeftCell="A13" activePane="bottomLeft" state="frozen"/>
      <selection activeCell="F7" sqref="F7:G7"/>
      <selection pane="bottomLeft" activeCell="D14" sqref="D14"/>
    </sheetView>
  </sheetViews>
  <sheetFormatPr defaultColWidth="9.1796875" defaultRowHeight="14.5" x14ac:dyDescent="0.35"/>
  <cols>
    <col min="1" max="1" width="8.7265625" style="207" customWidth="1"/>
    <col min="2" max="2" width="65.7265625" style="208" customWidth="1"/>
    <col min="3" max="3" width="12.7265625" style="209" customWidth="1"/>
    <col min="4" max="4" width="12.7265625" style="210" customWidth="1"/>
    <col min="5" max="5" width="12.7265625" style="209" customWidth="1"/>
    <col min="6" max="6" width="27.7265625" style="211" customWidth="1"/>
    <col min="7" max="7" width="35.7265625" style="208" customWidth="1"/>
    <col min="8" max="33" width="9.1796875" style="2"/>
    <col min="34" max="34" width="9.1796875" style="2" customWidth="1"/>
    <col min="35" max="35" width="4.1796875" style="2" customWidth="1"/>
    <col min="36" max="16384" width="9.1796875" style="2"/>
  </cols>
  <sheetData>
    <row r="1" spans="1:35" ht="15" customHeight="1" x14ac:dyDescent="0.35">
      <c r="A1" s="422" t="str">
        <f>'General Technical'!A1</f>
        <v>Replace this text with vendor name in the first module.</v>
      </c>
      <c r="B1" s="422"/>
      <c r="C1" s="422"/>
      <c r="D1" s="422"/>
      <c r="E1" s="422"/>
      <c r="F1" s="422"/>
      <c r="G1" s="422"/>
    </row>
    <row r="2" spans="1:35" x14ac:dyDescent="0.35">
      <c r="A2" s="200" t="s">
        <v>33</v>
      </c>
      <c r="B2" s="421" t="s">
        <v>221</v>
      </c>
      <c r="C2" s="421"/>
      <c r="D2" s="421"/>
      <c r="E2" s="421"/>
      <c r="F2" s="421"/>
      <c r="G2" s="421"/>
      <c r="AB2" s="2" t="s">
        <v>222</v>
      </c>
      <c r="AC2" s="2" t="e">
        <f>SUBTOTAL(3,#REF!)</f>
        <v>#REF!</v>
      </c>
    </row>
    <row r="3" spans="1:35" ht="45" customHeight="1" x14ac:dyDescent="0.35">
      <c r="A3" s="221" t="str">
        <f>'Control Panel'!F36</f>
        <v>Y</v>
      </c>
      <c r="B3" s="426"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26"/>
      <c r="D3" s="426"/>
      <c r="E3" s="426"/>
      <c r="F3" s="426"/>
      <c r="G3" s="426"/>
    </row>
    <row r="4" spans="1:35" x14ac:dyDescent="0.35">
      <c r="A4" s="222" t="str">
        <f>'Control Panel'!F37</f>
        <v>R</v>
      </c>
      <c r="B4" s="427" t="str">
        <f>'Control Panel'!H37</f>
        <v>Functionality is provided through reports generated using proposed Reporting Tools.</v>
      </c>
      <c r="C4" s="427"/>
      <c r="D4" s="427"/>
      <c r="E4" s="427"/>
      <c r="F4" s="427"/>
      <c r="G4" s="427"/>
    </row>
    <row r="5" spans="1:35" ht="30" customHeight="1" x14ac:dyDescent="0.35">
      <c r="A5" s="221" t="str">
        <f>'Control Panel'!F38</f>
        <v>T</v>
      </c>
      <c r="B5" s="426"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26"/>
      <c r="D5" s="426"/>
      <c r="E5" s="426"/>
      <c r="F5" s="426"/>
      <c r="G5" s="426"/>
    </row>
    <row r="6" spans="1:35" x14ac:dyDescent="0.35">
      <c r="A6" s="222" t="str">
        <f>'Control Panel'!F39</f>
        <v>M</v>
      </c>
      <c r="B6" s="427" t="str">
        <f>'Control Panel'!H39</f>
        <v>Functionality is provided through customization to the application, including creation of a new workflow or development of a custom interface, that may have an impact on future upgradability.</v>
      </c>
      <c r="C6" s="427"/>
      <c r="D6" s="427"/>
      <c r="E6" s="427"/>
      <c r="F6" s="427"/>
      <c r="G6" s="427"/>
    </row>
    <row r="7" spans="1:35" ht="16.5" customHeight="1" x14ac:dyDescent="0.35">
      <c r="A7" s="221" t="str">
        <f>'Control Panel'!F40</f>
        <v>F</v>
      </c>
      <c r="B7" s="426" t="str">
        <f>'Control Panel'!H40</f>
        <v>Functionality is provided through a future general availability (GA) release that is scheduled to occur within 1 year of the proposal response.</v>
      </c>
      <c r="C7" s="426"/>
      <c r="D7" s="426"/>
      <c r="E7" s="426"/>
      <c r="F7" s="426"/>
      <c r="G7" s="426"/>
    </row>
    <row r="8" spans="1:35" x14ac:dyDescent="0.35">
      <c r="A8" s="222" t="str">
        <f>'Control Panel'!F41</f>
        <v>N</v>
      </c>
      <c r="B8" s="427" t="str">
        <f>'Control Panel'!H41</f>
        <v>Functionality is not provided.</v>
      </c>
      <c r="C8" s="427"/>
      <c r="D8" s="427"/>
      <c r="E8" s="427"/>
      <c r="F8" s="427"/>
      <c r="G8" s="427"/>
    </row>
    <row r="9" spans="1:35" x14ac:dyDescent="0.35">
      <c r="A9" s="428" t="str">
        <f>'Control Panel'!I25</f>
        <v>Replace this text with the primary product name(s) which satisfy requirements.</v>
      </c>
      <c r="B9" s="429"/>
      <c r="C9" s="429"/>
      <c r="D9" s="429"/>
      <c r="E9" s="429"/>
      <c r="F9" s="429"/>
      <c r="G9" s="430"/>
    </row>
    <row r="10" spans="1:35" ht="15" customHeight="1" x14ac:dyDescent="0.35">
      <c r="A10" s="424" t="str">
        <f>'Control Panel'!F72&amp;" - "&amp;'Control Panel'!E72</f>
        <v>4.27 - Module 26</v>
      </c>
      <c r="B10" s="424"/>
      <c r="C10" s="424"/>
      <c r="D10" s="425" t="str">
        <f>A9</f>
        <v>Replace this text with the primary product name(s) which satisfy requirements.</v>
      </c>
      <c r="E10" s="425"/>
      <c r="F10" s="425"/>
      <c r="G10" s="425"/>
    </row>
    <row r="11" spans="1:35" x14ac:dyDescent="0.35">
      <c r="A11" s="423" t="s">
        <v>223</v>
      </c>
      <c r="B11" s="423"/>
      <c r="C11" s="423"/>
      <c r="D11" s="423"/>
      <c r="E11" s="423"/>
      <c r="F11" s="423"/>
      <c r="G11" s="423"/>
      <c r="AA11" s="2" t="s">
        <v>224</v>
      </c>
      <c r="AI11" s="3"/>
    </row>
    <row r="12" spans="1:35" ht="15" customHeight="1" x14ac:dyDescent="0.35">
      <c r="A12" s="16" t="str">
        <f>'General Technical'!A12</f>
        <v>Number</v>
      </c>
      <c r="B12" s="17" t="str">
        <f>'General Technical'!B12</f>
        <v>Application Requirements</v>
      </c>
      <c r="C12" s="18" t="str">
        <f>'General Technical'!C12</f>
        <v>Priority</v>
      </c>
      <c r="D12" s="16" t="str">
        <f>'General Technical'!D12</f>
        <v>Availability</v>
      </c>
      <c r="E12" s="18" t="str">
        <f>'General Technical'!E12</f>
        <v>Cost</v>
      </c>
      <c r="F12" s="17" t="str">
        <f>'General Technical'!F12</f>
        <v>Required Product(s)</v>
      </c>
      <c r="G12" s="17" t="str">
        <f>'General Technical'!G12</f>
        <v>Comments</v>
      </c>
      <c r="AA12" s="4" t="s">
        <v>229</v>
      </c>
      <c r="AC12" s="5">
        <f>COUNTIF(AB:AB,"Error -- Availability entered in an incorrect format")</f>
        <v>0</v>
      </c>
    </row>
  </sheetData>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49"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DEBC05E2-CF33-4CCA-97B7-55F5204C0B0D}">
            <xm:f>D10='Control Panel'!$I$25</xm:f>
            <x14:dxf>
              <font>
                <color rgb="FFFFFF00"/>
              </font>
              <fill>
                <patternFill>
                  <bgColor rgb="FFBF311A"/>
                </patternFill>
              </fill>
            </x14:dxf>
          </x14:cfRule>
          <xm:sqref>D10:G10</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pageSetUpPr fitToPage="1"/>
  </sheetPr>
  <dimension ref="A1:AI12"/>
  <sheetViews>
    <sheetView workbookViewId="0">
      <pane ySplit="12" topLeftCell="A13" activePane="bottomLeft" state="frozen"/>
      <selection activeCell="F7" sqref="F7:G7"/>
      <selection pane="bottomLeft" activeCell="D14" sqref="D14"/>
    </sheetView>
  </sheetViews>
  <sheetFormatPr defaultColWidth="9.1796875" defaultRowHeight="14.5" x14ac:dyDescent="0.35"/>
  <cols>
    <col min="1" max="1" width="8.7265625" style="207" customWidth="1"/>
    <col min="2" max="2" width="65.7265625" style="208" customWidth="1"/>
    <col min="3" max="3" width="12.7265625" style="209" customWidth="1"/>
    <col min="4" max="4" width="12.7265625" style="210" customWidth="1"/>
    <col min="5" max="5" width="12.7265625" style="209" customWidth="1"/>
    <col min="6" max="6" width="27.7265625" style="211" customWidth="1"/>
    <col min="7" max="7" width="35.7265625" style="208" customWidth="1"/>
    <col min="8" max="33" width="9.1796875" style="2"/>
    <col min="34" max="34" width="9.1796875" style="2" customWidth="1"/>
    <col min="35" max="35" width="4.1796875" style="2" customWidth="1"/>
    <col min="36" max="16384" width="9.1796875" style="2"/>
  </cols>
  <sheetData>
    <row r="1" spans="1:35" ht="15" customHeight="1" x14ac:dyDescent="0.35">
      <c r="A1" s="422" t="str">
        <f>'General Technical'!A1</f>
        <v>Replace this text with vendor name in the first module.</v>
      </c>
      <c r="B1" s="422"/>
      <c r="C1" s="422"/>
      <c r="D1" s="422"/>
      <c r="E1" s="422"/>
      <c r="F1" s="422"/>
      <c r="G1" s="422"/>
    </row>
    <row r="2" spans="1:35" x14ac:dyDescent="0.35">
      <c r="A2" s="200" t="s">
        <v>33</v>
      </c>
      <c r="B2" s="421" t="s">
        <v>221</v>
      </c>
      <c r="C2" s="421"/>
      <c r="D2" s="421"/>
      <c r="E2" s="421"/>
      <c r="F2" s="421"/>
      <c r="G2" s="421"/>
      <c r="AB2" s="2" t="s">
        <v>222</v>
      </c>
      <c r="AC2" s="2" t="e">
        <f>SUBTOTAL(3,#REF!)</f>
        <v>#REF!</v>
      </c>
    </row>
    <row r="3" spans="1:35" ht="45" customHeight="1" x14ac:dyDescent="0.35">
      <c r="A3" s="221" t="str">
        <f>'Control Panel'!F36</f>
        <v>Y</v>
      </c>
      <c r="B3" s="426"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26"/>
      <c r="D3" s="426"/>
      <c r="E3" s="426"/>
      <c r="F3" s="426"/>
      <c r="G3" s="426"/>
    </row>
    <row r="4" spans="1:35" x14ac:dyDescent="0.35">
      <c r="A4" s="222" t="str">
        <f>'Control Panel'!F37</f>
        <v>R</v>
      </c>
      <c r="B4" s="427" t="str">
        <f>'Control Panel'!H37</f>
        <v>Functionality is provided through reports generated using proposed Reporting Tools.</v>
      </c>
      <c r="C4" s="427"/>
      <c r="D4" s="427"/>
      <c r="E4" s="427"/>
      <c r="F4" s="427"/>
      <c r="G4" s="427"/>
    </row>
    <row r="5" spans="1:35" ht="30" customHeight="1" x14ac:dyDescent="0.35">
      <c r="A5" s="221" t="str">
        <f>'Control Panel'!F38</f>
        <v>T</v>
      </c>
      <c r="B5" s="426"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26"/>
      <c r="D5" s="426"/>
      <c r="E5" s="426"/>
      <c r="F5" s="426"/>
      <c r="G5" s="426"/>
    </row>
    <row r="6" spans="1:35" x14ac:dyDescent="0.35">
      <c r="A6" s="222" t="str">
        <f>'Control Panel'!F39</f>
        <v>M</v>
      </c>
      <c r="B6" s="427" t="str">
        <f>'Control Panel'!H39</f>
        <v>Functionality is provided through customization to the application, including creation of a new workflow or development of a custom interface, that may have an impact on future upgradability.</v>
      </c>
      <c r="C6" s="427"/>
      <c r="D6" s="427"/>
      <c r="E6" s="427"/>
      <c r="F6" s="427"/>
      <c r="G6" s="427"/>
    </row>
    <row r="7" spans="1:35" ht="16.5" customHeight="1" x14ac:dyDescent="0.35">
      <c r="A7" s="221" t="str">
        <f>'Control Panel'!F40</f>
        <v>F</v>
      </c>
      <c r="B7" s="426" t="str">
        <f>'Control Panel'!H40</f>
        <v>Functionality is provided through a future general availability (GA) release that is scheduled to occur within 1 year of the proposal response.</v>
      </c>
      <c r="C7" s="426"/>
      <c r="D7" s="426"/>
      <c r="E7" s="426"/>
      <c r="F7" s="426"/>
      <c r="G7" s="426"/>
    </row>
    <row r="8" spans="1:35" x14ac:dyDescent="0.35">
      <c r="A8" s="222" t="str">
        <f>'Control Panel'!F41</f>
        <v>N</v>
      </c>
      <c r="B8" s="427" t="str">
        <f>'Control Panel'!H41</f>
        <v>Functionality is not provided.</v>
      </c>
      <c r="C8" s="427"/>
      <c r="D8" s="427"/>
      <c r="E8" s="427"/>
      <c r="F8" s="427"/>
      <c r="G8" s="427"/>
    </row>
    <row r="9" spans="1:35" x14ac:dyDescent="0.35">
      <c r="A9" s="428" t="str">
        <f>'Control Panel'!I25</f>
        <v>Replace this text with the primary product name(s) which satisfy requirements.</v>
      </c>
      <c r="B9" s="429"/>
      <c r="C9" s="429"/>
      <c r="D9" s="429"/>
      <c r="E9" s="429"/>
      <c r="F9" s="429"/>
      <c r="G9" s="430"/>
    </row>
    <row r="10" spans="1:35" ht="15" customHeight="1" x14ac:dyDescent="0.35">
      <c r="A10" s="424" t="str">
        <f>'Control Panel'!F73&amp;" - "&amp;'Control Panel'!E73</f>
        <v>4.28 - Module 27</v>
      </c>
      <c r="B10" s="424"/>
      <c r="C10" s="424"/>
      <c r="D10" s="425" t="str">
        <f>A9</f>
        <v>Replace this text with the primary product name(s) which satisfy requirements.</v>
      </c>
      <c r="E10" s="425"/>
      <c r="F10" s="425"/>
      <c r="G10" s="425"/>
    </row>
    <row r="11" spans="1:35" x14ac:dyDescent="0.35">
      <c r="A11" s="423" t="s">
        <v>223</v>
      </c>
      <c r="B11" s="423"/>
      <c r="C11" s="423"/>
      <c r="D11" s="423"/>
      <c r="E11" s="423"/>
      <c r="F11" s="423"/>
      <c r="G11" s="423"/>
      <c r="AA11" s="2" t="s">
        <v>224</v>
      </c>
      <c r="AI11" s="3"/>
    </row>
    <row r="12" spans="1:35" ht="15" customHeight="1" x14ac:dyDescent="0.35">
      <c r="A12" s="16" t="str">
        <f>'General Technical'!A12</f>
        <v>Number</v>
      </c>
      <c r="B12" s="17" t="str">
        <f>'General Technical'!B12</f>
        <v>Application Requirements</v>
      </c>
      <c r="C12" s="18" t="str">
        <f>'General Technical'!C12</f>
        <v>Priority</v>
      </c>
      <c r="D12" s="16" t="str">
        <f>'General Technical'!D12</f>
        <v>Availability</v>
      </c>
      <c r="E12" s="18" t="str">
        <f>'General Technical'!E12</f>
        <v>Cost</v>
      </c>
      <c r="F12" s="17" t="str">
        <f>'General Technical'!F12</f>
        <v>Required Product(s)</v>
      </c>
      <c r="G12" s="17" t="str">
        <f>'General Technical'!G12</f>
        <v>Comments</v>
      </c>
      <c r="AA12" s="4" t="s">
        <v>229</v>
      </c>
      <c r="AC12" s="5">
        <f>COUNTIF(AB:AB,"Error -- Availability entered in an incorrect format")</f>
        <v>0</v>
      </c>
    </row>
  </sheetData>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47"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6C022ED6-D95B-4593-B238-583992D23B1C}">
            <xm:f>D10='Control Panel'!$I$25</xm:f>
            <x14:dxf>
              <font>
                <color rgb="FFFFFF00"/>
              </font>
              <fill>
                <patternFill>
                  <bgColor rgb="FFBF311A"/>
                </patternFill>
              </fill>
            </x14:dxf>
          </x14:cfRule>
          <xm:sqref>D10:G10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I86"/>
  <sheetViews>
    <sheetView tabSelected="1" zoomScaleNormal="100" workbookViewId="0">
      <pane ySplit="12" topLeftCell="A13" activePane="bottomLeft" state="frozen"/>
      <selection sqref="A1:B1"/>
      <selection pane="bottomLeft" activeCell="B14" sqref="B14"/>
    </sheetView>
  </sheetViews>
  <sheetFormatPr defaultColWidth="9.1796875" defaultRowHeight="14.5" x14ac:dyDescent="0.35"/>
  <cols>
    <col min="1" max="1" width="8.7265625" style="207" customWidth="1"/>
    <col min="2" max="2" width="65.7265625" style="208" customWidth="1"/>
    <col min="3" max="3" width="12.7265625" style="209" customWidth="1"/>
    <col min="4" max="4" width="12.7265625" style="210" customWidth="1"/>
    <col min="5" max="5" width="12.7265625" style="209" customWidth="1"/>
    <col min="6" max="6" width="27.7265625" style="211" customWidth="1"/>
    <col min="7" max="7" width="35.7265625" style="208" customWidth="1"/>
    <col min="8" max="8" width="3.7265625" style="2" customWidth="1"/>
    <col min="9" max="22" width="9.1796875" style="2"/>
    <col min="23" max="23" width="9.1796875" style="2" customWidth="1"/>
    <col min="24" max="26" width="9.1796875" style="2"/>
    <col min="27" max="28" width="9.1796875" style="242"/>
    <col min="29" max="33" width="9.1796875" style="2"/>
    <col min="34" max="34" width="9.1796875" style="2" customWidth="1"/>
    <col min="35" max="35" width="4.1796875" style="2" customWidth="1"/>
    <col min="36" max="16384" width="9.1796875" style="2"/>
  </cols>
  <sheetData>
    <row r="1" spans="1:35" x14ac:dyDescent="0.35">
      <c r="A1" s="422" t="s">
        <v>220</v>
      </c>
      <c r="B1" s="422"/>
      <c r="C1" s="422"/>
      <c r="D1" s="422"/>
      <c r="E1" s="422"/>
      <c r="F1" s="422"/>
      <c r="G1" s="422"/>
      <c r="AA1" s="259"/>
      <c r="AB1" s="259"/>
    </row>
    <row r="2" spans="1:35" x14ac:dyDescent="0.35">
      <c r="A2" s="200" t="s">
        <v>33</v>
      </c>
      <c r="B2" s="421" t="s">
        <v>221</v>
      </c>
      <c r="C2" s="421"/>
      <c r="D2" s="421"/>
      <c r="E2" s="421"/>
      <c r="F2" s="421"/>
      <c r="G2" s="421"/>
      <c r="AA2" s="259"/>
      <c r="AB2" s="4" t="s">
        <v>222</v>
      </c>
      <c r="AC2" s="259">
        <f>SUBTOTAL(3,A13:A86)</f>
        <v>74</v>
      </c>
    </row>
    <row r="3" spans="1:35" ht="45" customHeight="1" x14ac:dyDescent="0.35">
      <c r="A3" s="221" t="str">
        <f>'Control Panel'!F36</f>
        <v>Y</v>
      </c>
      <c r="B3" s="426"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26"/>
      <c r="D3" s="426"/>
      <c r="E3" s="426"/>
      <c r="F3" s="426"/>
      <c r="G3" s="426"/>
      <c r="AA3" s="259"/>
      <c r="AB3" s="259"/>
    </row>
    <row r="4" spans="1:35" x14ac:dyDescent="0.35">
      <c r="A4" s="222" t="str">
        <f>'Control Panel'!F37</f>
        <v>R</v>
      </c>
      <c r="B4" s="427" t="str">
        <f>'Control Panel'!H37</f>
        <v>Functionality is provided through reports generated using proposed Reporting Tools.</v>
      </c>
      <c r="C4" s="427"/>
      <c r="D4" s="427"/>
      <c r="E4" s="427"/>
      <c r="F4" s="427"/>
      <c r="G4" s="427"/>
      <c r="AA4" s="259"/>
      <c r="AB4" s="259"/>
    </row>
    <row r="5" spans="1:35" ht="30" customHeight="1" x14ac:dyDescent="0.35">
      <c r="A5" s="221" t="str">
        <f>'Control Panel'!F38</f>
        <v>T</v>
      </c>
      <c r="B5" s="426"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26"/>
      <c r="D5" s="426"/>
      <c r="E5" s="426"/>
      <c r="F5" s="426"/>
      <c r="G5" s="426"/>
      <c r="AA5" s="259"/>
      <c r="AB5" s="259"/>
    </row>
    <row r="6" spans="1:35" x14ac:dyDescent="0.35">
      <c r="A6" s="222" t="str">
        <f>'Control Panel'!F39</f>
        <v>M</v>
      </c>
      <c r="B6" s="427" t="str">
        <f>'Control Panel'!H39</f>
        <v>Functionality is provided through customization to the application, including creation of a new workflow or development of a custom interface, that may have an impact on future upgradability.</v>
      </c>
      <c r="C6" s="427"/>
      <c r="D6" s="427"/>
      <c r="E6" s="427"/>
      <c r="F6" s="427"/>
      <c r="G6" s="427"/>
      <c r="AA6" s="259"/>
      <c r="AB6" s="259"/>
    </row>
    <row r="7" spans="1:35" ht="16.5" customHeight="1" x14ac:dyDescent="0.35">
      <c r="A7" s="221" t="str">
        <f>'Control Panel'!F40</f>
        <v>F</v>
      </c>
      <c r="B7" s="426" t="str">
        <f>'Control Panel'!H40</f>
        <v>Functionality is provided through a future general availability (GA) release that is scheduled to occur within 1 year of the proposal response.</v>
      </c>
      <c r="C7" s="426"/>
      <c r="D7" s="426"/>
      <c r="E7" s="426"/>
      <c r="F7" s="426"/>
      <c r="G7" s="426"/>
      <c r="AA7" s="259"/>
      <c r="AB7" s="259"/>
    </row>
    <row r="8" spans="1:35" x14ac:dyDescent="0.35">
      <c r="A8" s="222" t="str">
        <f>'Control Panel'!F41</f>
        <v>N</v>
      </c>
      <c r="B8" s="427" t="str">
        <f>'Control Panel'!H41</f>
        <v>Functionality is not provided.</v>
      </c>
      <c r="C8" s="427"/>
      <c r="D8" s="427"/>
      <c r="E8" s="427"/>
      <c r="F8" s="427"/>
      <c r="G8" s="427"/>
      <c r="AA8" s="259"/>
      <c r="AB8" s="259"/>
    </row>
    <row r="9" spans="1:35" x14ac:dyDescent="0.35">
      <c r="A9" s="428" t="str">
        <f>'Control Panel'!I25</f>
        <v>Replace this text with the primary product name(s) which satisfy requirements.</v>
      </c>
      <c r="B9" s="429"/>
      <c r="C9" s="429"/>
      <c r="D9" s="429"/>
      <c r="E9" s="429"/>
      <c r="F9" s="429"/>
      <c r="G9" s="430"/>
      <c r="AA9" s="259"/>
      <c r="AB9" s="259"/>
    </row>
    <row r="10" spans="1:35" ht="15" customHeight="1" x14ac:dyDescent="0.35">
      <c r="A10" s="424" t="str">
        <f>'Control Panel'!F47&amp;" - "&amp;'Control Panel'!E47</f>
        <v>4.2 - General Technical</v>
      </c>
      <c r="B10" s="424"/>
      <c r="C10" s="424"/>
      <c r="D10" s="425" t="str">
        <f>A9</f>
        <v>Replace this text with the primary product name(s) which satisfy requirements.</v>
      </c>
      <c r="E10" s="425"/>
      <c r="F10" s="425"/>
      <c r="G10" s="425"/>
      <c r="AA10" s="259"/>
      <c r="AB10" s="259"/>
    </row>
    <row r="11" spans="1:35" x14ac:dyDescent="0.35">
      <c r="A11" s="423" t="s">
        <v>223</v>
      </c>
      <c r="B11" s="423"/>
      <c r="C11" s="423"/>
      <c r="D11" s="423"/>
      <c r="E11" s="423"/>
      <c r="F11" s="423"/>
      <c r="G11" s="423"/>
      <c r="AA11" s="259" t="s">
        <v>224</v>
      </c>
      <c r="AB11" s="259"/>
      <c r="AI11" s="3"/>
    </row>
    <row r="12" spans="1:35" ht="15" customHeight="1" x14ac:dyDescent="0.35">
      <c r="A12" s="262" t="s">
        <v>225</v>
      </c>
      <c r="B12" s="263" t="s">
        <v>226</v>
      </c>
      <c r="C12" s="264" t="s">
        <v>210</v>
      </c>
      <c r="D12" s="262" t="s">
        <v>209</v>
      </c>
      <c r="E12" s="264" t="s">
        <v>227</v>
      </c>
      <c r="F12" s="263" t="s">
        <v>228</v>
      </c>
      <c r="G12" s="263" t="s">
        <v>212</v>
      </c>
      <c r="AA12" s="259" t="s">
        <v>229</v>
      </c>
      <c r="AB12" s="259"/>
      <c r="AC12" s="5">
        <f>COUNTIF(AB:AB,"Error -- Availability entered in an incorrect format")</f>
        <v>0</v>
      </c>
    </row>
    <row r="13" spans="1:35" s="12" customFormat="1" ht="15" customHeight="1" x14ac:dyDescent="0.35">
      <c r="A13" s="7">
        <v>1</v>
      </c>
      <c r="B13" s="265" t="s">
        <v>248</v>
      </c>
      <c r="C13" s="13"/>
      <c r="D13" s="7"/>
      <c r="E13" s="260"/>
      <c r="F13" s="204" t="str">
        <f>IF($D$10=$A$9,"N/A",$D$10)</f>
        <v>N/A</v>
      </c>
      <c r="G13" s="9"/>
      <c r="AA13" s="243" t="str">
        <f>TRIM($D13)</f>
        <v/>
      </c>
      <c r="AB13" s="243" t="str">
        <f>IF(LEN($AA13)=0,"N",IF(LEN($AA13)&gt;1,"Error -- Availability entered in an incorrect format",IF($AA13='Control Panel'!$F$36,$AA13,IF($AA13='Control Panel'!$F$37,$AA13,IF($AA13='Control Panel'!$F$38,$AA13,IF($AA13='Control Panel'!$F$39,$AA13,IF($AA13='Control Panel'!$F$40,$AA13,IF($AA13='Control Panel'!$F$41,$AA13,"Error -- Availability entered in an incorrect format"))))))))</f>
        <v>N</v>
      </c>
    </row>
    <row r="14" spans="1:35" s="12" customFormat="1" ht="29" x14ac:dyDescent="0.35">
      <c r="A14" s="7">
        <v>2</v>
      </c>
      <c r="B14" s="9" t="s">
        <v>249</v>
      </c>
      <c r="C14" s="13" t="s">
        <v>37</v>
      </c>
      <c r="D14" s="7"/>
      <c r="E14" s="260"/>
      <c r="F14" s="204" t="str">
        <f t="shared" ref="F14:F77" si="0">IF($D$10=$A$9,"N/A",$D$10)</f>
        <v>N/A</v>
      </c>
      <c r="G14" s="9"/>
      <c r="AA14" s="243" t="str">
        <f t="shared" ref="AA14:AA77" si="1">TRIM($D14)</f>
        <v/>
      </c>
      <c r="AB14" s="243" t="str">
        <f>IF(LEN($AA14)=0,"N",IF(LEN($AA14)&gt;1,"Error -- Availability entered in an incorrect format",IF($AA14='Control Panel'!$F$36,$AA14,IF($AA14='Control Panel'!$F$37,$AA14,IF($AA14='Control Panel'!$F$38,$AA14,IF($AA14='Control Panel'!$F$39,$AA14,IF($AA14='Control Panel'!$F$40,$AA14,IF($AA14='Control Panel'!$F$41,$AA14,"Error -- Availability entered in an incorrect format"))))))))</f>
        <v>N</v>
      </c>
    </row>
    <row r="15" spans="1:35" s="12" customFormat="1" x14ac:dyDescent="0.35">
      <c r="A15" s="7">
        <v>3</v>
      </c>
      <c r="B15" s="204" t="s">
        <v>250</v>
      </c>
      <c r="C15" s="13" t="s">
        <v>37</v>
      </c>
      <c r="D15" s="7"/>
      <c r="E15" s="260"/>
      <c r="F15" s="204" t="str">
        <f t="shared" si="0"/>
        <v>N/A</v>
      </c>
      <c r="G15" s="9"/>
      <c r="AA15" s="243" t="str">
        <f t="shared" si="1"/>
        <v/>
      </c>
      <c r="AB15" s="243" t="str">
        <f>IF(LEN($AA15)=0,"N",IF(LEN($AA15)&gt;1,"Error -- Availability entered in an incorrect format",IF($AA15='Control Panel'!$F$36,$AA15,IF($AA15='Control Panel'!$F$37,$AA15,IF($AA15='Control Panel'!$F$38,$AA15,IF($AA15='Control Panel'!$F$39,$AA15,IF($AA15='Control Panel'!$F$40,$AA15,IF($AA15='Control Panel'!$F$41,$AA15,"Error -- Availability entered in an incorrect format"))))))))</f>
        <v>N</v>
      </c>
    </row>
    <row r="16" spans="1:35" s="12" customFormat="1" ht="29" x14ac:dyDescent="0.35">
      <c r="A16" s="7">
        <v>4</v>
      </c>
      <c r="B16" s="9" t="s">
        <v>251</v>
      </c>
      <c r="C16" s="13" t="s">
        <v>37</v>
      </c>
      <c r="D16" s="7"/>
      <c r="E16" s="260"/>
      <c r="F16" s="204" t="str">
        <f t="shared" si="0"/>
        <v>N/A</v>
      </c>
      <c r="G16" s="9"/>
      <c r="AA16" s="243" t="str">
        <f t="shared" si="1"/>
        <v/>
      </c>
      <c r="AB16" s="243" t="str">
        <f>IF(LEN($AA16)=0,"N",IF(LEN($AA16)&gt;1,"Error -- Availability entered in an incorrect format",IF($AA16='Control Panel'!$F$36,$AA16,IF($AA16='Control Panel'!$F$37,$AA16,IF($AA16='Control Panel'!$F$38,$AA16,IF($AA16='Control Panel'!$F$39,$AA16,IF($AA16='Control Panel'!$F$40,$AA16,IF($AA16='Control Panel'!$F$41,$AA16,"Error -- Availability entered in an incorrect format"))))))))</f>
        <v>N</v>
      </c>
    </row>
    <row r="17" spans="1:28" s="12" customFormat="1" ht="43.5" x14ac:dyDescent="0.35">
      <c r="A17" s="7">
        <v>5</v>
      </c>
      <c r="B17" s="9" t="s">
        <v>252</v>
      </c>
      <c r="C17" s="13" t="s">
        <v>37</v>
      </c>
      <c r="D17" s="7"/>
      <c r="E17" s="260"/>
      <c r="F17" s="204" t="str">
        <f t="shared" si="0"/>
        <v>N/A</v>
      </c>
      <c r="G17" s="9"/>
      <c r="AA17" s="243" t="str">
        <f t="shared" si="1"/>
        <v/>
      </c>
      <c r="AB17" s="243" t="str">
        <f>IF(LEN($AA17)=0,"N",IF(LEN($AA17)&gt;1,"Error -- Availability entered in an incorrect format",IF($AA17='Control Panel'!$F$36,$AA17,IF($AA17='Control Panel'!$F$37,$AA17,IF($AA17='Control Panel'!$F$38,$AA17,IF($AA17='Control Panel'!$F$39,$AA17,IF($AA17='Control Panel'!$F$40,$AA17,IF($AA17='Control Panel'!$F$41,$AA17,"Error -- Availability entered in an incorrect format"))))))))</f>
        <v>N</v>
      </c>
    </row>
    <row r="18" spans="1:28" s="12" customFormat="1" ht="43.5" x14ac:dyDescent="0.35">
      <c r="A18" s="7">
        <v>6</v>
      </c>
      <c r="B18" s="9" t="s">
        <v>253</v>
      </c>
      <c r="C18" s="13" t="s">
        <v>37</v>
      </c>
      <c r="D18" s="7"/>
      <c r="E18" s="260"/>
      <c r="F18" s="204" t="str">
        <f t="shared" si="0"/>
        <v>N/A</v>
      </c>
      <c r="G18" s="9"/>
      <c r="AA18" s="243" t="str">
        <f t="shared" si="1"/>
        <v/>
      </c>
      <c r="AB18" s="243" t="str">
        <f>IF(LEN($AA18)=0,"N",IF(LEN($AA18)&gt;1,"Error -- Availability entered in an incorrect format",IF($AA18='Control Panel'!$F$36,$AA18,IF($AA18='Control Panel'!$F$37,$AA18,IF($AA18='Control Panel'!$F$38,$AA18,IF($AA18='Control Panel'!$F$39,$AA18,IF($AA18='Control Panel'!$F$40,$AA18,IF($AA18='Control Panel'!$F$41,$AA18,"Error -- Availability entered in an incorrect format"))))))))</f>
        <v>N</v>
      </c>
    </row>
    <row r="19" spans="1:28" s="12" customFormat="1" ht="58" x14ac:dyDescent="0.35">
      <c r="A19" s="7">
        <v>7</v>
      </c>
      <c r="B19" s="204" t="s">
        <v>254</v>
      </c>
      <c r="C19" s="13" t="s">
        <v>37</v>
      </c>
      <c r="D19" s="7"/>
      <c r="E19" s="260"/>
      <c r="F19" s="204" t="str">
        <f t="shared" si="0"/>
        <v>N/A</v>
      </c>
      <c r="G19" s="9"/>
      <c r="AA19" s="243" t="str">
        <f t="shared" si="1"/>
        <v/>
      </c>
      <c r="AB19" s="243" t="str">
        <f>IF(LEN($AA19)=0,"N",IF(LEN($AA19)&gt;1,"Error -- Availability entered in an incorrect format",IF($AA19='Control Panel'!$F$36,$AA19,IF($AA19='Control Panel'!$F$37,$AA19,IF($AA19='Control Panel'!$F$38,$AA19,IF($AA19='Control Panel'!$F$39,$AA19,IF($AA19='Control Panel'!$F$40,$AA19,IF($AA19='Control Panel'!$F$41,$AA19,"Error -- Availability entered in an incorrect format"))))))))</f>
        <v>N</v>
      </c>
    </row>
    <row r="20" spans="1:28" s="12" customFormat="1" ht="43.5" x14ac:dyDescent="0.35">
      <c r="A20" s="7">
        <v>8</v>
      </c>
      <c r="B20" s="9" t="s">
        <v>255</v>
      </c>
      <c r="C20" s="13" t="s">
        <v>37</v>
      </c>
      <c r="D20" s="7"/>
      <c r="E20" s="260"/>
      <c r="F20" s="204" t="str">
        <f t="shared" si="0"/>
        <v>N/A</v>
      </c>
      <c r="G20" s="9"/>
      <c r="AA20" s="243" t="str">
        <f t="shared" si="1"/>
        <v/>
      </c>
      <c r="AB20" s="243" t="str">
        <f>IF(LEN($AA20)=0,"N",IF(LEN($AA20)&gt;1,"Error -- Availability entered in an incorrect format",IF($AA20='Control Panel'!$F$36,$AA20,IF($AA20='Control Panel'!$F$37,$AA20,IF($AA20='Control Panel'!$F$38,$AA20,IF($AA20='Control Panel'!$F$39,$AA20,IF($AA20='Control Panel'!$F$40,$AA20,IF($AA20='Control Panel'!$F$41,$AA20,"Error -- Availability entered in an incorrect format"))))))))</f>
        <v>N</v>
      </c>
    </row>
    <row r="21" spans="1:28" s="12" customFormat="1" ht="29" x14ac:dyDescent="0.35">
      <c r="A21" s="7">
        <v>9</v>
      </c>
      <c r="B21" s="9" t="s">
        <v>256</v>
      </c>
      <c r="C21" s="13" t="s">
        <v>37</v>
      </c>
      <c r="D21" s="7"/>
      <c r="E21" s="260"/>
      <c r="F21" s="204" t="str">
        <f t="shared" si="0"/>
        <v>N/A</v>
      </c>
      <c r="G21" s="9"/>
      <c r="AA21" s="243" t="str">
        <f t="shared" si="1"/>
        <v/>
      </c>
      <c r="AB21" s="243" t="str">
        <f>IF(LEN($AA21)=0,"N",IF(LEN($AA21)&gt;1,"Error -- Availability entered in an incorrect format",IF($AA21='Control Panel'!$F$36,$AA21,IF($AA21='Control Panel'!$F$37,$AA21,IF($AA21='Control Panel'!$F$38,$AA21,IF($AA21='Control Panel'!$F$39,$AA21,IF($AA21='Control Panel'!$F$40,$AA21,IF($AA21='Control Panel'!$F$41,$AA21,"Error -- Availability entered in an incorrect format"))))))))</f>
        <v>N</v>
      </c>
    </row>
    <row r="22" spans="1:28" s="12" customFormat="1" ht="29" x14ac:dyDescent="0.35">
      <c r="A22" s="7">
        <v>10</v>
      </c>
      <c r="B22" s="9" t="s">
        <v>257</v>
      </c>
      <c r="C22" s="13" t="s">
        <v>37</v>
      </c>
      <c r="D22" s="7"/>
      <c r="E22" s="260"/>
      <c r="F22" s="204" t="str">
        <f t="shared" si="0"/>
        <v>N/A</v>
      </c>
      <c r="G22" s="9"/>
      <c r="AA22" s="243" t="str">
        <f t="shared" si="1"/>
        <v/>
      </c>
      <c r="AB22" s="243" t="str">
        <f>IF(LEN($AA22)=0,"N",IF(LEN($AA22)&gt;1,"Error -- Availability entered in an incorrect format",IF($AA22='Control Panel'!$F$36,$AA22,IF($AA22='Control Panel'!$F$37,$AA22,IF($AA22='Control Panel'!$F$38,$AA22,IF($AA22='Control Panel'!$F$39,$AA22,IF($AA22='Control Panel'!$F$40,$AA22,IF($AA22='Control Panel'!$F$41,$AA22,"Error -- Availability entered in an incorrect format"))))))))</f>
        <v>N</v>
      </c>
    </row>
    <row r="23" spans="1:28" s="12" customFormat="1" ht="29" x14ac:dyDescent="0.35">
      <c r="A23" s="7">
        <v>11</v>
      </c>
      <c r="B23" s="9" t="s">
        <v>258</v>
      </c>
      <c r="C23" s="13" t="s">
        <v>37</v>
      </c>
      <c r="D23" s="7"/>
      <c r="E23" s="260"/>
      <c r="F23" s="204" t="str">
        <f t="shared" si="0"/>
        <v>N/A</v>
      </c>
      <c r="G23" s="9"/>
      <c r="AA23" s="243" t="str">
        <f t="shared" si="1"/>
        <v/>
      </c>
      <c r="AB23" s="243" t="str">
        <f>IF(LEN($AA23)=0,"N",IF(LEN($AA23)&gt;1,"Error -- Availability entered in an incorrect format",IF($AA23='Control Panel'!$F$36,$AA23,IF($AA23='Control Panel'!$F$37,$AA23,IF($AA23='Control Panel'!$F$38,$AA23,IF($AA23='Control Panel'!$F$39,$AA23,IF($AA23='Control Panel'!$F$40,$AA23,IF($AA23='Control Panel'!$F$41,$AA23,"Error -- Availability entered in an incorrect format"))))))))</f>
        <v>N</v>
      </c>
    </row>
    <row r="24" spans="1:28" s="12" customFormat="1" x14ac:dyDescent="0.35">
      <c r="A24" s="7">
        <v>12</v>
      </c>
      <c r="B24" s="9" t="s">
        <v>259</v>
      </c>
      <c r="C24" s="13" t="s">
        <v>37</v>
      </c>
      <c r="D24" s="7"/>
      <c r="E24" s="260"/>
      <c r="F24" s="204" t="str">
        <f t="shared" si="0"/>
        <v>N/A</v>
      </c>
      <c r="G24" s="9"/>
      <c r="AA24" s="243" t="str">
        <f t="shared" si="1"/>
        <v/>
      </c>
      <c r="AB24" s="243" t="str">
        <f>IF(LEN($AA24)=0,"N",IF(LEN($AA24)&gt;1,"Error -- Availability entered in an incorrect format",IF($AA24='Control Panel'!$F$36,$AA24,IF($AA24='Control Panel'!$F$37,$AA24,IF($AA24='Control Panel'!$F$38,$AA24,IF($AA24='Control Panel'!$F$39,$AA24,IF($AA24='Control Panel'!$F$40,$AA24,IF($AA24='Control Panel'!$F$41,$AA24,"Error -- Availability entered in an incorrect format"))))))))</f>
        <v>N</v>
      </c>
    </row>
    <row r="25" spans="1:28" s="14" customFormat="1" ht="29" x14ac:dyDescent="0.35">
      <c r="A25" s="7">
        <v>13</v>
      </c>
      <c r="B25" s="9" t="s">
        <v>260</v>
      </c>
      <c r="C25" s="13" t="s">
        <v>37</v>
      </c>
      <c r="D25" s="11"/>
      <c r="E25" s="261"/>
      <c r="F25" s="204" t="str">
        <f t="shared" si="0"/>
        <v>N/A</v>
      </c>
      <c r="G25" s="6"/>
      <c r="AA25" s="244" t="str">
        <f t="shared" si="1"/>
        <v/>
      </c>
      <c r="AB25" s="244" t="str">
        <f>IF(LEN($AA25)=0,"N",IF(LEN($AA25)&gt;1,"Error -- Availability entered in an incorrect format",IF($AA25='Control Panel'!$F$36,$AA25,IF($AA25='Control Panel'!$F$37,$AA25,IF($AA25='Control Panel'!$F$38,$AA25,IF($AA25='Control Panel'!$F$39,$AA25,IF($AA25='Control Panel'!$F$40,$AA25,IF($AA25='Control Panel'!$F$41,$AA25,"Error -- Availability entered in an incorrect format"))))))))</f>
        <v>N</v>
      </c>
    </row>
    <row r="26" spans="1:28" s="14" customFormat="1" ht="29" x14ac:dyDescent="0.35">
      <c r="A26" s="7">
        <v>14</v>
      </c>
      <c r="B26" s="9" t="s">
        <v>261</v>
      </c>
      <c r="C26" s="13" t="s">
        <v>37</v>
      </c>
      <c r="D26" s="11"/>
      <c r="E26" s="261"/>
      <c r="F26" s="204" t="str">
        <f t="shared" si="0"/>
        <v>N/A</v>
      </c>
      <c r="G26" s="6"/>
      <c r="AA26" s="244" t="str">
        <f t="shared" si="1"/>
        <v/>
      </c>
      <c r="AB26" s="244" t="str">
        <f>IF(LEN($AA26)=0,"N",IF(LEN($AA26)&gt;1,"Error -- Availability entered in an incorrect format",IF($AA26='Control Panel'!$F$36,$AA26,IF($AA26='Control Panel'!$F$37,$AA26,IF($AA26='Control Panel'!$F$38,$AA26,IF($AA26='Control Panel'!$F$39,$AA26,IF($AA26='Control Panel'!$F$40,$AA26,IF($AA26='Control Panel'!$F$41,$AA26,"Error -- Availability entered in an incorrect format"))))))))</f>
        <v>N</v>
      </c>
    </row>
    <row r="27" spans="1:28" s="14" customFormat="1" ht="43.5" x14ac:dyDescent="0.35">
      <c r="A27" s="7">
        <v>15</v>
      </c>
      <c r="B27" s="9" t="s">
        <v>262</v>
      </c>
      <c r="C27" s="13" t="s">
        <v>37</v>
      </c>
      <c r="D27" s="11"/>
      <c r="E27" s="261"/>
      <c r="F27" s="204" t="str">
        <f t="shared" si="0"/>
        <v>N/A</v>
      </c>
      <c r="G27" s="6"/>
      <c r="AA27" s="244" t="str">
        <f t="shared" si="1"/>
        <v/>
      </c>
      <c r="AB27" s="244" t="str">
        <f>IF(LEN($AA27)=0,"N",IF(LEN($AA27)&gt;1,"Error -- Availability entered in an incorrect format",IF($AA27='Control Panel'!$F$36,$AA27,IF($AA27='Control Panel'!$F$37,$AA27,IF($AA27='Control Panel'!$F$38,$AA27,IF($AA27='Control Panel'!$F$39,$AA27,IF($AA27='Control Panel'!$F$40,$AA27,IF($AA27='Control Panel'!$F$41,$AA27,"Error -- Availability entered in an incorrect format"))))))))</f>
        <v>N</v>
      </c>
    </row>
    <row r="28" spans="1:28" s="14" customFormat="1" ht="29" x14ac:dyDescent="0.35">
      <c r="A28" s="7">
        <v>16</v>
      </c>
      <c r="B28" s="9" t="s">
        <v>263</v>
      </c>
      <c r="C28" s="13" t="s">
        <v>37</v>
      </c>
      <c r="D28" s="11"/>
      <c r="E28" s="261"/>
      <c r="F28" s="204" t="str">
        <f t="shared" si="0"/>
        <v>N/A</v>
      </c>
      <c r="G28" s="6"/>
      <c r="AA28" s="244" t="str">
        <f t="shared" si="1"/>
        <v/>
      </c>
      <c r="AB28" s="244" t="str">
        <f>IF(LEN($AA28)=0,"N",IF(LEN($AA28)&gt;1,"Error -- Availability entered in an incorrect format",IF($AA28='Control Panel'!$F$36,$AA28,IF($AA28='Control Panel'!$F$37,$AA28,IF($AA28='Control Panel'!$F$38,$AA28,IF($AA28='Control Panel'!$F$39,$AA28,IF($AA28='Control Panel'!$F$40,$AA28,IF($AA28='Control Panel'!$F$41,$AA28,"Error -- Availability entered in an incorrect format"))))))))</f>
        <v>N</v>
      </c>
    </row>
    <row r="29" spans="1:28" s="14" customFormat="1" ht="29" x14ac:dyDescent="0.35">
      <c r="A29" s="7">
        <v>17</v>
      </c>
      <c r="B29" s="9" t="s">
        <v>264</v>
      </c>
      <c r="C29" s="13" t="s">
        <v>37</v>
      </c>
      <c r="D29" s="11"/>
      <c r="E29" s="261"/>
      <c r="F29" s="204" t="str">
        <f t="shared" si="0"/>
        <v>N/A</v>
      </c>
      <c r="G29" s="6"/>
      <c r="AA29" s="244" t="str">
        <f t="shared" si="1"/>
        <v/>
      </c>
      <c r="AB29" s="244" t="str">
        <f>IF(LEN($AA29)=0,"N",IF(LEN($AA29)&gt;1,"Error -- Availability entered in an incorrect format",IF($AA29='Control Panel'!$F$36,$AA29,IF($AA29='Control Panel'!$F$37,$AA29,IF($AA29='Control Panel'!$F$38,$AA29,IF($AA29='Control Panel'!$F$39,$AA29,IF($AA29='Control Panel'!$F$40,$AA29,IF($AA29='Control Panel'!$F$41,$AA29,"Error -- Availability entered in an incorrect format"))))))))</f>
        <v>N</v>
      </c>
    </row>
    <row r="30" spans="1:28" s="14" customFormat="1" ht="43.5" x14ac:dyDescent="0.35">
      <c r="A30" s="7">
        <v>18</v>
      </c>
      <c r="B30" s="9" t="s">
        <v>265</v>
      </c>
      <c r="C30" s="13" t="s">
        <v>37</v>
      </c>
      <c r="D30" s="11"/>
      <c r="E30" s="261"/>
      <c r="F30" s="204" t="str">
        <f t="shared" si="0"/>
        <v>N/A</v>
      </c>
      <c r="G30" s="6"/>
      <c r="AA30" s="244" t="str">
        <f t="shared" si="1"/>
        <v/>
      </c>
      <c r="AB30" s="244" t="str">
        <f>IF(LEN($AA30)=0,"N",IF(LEN($AA30)&gt;1,"Error -- Availability entered in an incorrect format",IF($AA30='Control Panel'!$F$36,$AA30,IF($AA30='Control Panel'!$F$37,$AA30,IF($AA30='Control Panel'!$F$38,$AA30,IF($AA30='Control Panel'!$F$39,$AA30,IF($AA30='Control Panel'!$F$40,$AA30,IF($AA30='Control Panel'!$F$41,$AA30,"Error -- Availability entered in an incorrect format"))))))))</f>
        <v>N</v>
      </c>
    </row>
    <row r="31" spans="1:28" s="14" customFormat="1" ht="43.5" x14ac:dyDescent="0.35">
      <c r="A31" s="7">
        <v>19</v>
      </c>
      <c r="B31" s="9" t="s">
        <v>266</v>
      </c>
      <c r="C31" s="13" t="s">
        <v>37</v>
      </c>
      <c r="D31" s="220"/>
      <c r="E31" s="261"/>
      <c r="F31" s="204" t="str">
        <f t="shared" si="0"/>
        <v>N/A</v>
      </c>
      <c r="G31" s="6"/>
      <c r="AA31" s="244" t="str">
        <f t="shared" si="1"/>
        <v/>
      </c>
      <c r="AB31" s="244" t="str">
        <f>IF(LEN($AA31)=0,"N",IF(LEN($AA31)&gt;1,"Error -- Availability entered in an incorrect format",IF($AA31='Control Panel'!$F$36,$AA31,IF($AA31='Control Panel'!$F$37,$AA31,IF($AA31='Control Panel'!$F$38,$AA31,IF($AA31='Control Panel'!$F$39,$AA31,IF($AA31='Control Panel'!$F$40,$AA31,IF($AA31='Control Panel'!$F$41,$AA31,"Error -- Availability entered in an incorrect format"))))))))</f>
        <v>N</v>
      </c>
    </row>
    <row r="32" spans="1:28" s="14" customFormat="1" ht="29" x14ac:dyDescent="0.35">
      <c r="A32" s="7">
        <v>20</v>
      </c>
      <c r="B32" s="9" t="s">
        <v>267</v>
      </c>
      <c r="C32" s="13" t="s">
        <v>37</v>
      </c>
      <c r="D32" s="220"/>
      <c r="E32" s="261"/>
      <c r="F32" s="204" t="str">
        <f t="shared" si="0"/>
        <v>N/A</v>
      </c>
      <c r="G32" s="6"/>
      <c r="AA32" s="244" t="str">
        <f t="shared" si="1"/>
        <v/>
      </c>
      <c r="AB32" s="244" t="str">
        <f>IF(LEN($AA32)=0,"N",IF(LEN($AA32)&gt;1,"Error -- Availability entered in an incorrect format",IF($AA32='Control Panel'!$F$36,$AA32,IF($AA32='Control Panel'!$F$37,$AA32,IF($AA32='Control Panel'!$F$38,$AA32,IF($AA32='Control Panel'!$F$39,$AA32,IF($AA32='Control Panel'!$F$40,$AA32,IF($AA32='Control Panel'!$F$41,$AA32,"Error -- Availability entered in an incorrect format"))))))))</f>
        <v>N</v>
      </c>
    </row>
    <row r="33" spans="1:28" s="14" customFormat="1" ht="29" x14ac:dyDescent="0.35">
      <c r="A33" s="7">
        <v>21</v>
      </c>
      <c r="B33" s="9" t="s">
        <v>268</v>
      </c>
      <c r="C33" s="13" t="s">
        <v>37</v>
      </c>
      <c r="D33" s="220"/>
      <c r="E33" s="261"/>
      <c r="F33" s="204" t="str">
        <f t="shared" si="0"/>
        <v>N/A</v>
      </c>
      <c r="G33" s="6"/>
      <c r="AA33" s="244" t="str">
        <f t="shared" si="1"/>
        <v/>
      </c>
      <c r="AB33" s="244" t="str">
        <f>IF(LEN($AA33)=0,"N",IF(LEN($AA33)&gt;1,"Error -- Availability entered in an incorrect format",IF($AA33='Control Panel'!$F$36,$AA33,IF($AA33='Control Panel'!$F$37,$AA33,IF($AA33='Control Panel'!$F$38,$AA33,IF($AA33='Control Panel'!$F$39,$AA33,IF($AA33='Control Panel'!$F$40,$AA33,IF($AA33='Control Panel'!$F$41,$AA33,"Error -- Availability entered in an incorrect format"))))))))</f>
        <v>N</v>
      </c>
    </row>
    <row r="34" spans="1:28" s="14" customFormat="1" ht="29" x14ac:dyDescent="0.35">
      <c r="A34" s="7">
        <v>22</v>
      </c>
      <c r="B34" s="204" t="s">
        <v>269</v>
      </c>
      <c r="C34" s="13" t="s">
        <v>37</v>
      </c>
      <c r="D34" s="220"/>
      <c r="E34" s="261"/>
      <c r="F34" s="204" t="str">
        <f t="shared" si="0"/>
        <v>N/A</v>
      </c>
      <c r="G34" s="6"/>
      <c r="AA34" s="244" t="str">
        <f t="shared" si="1"/>
        <v/>
      </c>
      <c r="AB34" s="244" t="str">
        <f>IF(LEN($AA34)=0,"N",IF(LEN($AA34)&gt;1,"Error -- Availability entered in an incorrect format",IF($AA34='Control Panel'!$F$36,$AA34,IF($AA34='Control Panel'!$F$37,$AA34,IF($AA34='Control Panel'!$F$38,$AA34,IF($AA34='Control Panel'!$F$39,$AA34,IF($AA34='Control Panel'!$F$40,$AA34,IF($AA34='Control Panel'!$F$41,$AA34,"Error -- Availability entered in an incorrect format"))))))))</f>
        <v>N</v>
      </c>
    </row>
    <row r="35" spans="1:28" s="14" customFormat="1" ht="29" x14ac:dyDescent="0.35">
      <c r="A35" s="7">
        <v>23</v>
      </c>
      <c r="B35" s="9" t="s">
        <v>270</v>
      </c>
      <c r="C35" s="13" t="s">
        <v>37</v>
      </c>
      <c r="D35" s="220"/>
      <c r="E35" s="261"/>
      <c r="F35" s="204" t="str">
        <f t="shared" si="0"/>
        <v>N/A</v>
      </c>
      <c r="G35" s="6"/>
      <c r="AA35" s="244" t="str">
        <f t="shared" si="1"/>
        <v/>
      </c>
      <c r="AB35" s="244" t="str">
        <f>IF(LEN($AA35)=0,"N",IF(LEN($AA35)&gt;1,"Error -- Availability entered in an incorrect format",IF($AA35='Control Panel'!$F$36,$AA35,IF($AA35='Control Panel'!$F$37,$AA35,IF($AA35='Control Panel'!$F$38,$AA35,IF($AA35='Control Panel'!$F$39,$AA35,IF($AA35='Control Panel'!$F$40,$AA35,IF($AA35='Control Panel'!$F$41,$AA35,"Error -- Availability entered in an incorrect format"))))))))</f>
        <v>N</v>
      </c>
    </row>
    <row r="36" spans="1:28" s="14" customFormat="1" x14ac:dyDescent="0.35">
      <c r="A36" s="7">
        <v>24</v>
      </c>
      <c r="B36" s="9" t="s">
        <v>271</v>
      </c>
      <c r="C36" s="13" t="s">
        <v>37</v>
      </c>
      <c r="D36" s="220"/>
      <c r="E36" s="261"/>
      <c r="F36" s="204" t="str">
        <f t="shared" si="0"/>
        <v>N/A</v>
      </c>
      <c r="G36" s="6"/>
      <c r="AA36" s="244" t="str">
        <f t="shared" si="1"/>
        <v/>
      </c>
      <c r="AB36" s="244" t="str">
        <f>IF(LEN($AA36)=0,"N",IF(LEN($AA36)&gt;1,"Error -- Availability entered in an incorrect format",IF($AA36='Control Panel'!$F$36,$AA36,IF($AA36='Control Panel'!$F$37,$AA36,IF($AA36='Control Panel'!$F$38,$AA36,IF($AA36='Control Panel'!$F$39,$AA36,IF($AA36='Control Panel'!$F$40,$AA36,IF($AA36='Control Panel'!$F$41,$AA36,"Error -- Availability entered in an incorrect format"))))))))</f>
        <v>N</v>
      </c>
    </row>
    <row r="37" spans="1:28" s="14" customFormat="1" ht="29" x14ac:dyDescent="0.35">
      <c r="A37" s="7">
        <v>25</v>
      </c>
      <c r="B37" s="9" t="s">
        <v>272</v>
      </c>
      <c r="C37" s="13" t="s">
        <v>37</v>
      </c>
      <c r="D37" s="220"/>
      <c r="E37" s="261"/>
      <c r="F37" s="204" t="str">
        <f t="shared" si="0"/>
        <v>N/A</v>
      </c>
      <c r="G37" s="6"/>
      <c r="AA37" s="244" t="str">
        <f t="shared" si="1"/>
        <v/>
      </c>
      <c r="AB37" s="244" t="str">
        <f>IF(LEN($AA37)=0,"N",IF(LEN($AA37)&gt;1,"Error -- Availability entered in an incorrect format",IF($AA37='Control Panel'!$F$36,$AA37,IF($AA37='Control Panel'!$F$37,$AA37,IF($AA37='Control Panel'!$F$38,$AA37,IF($AA37='Control Panel'!$F$39,$AA37,IF($AA37='Control Panel'!$F$40,$AA37,IF($AA37='Control Panel'!$F$41,$AA37,"Error -- Availability entered in an incorrect format"))))))))</f>
        <v>N</v>
      </c>
    </row>
    <row r="38" spans="1:28" s="14" customFormat="1" ht="72.5" x14ac:dyDescent="0.35">
      <c r="A38" s="7">
        <v>26</v>
      </c>
      <c r="B38" s="9" t="s">
        <v>273</v>
      </c>
      <c r="C38" s="13" t="s">
        <v>37</v>
      </c>
      <c r="D38" s="220"/>
      <c r="E38" s="261"/>
      <c r="F38" s="204" t="str">
        <f t="shared" si="0"/>
        <v>N/A</v>
      </c>
      <c r="G38" s="6"/>
      <c r="AA38" s="244" t="str">
        <f t="shared" si="1"/>
        <v/>
      </c>
      <c r="AB38" s="244" t="str">
        <f>IF(LEN($AA38)=0,"N",IF(LEN($AA38)&gt;1,"Error -- Availability entered in an incorrect format",IF($AA38='Control Panel'!$F$36,$AA38,IF($AA38='Control Panel'!$F$37,$AA38,IF($AA38='Control Panel'!$F$38,$AA38,IF($AA38='Control Panel'!$F$39,$AA38,IF($AA38='Control Panel'!$F$40,$AA38,IF($AA38='Control Panel'!$F$41,$AA38,"Error -- Availability entered in an incorrect format"))))))))</f>
        <v>N</v>
      </c>
    </row>
    <row r="39" spans="1:28" s="14" customFormat="1" ht="29" x14ac:dyDescent="0.35">
      <c r="A39" s="7">
        <v>27</v>
      </c>
      <c r="B39" s="9" t="s">
        <v>274</v>
      </c>
      <c r="C39" s="13" t="s">
        <v>37</v>
      </c>
      <c r="D39" s="220"/>
      <c r="E39" s="261"/>
      <c r="F39" s="204" t="str">
        <f t="shared" si="0"/>
        <v>N/A</v>
      </c>
      <c r="G39" s="6"/>
      <c r="AA39" s="244" t="str">
        <f t="shared" si="1"/>
        <v/>
      </c>
      <c r="AB39" s="244" t="str">
        <f>IF(LEN($AA39)=0,"N",IF(LEN($AA39)&gt;1,"Error -- Availability entered in an incorrect format",IF($AA39='Control Panel'!$F$36,$AA39,IF($AA39='Control Panel'!$F$37,$AA39,IF($AA39='Control Panel'!$F$38,$AA39,IF($AA39='Control Panel'!$F$39,$AA39,IF($AA39='Control Panel'!$F$40,$AA39,IF($AA39='Control Panel'!$F$41,$AA39,"Error -- Availability entered in an incorrect format"))))))))</f>
        <v>N</v>
      </c>
    </row>
    <row r="40" spans="1:28" s="14" customFormat="1" ht="43.5" x14ac:dyDescent="0.35">
      <c r="A40" s="7">
        <v>28</v>
      </c>
      <c r="B40" s="9" t="s">
        <v>275</v>
      </c>
      <c r="C40" s="13" t="s">
        <v>37</v>
      </c>
      <c r="D40" s="220"/>
      <c r="E40" s="261"/>
      <c r="F40" s="204" t="str">
        <f t="shared" si="0"/>
        <v>N/A</v>
      </c>
      <c r="G40" s="6"/>
      <c r="AA40" s="244" t="str">
        <f t="shared" si="1"/>
        <v/>
      </c>
      <c r="AB40" s="244" t="str">
        <f>IF(LEN($AA40)=0,"N",IF(LEN($AA40)&gt;1,"Error -- Availability entered in an incorrect format",IF($AA40='Control Panel'!$F$36,$AA40,IF($AA40='Control Panel'!$F$37,$AA40,IF($AA40='Control Panel'!$F$38,$AA40,IF($AA40='Control Panel'!$F$39,$AA40,IF($AA40='Control Panel'!$F$40,$AA40,IF($AA40='Control Panel'!$F$41,$AA40,"Error -- Availability entered in an incorrect format"))))))))</f>
        <v>N</v>
      </c>
    </row>
    <row r="41" spans="1:28" s="14" customFormat="1" ht="43.5" x14ac:dyDescent="0.35">
      <c r="A41" s="7">
        <v>29</v>
      </c>
      <c r="B41" s="9" t="s">
        <v>276</v>
      </c>
      <c r="C41" s="13" t="s">
        <v>37</v>
      </c>
      <c r="D41" s="220"/>
      <c r="E41" s="261"/>
      <c r="F41" s="204" t="str">
        <f t="shared" si="0"/>
        <v>N/A</v>
      </c>
      <c r="G41" s="6"/>
      <c r="AA41" s="244" t="str">
        <f t="shared" si="1"/>
        <v/>
      </c>
      <c r="AB41" s="244" t="str">
        <f>IF(LEN($AA41)=0,"N",IF(LEN($AA41)&gt;1,"Error -- Availability entered in an incorrect format",IF($AA41='Control Panel'!$F$36,$AA41,IF($AA41='Control Panel'!$F$37,$AA41,IF($AA41='Control Panel'!$F$38,$AA41,IF($AA41='Control Panel'!$F$39,$AA41,IF($AA41='Control Panel'!$F$40,$AA41,IF($AA41='Control Panel'!$F$41,$AA41,"Error -- Availability entered in an incorrect format"))))))))</f>
        <v>N</v>
      </c>
    </row>
    <row r="42" spans="1:28" s="14" customFormat="1" x14ac:dyDescent="0.35">
      <c r="A42" s="7">
        <v>30</v>
      </c>
      <c r="B42" s="9" t="s">
        <v>277</v>
      </c>
      <c r="C42" s="13" t="s">
        <v>40</v>
      </c>
      <c r="D42" s="220"/>
      <c r="E42" s="261"/>
      <c r="F42" s="204" t="str">
        <f t="shared" si="0"/>
        <v>N/A</v>
      </c>
      <c r="G42" s="6"/>
      <c r="AA42" s="244" t="str">
        <f t="shared" si="1"/>
        <v/>
      </c>
      <c r="AB42" s="244" t="str">
        <f>IF(LEN($AA42)=0,"N",IF(LEN($AA42)&gt;1,"Error -- Availability entered in an incorrect format",IF($AA42='Control Panel'!$F$36,$AA42,IF($AA42='Control Panel'!$F$37,$AA42,IF($AA42='Control Panel'!$F$38,$AA42,IF($AA42='Control Panel'!$F$39,$AA42,IF($AA42='Control Panel'!$F$40,$AA42,IF($AA42='Control Panel'!$F$41,$AA42,"Error -- Availability entered in an incorrect format"))))))))</f>
        <v>N</v>
      </c>
    </row>
    <row r="43" spans="1:28" s="14" customFormat="1" x14ac:dyDescent="0.35">
      <c r="A43" s="7">
        <v>31</v>
      </c>
      <c r="B43" s="9" t="s">
        <v>278</v>
      </c>
      <c r="C43" s="13"/>
      <c r="D43" s="220"/>
      <c r="E43" s="261"/>
      <c r="F43" s="204" t="str">
        <f t="shared" si="0"/>
        <v>N/A</v>
      </c>
      <c r="G43" s="6"/>
      <c r="AA43" s="244" t="str">
        <f t="shared" si="1"/>
        <v/>
      </c>
      <c r="AB43" s="244" t="str">
        <f>IF(LEN($AA43)=0,"N",IF(LEN($AA43)&gt;1,"Error -- Availability entered in an incorrect format",IF($AA43='Control Panel'!$F$36,$AA43,IF($AA43='Control Panel'!$F$37,$AA43,IF($AA43='Control Panel'!$F$38,$AA43,IF($AA43='Control Panel'!$F$39,$AA43,IF($AA43='Control Panel'!$F$40,$AA43,IF($AA43='Control Panel'!$F$41,$AA43,"Error -- Availability entered in an incorrect format"))))))))</f>
        <v>N</v>
      </c>
    </row>
    <row r="44" spans="1:28" s="14" customFormat="1" ht="29" x14ac:dyDescent="0.35">
      <c r="A44" s="7">
        <v>32</v>
      </c>
      <c r="B44" s="9" t="s">
        <v>279</v>
      </c>
      <c r="C44" s="13" t="s">
        <v>37</v>
      </c>
      <c r="D44" s="220"/>
      <c r="E44" s="261"/>
      <c r="F44" s="204" t="str">
        <f t="shared" si="0"/>
        <v>N/A</v>
      </c>
      <c r="G44" s="6"/>
      <c r="AA44" s="244" t="str">
        <f t="shared" si="1"/>
        <v/>
      </c>
      <c r="AB44" s="244" t="str">
        <f>IF(LEN($AA44)=0,"N",IF(LEN($AA44)&gt;1,"Error -- Availability entered in an incorrect format",IF($AA44='Control Panel'!$F$36,$AA44,IF($AA44='Control Panel'!$F$37,$AA44,IF($AA44='Control Panel'!$F$38,$AA44,IF($AA44='Control Panel'!$F$39,$AA44,IF($AA44='Control Panel'!$F$40,$AA44,IF($AA44='Control Panel'!$F$41,$AA44,"Error -- Availability entered in an incorrect format"))))))))</f>
        <v>N</v>
      </c>
    </row>
    <row r="45" spans="1:28" s="14" customFormat="1" x14ac:dyDescent="0.35">
      <c r="A45" s="7">
        <v>33</v>
      </c>
      <c r="B45" s="9" t="s">
        <v>280</v>
      </c>
      <c r="C45" s="13" t="s">
        <v>37</v>
      </c>
      <c r="D45" s="220"/>
      <c r="E45" s="261"/>
      <c r="F45" s="204" t="str">
        <f t="shared" si="0"/>
        <v>N/A</v>
      </c>
      <c r="G45" s="6"/>
      <c r="AA45" s="244" t="str">
        <f t="shared" si="1"/>
        <v/>
      </c>
      <c r="AB45" s="244" t="str">
        <f>IF(LEN($AA45)=0,"N",IF(LEN($AA45)&gt;1,"Error -- Availability entered in an incorrect format",IF($AA45='Control Panel'!$F$36,$AA45,IF($AA45='Control Panel'!$F$37,$AA45,IF($AA45='Control Panel'!$F$38,$AA45,IF($AA45='Control Panel'!$F$39,$AA45,IF($AA45='Control Panel'!$F$40,$AA45,IF($AA45='Control Panel'!$F$41,$AA45,"Error -- Availability entered in an incorrect format"))))))))</f>
        <v>N</v>
      </c>
    </row>
    <row r="46" spans="1:28" s="14" customFormat="1" ht="29" x14ac:dyDescent="0.35">
      <c r="A46" s="7">
        <v>34</v>
      </c>
      <c r="B46" s="9" t="s">
        <v>281</v>
      </c>
      <c r="C46" s="13" t="s">
        <v>37</v>
      </c>
      <c r="D46" s="220"/>
      <c r="E46" s="261"/>
      <c r="F46" s="204" t="str">
        <f t="shared" si="0"/>
        <v>N/A</v>
      </c>
      <c r="G46" s="6"/>
      <c r="AA46" s="244" t="str">
        <f t="shared" si="1"/>
        <v/>
      </c>
      <c r="AB46" s="244" t="str">
        <f>IF(LEN($AA46)=0,"N",IF(LEN($AA46)&gt;1,"Error -- Availability entered in an incorrect format",IF($AA46='Control Panel'!$F$36,$AA46,IF($AA46='Control Panel'!$F$37,$AA46,IF($AA46='Control Panel'!$F$38,$AA46,IF($AA46='Control Panel'!$F$39,$AA46,IF($AA46='Control Panel'!$F$40,$AA46,IF($AA46='Control Panel'!$F$41,$AA46,"Error -- Availability entered in an incorrect format"))))))))</f>
        <v>N</v>
      </c>
    </row>
    <row r="47" spans="1:28" s="14" customFormat="1" ht="29" x14ac:dyDescent="0.35">
      <c r="A47" s="7">
        <v>35</v>
      </c>
      <c r="B47" s="9" t="s">
        <v>282</v>
      </c>
      <c r="C47" s="13" t="s">
        <v>37</v>
      </c>
      <c r="D47" s="220"/>
      <c r="E47" s="261"/>
      <c r="F47" s="204" t="str">
        <f t="shared" si="0"/>
        <v>N/A</v>
      </c>
      <c r="G47" s="6"/>
      <c r="AA47" s="244" t="str">
        <f t="shared" si="1"/>
        <v/>
      </c>
      <c r="AB47" s="244" t="str">
        <f>IF(LEN($AA47)=0,"N",IF(LEN($AA47)&gt;1,"Error -- Availability entered in an incorrect format",IF($AA47='Control Panel'!$F$36,$AA47,IF($AA47='Control Panel'!$F$37,$AA47,IF($AA47='Control Panel'!$F$38,$AA47,IF($AA47='Control Panel'!$F$39,$AA47,IF($AA47='Control Panel'!$F$40,$AA47,IF($AA47='Control Panel'!$F$41,$AA47,"Error -- Availability entered in an incorrect format"))))))))</f>
        <v>N</v>
      </c>
    </row>
    <row r="48" spans="1:28" s="14" customFormat="1" ht="29" x14ac:dyDescent="0.35">
      <c r="A48" s="7">
        <v>36</v>
      </c>
      <c r="B48" s="9" t="s">
        <v>283</v>
      </c>
      <c r="C48" s="13" t="s">
        <v>37</v>
      </c>
      <c r="D48" s="220"/>
      <c r="E48" s="261"/>
      <c r="F48" s="204" t="str">
        <f t="shared" si="0"/>
        <v>N/A</v>
      </c>
      <c r="G48" s="6"/>
      <c r="AA48" s="244" t="str">
        <f t="shared" si="1"/>
        <v/>
      </c>
      <c r="AB48" s="244" t="str">
        <f>IF(LEN($AA48)=0,"N",IF(LEN($AA48)&gt;1,"Error -- Availability entered in an incorrect format",IF($AA48='Control Panel'!$F$36,$AA48,IF($AA48='Control Panel'!$F$37,$AA48,IF($AA48='Control Panel'!$F$38,$AA48,IF($AA48='Control Panel'!$F$39,$AA48,IF($AA48='Control Panel'!$F$40,$AA48,IF($AA48='Control Panel'!$F$41,$AA48,"Error -- Availability entered in an incorrect format"))))))))</f>
        <v>N</v>
      </c>
    </row>
    <row r="49" spans="1:28" s="14" customFormat="1" x14ac:dyDescent="0.35">
      <c r="A49" s="7">
        <v>37</v>
      </c>
      <c r="B49" s="204" t="s">
        <v>284</v>
      </c>
      <c r="C49" s="13"/>
      <c r="D49" s="220"/>
      <c r="E49" s="261"/>
      <c r="F49" s="204" t="str">
        <f t="shared" si="0"/>
        <v>N/A</v>
      </c>
      <c r="G49" s="6"/>
      <c r="AA49" s="244" t="str">
        <f t="shared" si="1"/>
        <v/>
      </c>
      <c r="AB49" s="244" t="str">
        <f>IF(LEN($AA49)=0,"N",IF(LEN($AA49)&gt;1,"Error -- Availability entered in an incorrect format",IF($AA49='Control Panel'!$F$36,$AA49,IF($AA49='Control Panel'!$F$37,$AA49,IF($AA49='Control Panel'!$F$38,$AA49,IF($AA49='Control Panel'!$F$39,$AA49,IF($AA49='Control Panel'!$F$40,$AA49,IF($AA49='Control Panel'!$F$41,$AA49,"Error -- Availability entered in an incorrect format"))))))))</f>
        <v>N</v>
      </c>
    </row>
    <row r="50" spans="1:28" s="14" customFormat="1" ht="43.5" x14ac:dyDescent="0.35">
      <c r="A50" s="7">
        <v>38</v>
      </c>
      <c r="B50" s="9" t="s">
        <v>285</v>
      </c>
      <c r="C50" s="13" t="s">
        <v>37</v>
      </c>
      <c r="D50" s="220"/>
      <c r="E50" s="261"/>
      <c r="F50" s="204" t="str">
        <f t="shared" si="0"/>
        <v>N/A</v>
      </c>
      <c r="G50" s="6"/>
      <c r="AA50" s="244" t="str">
        <f t="shared" si="1"/>
        <v/>
      </c>
      <c r="AB50" s="244" t="str">
        <f>IF(LEN($AA50)=0,"N",IF(LEN($AA50)&gt;1,"Error -- Availability entered in an incorrect format",IF($AA50='Control Panel'!$F$36,$AA50,IF($AA50='Control Panel'!$F$37,$AA50,IF($AA50='Control Panel'!$F$38,$AA50,IF($AA50='Control Panel'!$F$39,$AA50,IF($AA50='Control Panel'!$F$40,$AA50,IF($AA50='Control Panel'!$F$41,$AA50,"Error -- Availability entered in an incorrect format"))))))))</f>
        <v>N</v>
      </c>
    </row>
    <row r="51" spans="1:28" s="14" customFormat="1" x14ac:dyDescent="0.35">
      <c r="A51" s="7">
        <v>39</v>
      </c>
      <c r="B51" s="9" t="s">
        <v>286</v>
      </c>
      <c r="C51" s="13" t="s">
        <v>37</v>
      </c>
      <c r="D51" s="220"/>
      <c r="E51" s="261"/>
      <c r="F51" s="204" t="str">
        <f t="shared" si="0"/>
        <v>N/A</v>
      </c>
      <c r="G51" s="6"/>
      <c r="AA51" s="244" t="str">
        <f t="shared" si="1"/>
        <v/>
      </c>
      <c r="AB51" s="244" t="str">
        <f>IF(LEN($AA51)=0,"N",IF(LEN($AA51)&gt;1,"Error -- Availability entered in an incorrect format",IF($AA51='Control Panel'!$F$36,$AA51,IF($AA51='Control Panel'!$F$37,$AA51,IF($AA51='Control Panel'!$F$38,$AA51,IF($AA51='Control Panel'!$F$39,$AA51,IF($AA51='Control Panel'!$F$40,$AA51,IF($AA51='Control Panel'!$F$41,$AA51,"Error -- Availability entered in an incorrect format"))))))))</f>
        <v>N</v>
      </c>
    </row>
    <row r="52" spans="1:28" s="14" customFormat="1" x14ac:dyDescent="0.35">
      <c r="A52" s="7">
        <v>40</v>
      </c>
      <c r="B52" s="9" t="s">
        <v>287</v>
      </c>
      <c r="C52" s="13" t="s">
        <v>37</v>
      </c>
      <c r="D52" s="220"/>
      <c r="E52" s="261"/>
      <c r="F52" s="204" t="str">
        <f t="shared" si="0"/>
        <v>N/A</v>
      </c>
      <c r="G52" s="6"/>
      <c r="AA52" s="244" t="str">
        <f t="shared" si="1"/>
        <v/>
      </c>
      <c r="AB52" s="244" t="str">
        <f>IF(LEN($AA52)=0,"N",IF(LEN($AA52)&gt;1,"Error -- Availability entered in an incorrect format",IF($AA52='Control Panel'!$F$36,$AA52,IF($AA52='Control Panel'!$F$37,$AA52,IF($AA52='Control Panel'!$F$38,$AA52,IF($AA52='Control Panel'!$F$39,$AA52,IF($AA52='Control Panel'!$F$40,$AA52,IF($AA52='Control Panel'!$F$41,$AA52,"Error -- Availability entered in an incorrect format"))))))))</f>
        <v>N</v>
      </c>
    </row>
    <row r="53" spans="1:28" s="14" customFormat="1" ht="29" x14ac:dyDescent="0.35">
      <c r="A53" s="7">
        <v>41</v>
      </c>
      <c r="B53" s="9" t="s">
        <v>288</v>
      </c>
      <c r="C53" s="13" t="s">
        <v>40</v>
      </c>
      <c r="D53" s="220"/>
      <c r="E53" s="261"/>
      <c r="F53" s="204" t="str">
        <f t="shared" si="0"/>
        <v>N/A</v>
      </c>
      <c r="G53" s="6"/>
      <c r="AA53" s="244" t="str">
        <f t="shared" si="1"/>
        <v/>
      </c>
      <c r="AB53" s="244" t="str">
        <f>IF(LEN($AA53)=0,"N",IF(LEN($AA53)&gt;1,"Error -- Availability entered in an incorrect format",IF($AA53='Control Panel'!$F$36,$AA53,IF($AA53='Control Panel'!$F$37,$AA53,IF($AA53='Control Panel'!$F$38,$AA53,IF($AA53='Control Panel'!$F$39,$AA53,IF($AA53='Control Panel'!$F$40,$AA53,IF($AA53='Control Panel'!$F$41,$AA53,"Error -- Availability entered in an incorrect format"))))))))</f>
        <v>N</v>
      </c>
    </row>
    <row r="54" spans="1:28" s="14" customFormat="1" x14ac:dyDescent="0.35">
      <c r="A54" s="7">
        <v>42</v>
      </c>
      <c r="B54" s="9" t="s">
        <v>289</v>
      </c>
      <c r="C54" s="13" t="s">
        <v>37</v>
      </c>
      <c r="D54" s="220"/>
      <c r="E54" s="261"/>
      <c r="F54" s="204" t="str">
        <f t="shared" si="0"/>
        <v>N/A</v>
      </c>
      <c r="G54" s="6"/>
      <c r="AA54" s="244" t="str">
        <f t="shared" si="1"/>
        <v/>
      </c>
      <c r="AB54" s="244" t="str">
        <f>IF(LEN($AA54)=0,"N",IF(LEN($AA54)&gt;1,"Error -- Availability entered in an incorrect format",IF($AA54='Control Panel'!$F$36,$AA54,IF($AA54='Control Panel'!$F$37,$AA54,IF($AA54='Control Panel'!$F$38,$AA54,IF($AA54='Control Panel'!$F$39,$AA54,IF($AA54='Control Panel'!$F$40,$AA54,IF($AA54='Control Panel'!$F$41,$AA54,"Error -- Availability entered in an incorrect format"))))))))</f>
        <v>N</v>
      </c>
    </row>
    <row r="55" spans="1:28" s="14" customFormat="1" x14ac:dyDescent="0.35">
      <c r="A55" s="7">
        <v>43</v>
      </c>
      <c r="B55" s="9" t="s">
        <v>290</v>
      </c>
      <c r="C55" s="13" t="s">
        <v>37</v>
      </c>
      <c r="D55" s="220"/>
      <c r="E55" s="261"/>
      <c r="F55" s="204" t="str">
        <f t="shared" si="0"/>
        <v>N/A</v>
      </c>
      <c r="G55" s="6"/>
      <c r="AA55" s="244" t="str">
        <f t="shared" si="1"/>
        <v/>
      </c>
      <c r="AB55" s="244" t="str">
        <f>IF(LEN($AA55)=0,"N",IF(LEN($AA55)&gt;1,"Error -- Availability entered in an incorrect format",IF($AA55='Control Panel'!$F$36,$AA55,IF($AA55='Control Panel'!$F$37,$AA55,IF($AA55='Control Panel'!$F$38,$AA55,IF($AA55='Control Panel'!$F$39,$AA55,IF($AA55='Control Panel'!$F$40,$AA55,IF($AA55='Control Panel'!$F$41,$AA55,"Error -- Availability entered in an incorrect format"))))))))</f>
        <v>N</v>
      </c>
    </row>
    <row r="56" spans="1:28" s="14" customFormat="1" ht="29" x14ac:dyDescent="0.35">
      <c r="A56" s="7">
        <v>44</v>
      </c>
      <c r="B56" s="9" t="s">
        <v>291</v>
      </c>
      <c r="C56" s="13" t="s">
        <v>37</v>
      </c>
      <c r="D56" s="220"/>
      <c r="E56" s="261"/>
      <c r="F56" s="204" t="str">
        <f t="shared" si="0"/>
        <v>N/A</v>
      </c>
      <c r="G56" s="6"/>
      <c r="AA56" s="244" t="str">
        <f t="shared" si="1"/>
        <v/>
      </c>
      <c r="AB56" s="244" t="str">
        <f>IF(LEN($AA56)=0,"N",IF(LEN($AA56)&gt;1,"Error -- Availability entered in an incorrect format",IF($AA56='Control Panel'!$F$36,$AA56,IF($AA56='Control Panel'!$F$37,$AA56,IF($AA56='Control Panel'!$F$38,$AA56,IF($AA56='Control Panel'!$F$39,$AA56,IF($AA56='Control Panel'!$F$40,$AA56,IF($AA56='Control Panel'!$F$41,$AA56,"Error -- Availability entered in an incorrect format"))))))))</f>
        <v>N</v>
      </c>
    </row>
    <row r="57" spans="1:28" s="14" customFormat="1" x14ac:dyDescent="0.35">
      <c r="A57" s="7">
        <v>45</v>
      </c>
      <c r="B57" s="9" t="s">
        <v>292</v>
      </c>
      <c r="C57" s="13" t="s">
        <v>37</v>
      </c>
      <c r="D57" s="220"/>
      <c r="E57" s="261"/>
      <c r="F57" s="204" t="str">
        <f t="shared" si="0"/>
        <v>N/A</v>
      </c>
      <c r="G57" s="6"/>
      <c r="AA57" s="244" t="str">
        <f t="shared" si="1"/>
        <v/>
      </c>
      <c r="AB57" s="244" t="str">
        <f>IF(LEN($AA57)=0,"N",IF(LEN($AA57)&gt;1,"Error -- Availability entered in an incorrect format",IF($AA57='Control Panel'!$F$36,$AA57,IF($AA57='Control Panel'!$F$37,$AA57,IF($AA57='Control Panel'!$F$38,$AA57,IF($AA57='Control Panel'!$F$39,$AA57,IF($AA57='Control Panel'!$F$40,$AA57,IF($AA57='Control Panel'!$F$41,$AA57,"Error -- Availability entered in an incorrect format"))))))))</f>
        <v>N</v>
      </c>
    </row>
    <row r="58" spans="1:28" s="14" customFormat="1" ht="29" x14ac:dyDescent="0.35">
      <c r="A58" s="7">
        <v>46</v>
      </c>
      <c r="B58" s="9" t="s">
        <v>293</v>
      </c>
      <c r="C58" s="13" t="s">
        <v>37</v>
      </c>
      <c r="D58" s="220"/>
      <c r="E58" s="261"/>
      <c r="F58" s="204" t="str">
        <f t="shared" si="0"/>
        <v>N/A</v>
      </c>
      <c r="G58" s="6"/>
      <c r="AA58" s="244" t="str">
        <f t="shared" si="1"/>
        <v/>
      </c>
      <c r="AB58" s="244" t="str">
        <f>IF(LEN($AA58)=0,"N",IF(LEN($AA58)&gt;1,"Error -- Availability entered in an incorrect format",IF($AA58='Control Panel'!$F$36,$AA58,IF($AA58='Control Panel'!$F$37,$AA58,IF($AA58='Control Panel'!$F$38,$AA58,IF($AA58='Control Panel'!$F$39,$AA58,IF($AA58='Control Panel'!$F$40,$AA58,IF($AA58='Control Panel'!$F$41,$AA58,"Error -- Availability entered in an incorrect format"))))))))</f>
        <v>N</v>
      </c>
    </row>
    <row r="59" spans="1:28" s="14" customFormat="1" x14ac:dyDescent="0.35">
      <c r="A59" s="7">
        <v>47</v>
      </c>
      <c r="B59" s="204" t="s">
        <v>294</v>
      </c>
      <c r="C59" s="13" t="s">
        <v>37</v>
      </c>
      <c r="D59" s="220"/>
      <c r="E59" s="261"/>
      <c r="F59" s="204" t="str">
        <f t="shared" si="0"/>
        <v>N/A</v>
      </c>
      <c r="G59" s="6"/>
      <c r="AA59" s="244" t="str">
        <f t="shared" si="1"/>
        <v/>
      </c>
      <c r="AB59" s="244" t="str">
        <f>IF(LEN($AA59)=0,"N",IF(LEN($AA59)&gt;1,"Error -- Availability entered in an incorrect format",IF($AA59='Control Panel'!$F$36,$AA59,IF($AA59='Control Panel'!$F$37,$AA59,IF($AA59='Control Panel'!$F$38,$AA59,IF($AA59='Control Panel'!$F$39,$AA59,IF($AA59='Control Panel'!$F$40,$AA59,IF($AA59='Control Panel'!$F$41,$AA59,"Error -- Availability entered in an incorrect format"))))))))</f>
        <v>N</v>
      </c>
    </row>
    <row r="60" spans="1:28" s="14" customFormat="1" x14ac:dyDescent="0.35">
      <c r="A60" s="7">
        <v>48</v>
      </c>
      <c r="B60" s="204" t="s">
        <v>295</v>
      </c>
      <c r="C60" s="13"/>
      <c r="D60" s="220"/>
      <c r="E60" s="261"/>
      <c r="F60" s="204" t="str">
        <f t="shared" si="0"/>
        <v>N/A</v>
      </c>
      <c r="G60" s="6"/>
      <c r="AA60" s="244" t="str">
        <f t="shared" si="1"/>
        <v/>
      </c>
      <c r="AB60" s="244" t="str">
        <f>IF(LEN($AA60)=0,"N",IF(LEN($AA60)&gt;1,"Error -- Availability entered in an incorrect format",IF($AA60='Control Panel'!$F$36,$AA60,IF($AA60='Control Panel'!$F$37,$AA60,IF($AA60='Control Panel'!$F$38,$AA60,IF($AA60='Control Panel'!$F$39,$AA60,IF($AA60='Control Panel'!$F$40,$AA60,IF($AA60='Control Panel'!$F$41,$AA60,"Error -- Availability entered in an incorrect format"))))))))</f>
        <v>N</v>
      </c>
    </row>
    <row r="61" spans="1:28" s="14" customFormat="1" ht="43.5" x14ac:dyDescent="0.35">
      <c r="A61" s="7">
        <v>49</v>
      </c>
      <c r="B61" s="9" t="s">
        <v>296</v>
      </c>
      <c r="C61" s="13" t="s">
        <v>37</v>
      </c>
      <c r="D61" s="220"/>
      <c r="E61" s="261"/>
      <c r="F61" s="204" t="str">
        <f t="shared" si="0"/>
        <v>N/A</v>
      </c>
      <c r="G61" s="6"/>
      <c r="AA61" s="244" t="str">
        <f t="shared" si="1"/>
        <v/>
      </c>
      <c r="AB61" s="244" t="str">
        <f>IF(LEN($AA61)=0,"N",IF(LEN($AA61)&gt;1,"Error -- Availability entered in an incorrect format",IF($AA61='Control Panel'!$F$36,$AA61,IF($AA61='Control Panel'!$F$37,$AA61,IF($AA61='Control Panel'!$F$38,$AA61,IF($AA61='Control Panel'!$F$39,$AA61,IF($AA61='Control Panel'!$F$40,$AA61,IF($AA61='Control Panel'!$F$41,$AA61,"Error -- Availability entered in an incorrect format"))))))))</f>
        <v>N</v>
      </c>
    </row>
    <row r="62" spans="1:28" s="14" customFormat="1" ht="29" x14ac:dyDescent="0.35">
      <c r="A62" s="7">
        <v>50</v>
      </c>
      <c r="B62" s="9" t="s">
        <v>297</v>
      </c>
      <c r="C62" s="13" t="s">
        <v>37</v>
      </c>
      <c r="D62" s="220"/>
      <c r="E62" s="261"/>
      <c r="F62" s="204" t="str">
        <f t="shared" si="0"/>
        <v>N/A</v>
      </c>
      <c r="G62" s="6"/>
      <c r="AA62" s="244" t="str">
        <f t="shared" si="1"/>
        <v/>
      </c>
      <c r="AB62" s="244" t="str">
        <f>IF(LEN($AA62)=0,"N",IF(LEN($AA62)&gt;1,"Error -- Availability entered in an incorrect format",IF($AA62='Control Panel'!$F$36,$AA62,IF($AA62='Control Panel'!$F$37,$AA62,IF($AA62='Control Panel'!$F$38,$AA62,IF($AA62='Control Panel'!$F$39,$AA62,IF($AA62='Control Panel'!$F$40,$AA62,IF($AA62='Control Panel'!$F$41,$AA62,"Error -- Availability entered in an incorrect format"))))))))</f>
        <v>N</v>
      </c>
    </row>
    <row r="63" spans="1:28" s="14" customFormat="1" x14ac:dyDescent="0.35">
      <c r="A63" s="7">
        <v>51</v>
      </c>
      <c r="B63" s="9" t="s">
        <v>298</v>
      </c>
      <c r="C63" s="13" t="s">
        <v>37</v>
      </c>
      <c r="D63" s="220"/>
      <c r="E63" s="261"/>
      <c r="F63" s="204" t="str">
        <f t="shared" si="0"/>
        <v>N/A</v>
      </c>
      <c r="G63" s="6"/>
      <c r="AA63" s="244" t="str">
        <f t="shared" si="1"/>
        <v/>
      </c>
      <c r="AB63" s="244" t="str">
        <f>IF(LEN($AA63)=0,"N",IF(LEN($AA63)&gt;1,"Error -- Availability entered in an incorrect format",IF($AA63='Control Panel'!$F$36,$AA63,IF($AA63='Control Panel'!$F$37,$AA63,IF($AA63='Control Panel'!$F$38,$AA63,IF($AA63='Control Panel'!$F$39,$AA63,IF($AA63='Control Panel'!$F$40,$AA63,IF($AA63='Control Panel'!$F$41,$AA63,"Error -- Availability entered in an incorrect format"))))))))</f>
        <v>N</v>
      </c>
    </row>
    <row r="64" spans="1:28" s="14" customFormat="1" ht="29" x14ac:dyDescent="0.35">
      <c r="A64" s="7">
        <v>52</v>
      </c>
      <c r="B64" s="204" t="s">
        <v>299</v>
      </c>
      <c r="C64" s="13" t="s">
        <v>40</v>
      </c>
      <c r="D64" s="220"/>
      <c r="E64" s="261"/>
      <c r="F64" s="204" t="str">
        <f t="shared" si="0"/>
        <v>N/A</v>
      </c>
      <c r="G64" s="6"/>
      <c r="AA64" s="244" t="str">
        <f t="shared" si="1"/>
        <v/>
      </c>
      <c r="AB64" s="244" t="str">
        <f>IF(LEN($AA64)=0,"N",IF(LEN($AA64)&gt;1,"Error -- Availability entered in an incorrect format",IF($AA64='Control Panel'!$F$36,$AA64,IF($AA64='Control Panel'!$F$37,$AA64,IF($AA64='Control Panel'!$F$38,$AA64,IF($AA64='Control Panel'!$F$39,$AA64,IF($AA64='Control Panel'!$F$40,$AA64,IF($AA64='Control Panel'!$F$41,$AA64,"Error -- Availability entered in an incorrect format"))))))))</f>
        <v>N</v>
      </c>
    </row>
    <row r="65" spans="1:28" s="14" customFormat="1" ht="29" x14ac:dyDescent="0.35">
      <c r="A65" s="7">
        <v>53</v>
      </c>
      <c r="B65" s="204" t="s">
        <v>300</v>
      </c>
      <c r="C65" s="13" t="s">
        <v>37</v>
      </c>
      <c r="D65" s="220"/>
      <c r="E65" s="261"/>
      <c r="F65" s="204" t="str">
        <f t="shared" si="0"/>
        <v>N/A</v>
      </c>
      <c r="G65" s="6"/>
      <c r="AA65" s="244" t="str">
        <f t="shared" si="1"/>
        <v/>
      </c>
      <c r="AB65" s="244" t="str">
        <f>IF(LEN($AA65)=0,"N",IF(LEN($AA65)&gt;1,"Error -- Availability entered in an incorrect format",IF($AA65='Control Panel'!$F$36,$AA65,IF($AA65='Control Panel'!$F$37,$AA65,IF($AA65='Control Panel'!$F$38,$AA65,IF($AA65='Control Panel'!$F$39,$AA65,IF($AA65='Control Panel'!$F$40,$AA65,IF($AA65='Control Panel'!$F$41,$AA65,"Error -- Availability entered in an incorrect format"))))))))</f>
        <v>N</v>
      </c>
    </row>
    <row r="66" spans="1:28" s="14" customFormat="1" x14ac:dyDescent="0.35">
      <c r="A66" s="7">
        <v>54</v>
      </c>
      <c r="B66" s="204" t="s">
        <v>301</v>
      </c>
      <c r="C66" s="13"/>
      <c r="D66" s="220"/>
      <c r="E66" s="261"/>
      <c r="F66" s="204" t="str">
        <f t="shared" si="0"/>
        <v>N/A</v>
      </c>
      <c r="G66" s="6"/>
      <c r="AA66" s="244" t="str">
        <f t="shared" si="1"/>
        <v/>
      </c>
      <c r="AB66" s="244" t="str">
        <f>IF(LEN($AA66)=0,"N",IF(LEN($AA66)&gt;1,"Error -- Availability entered in an incorrect format",IF($AA66='Control Panel'!$F$36,$AA66,IF($AA66='Control Panel'!$F$37,$AA66,IF($AA66='Control Panel'!$F$38,$AA66,IF($AA66='Control Panel'!$F$39,$AA66,IF($AA66='Control Panel'!$F$40,$AA66,IF($AA66='Control Panel'!$F$41,$AA66,"Error -- Availability entered in an incorrect format"))))))))</f>
        <v>N</v>
      </c>
    </row>
    <row r="67" spans="1:28" s="14" customFormat="1" ht="43.5" x14ac:dyDescent="0.35">
      <c r="A67" s="7">
        <v>55</v>
      </c>
      <c r="B67" s="9" t="s">
        <v>302</v>
      </c>
      <c r="C67" s="13" t="s">
        <v>37</v>
      </c>
      <c r="D67" s="220"/>
      <c r="E67" s="261"/>
      <c r="F67" s="204" t="str">
        <f t="shared" si="0"/>
        <v>N/A</v>
      </c>
      <c r="G67" s="6"/>
      <c r="AA67" s="244" t="str">
        <f t="shared" si="1"/>
        <v/>
      </c>
      <c r="AB67" s="244" t="str">
        <f>IF(LEN($AA67)=0,"N",IF(LEN($AA67)&gt;1,"Error -- Availability entered in an incorrect format",IF($AA67='Control Panel'!$F$36,$AA67,IF($AA67='Control Panel'!$F$37,$AA67,IF($AA67='Control Panel'!$F$38,$AA67,IF($AA67='Control Panel'!$F$39,$AA67,IF($AA67='Control Panel'!$F$40,$AA67,IF($AA67='Control Panel'!$F$41,$AA67,"Error -- Availability entered in an incorrect format"))))))))</f>
        <v>N</v>
      </c>
    </row>
    <row r="68" spans="1:28" s="14" customFormat="1" ht="58" x14ac:dyDescent="0.35">
      <c r="A68" s="7">
        <v>56</v>
      </c>
      <c r="B68" s="9" t="s">
        <v>303</v>
      </c>
      <c r="C68" s="13" t="s">
        <v>37</v>
      </c>
      <c r="D68" s="220"/>
      <c r="E68" s="261"/>
      <c r="F68" s="204" t="str">
        <f t="shared" si="0"/>
        <v>N/A</v>
      </c>
      <c r="G68" s="6"/>
      <c r="AA68" s="244" t="str">
        <f t="shared" si="1"/>
        <v/>
      </c>
      <c r="AB68" s="244" t="str">
        <f>IF(LEN($AA68)=0,"N",IF(LEN($AA68)&gt;1,"Error -- Availability entered in an incorrect format",IF($AA68='Control Panel'!$F$36,$AA68,IF($AA68='Control Panel'!$F$37,$AA68,IF($AA68='Control Panel'!$F$38,$AA68,IF($AA68='Control Panel'!$F$39,$AA68,IF($AA68='Control Panel'!$F$40,$AA68,IF($AA68='Control Panel'!$F$41,$AA68,"Error -- Availability entered in an incorrect format"))))))))</f>
        <v>N</v>
      </c>
    </row>
    <row r="69" spans="1:28" s="14" customFormat="1" ht="43.5" x14ac:dyDescent="0.35">
      <c r="A69" s="7">
        <v>57</v>
      </c>
      <c r="B69" s="9" t="s">
        <v>304</v>
      </c>
      <c r="C69" s="13" t="s">
        <v>37</v>
      </c>
      <c r="D69" s="220"/>
      <c r="E69" s="261"/>
      <c r="F69" s="204" t="str">
        <f t="shared" si="0"/>
        <v>N/A</v>
      </c>
      <c r="G69" s="6"/>
      <c r="AA69" s="244" t="str">
        <f t="shared" si="1"/>
        <v/>
      </c>
      <c r="AB69" s="244" t="str">
        <f>IF(LEN($AA69)=0,"N",IF(LEN($AA69)&gt;1,"Error -- Availability entered in an incorrect format",IF($AA69='Control Panel'!$F$36,$AA69,IF($AA69='Control Panel'!$F$37,$AA69,IF($AA69='Control Panel'!$F$38,$AA69,IF($AA69='Control Panel'!$F$39,$AA69,IF($AA69='Control Panel'!$F$40,$AA69,IF($AA69='Control Panel'!$F$41,$AA69,"Error -- Availability entered in an incorrect format"))))))))</f>
        <v>N</v>
      </c>
    </row>
    <row r="70" spans="1:28" s="14" customFormat="1" ht="29" x14ac:dyDescent="0.35">
      <c r="A70" s="7">
        <v>58</v>
      </c>
      <c r="B70" s="9" t="s">
        <v>305</v>
      </c>
      <c r="C70" s="13" t="s">
        <v>37</v>
      </c>
      <c r="D70" s="220"/>
      <c r="E70" s="261"/>
      <c r="F70" s="204" t="str">
        <f t="shared" si="0"/>
        <v>N/A</v>
      </c>
      <c r="G70" s="6"/>
      <c r="AA70" s="244" t="str">
        <f t="shared" si="1"/>
        <v/>
      </c>
      <c r="AB70" s="244" t="str">
        <f>IF(LEN($AA70)=0,"N",IF(LEN($AA70)&gt;1,"Error -- Availability entered in an incorrect format",IF($AA70='Control Panel'!$F$36,$AA70,IF($AA70='Control Panel'!$F$37,$AA70,IF($AA70='Control Panel'!$F$38,$AA70,IF($AA70='Control Panel'!$F$39,$AA70,IF($AA70='Control Panel'!$F$40,$AA70,IF($AA70='Control Panel'!$F$41,$AA70,"Error -- Availability entered in an incorrect format"))))))))</f>
        <v>N</v>
      </c>
    </row>
    <row r="71" spans="1:28" s="14" customFormat="1" x14ac:dyDescent="0.35">
      <c r="A71" s="7">
        <v>59</v>
      </c>
      <c r="B71" s="204" t="s">
        <v>306</v>
      </c>
      <c r="C71" s="13"/>
      <c r="D71" s="220"/>
      <c r="E71" s="261"/>
      <c r="F71" s="204" t="str">
        <f t="shared" si="0"/>
        <v>N/A</v>
      </c>
      <c r="G71" s="6"/>
      <c r="AA71" s="244" t="str">
        <f t="shared" si="1"/>
        <v/>
      </c>
      <c r="AB71" s="244" t="str">
        <f>IF(LEN($AA71)=0,"N",IF(LEN($AA71)&gt;1,"Error -- Availability entered in an incorrect format",IF($AA71='Control Panel'!$F$36,$AA71,IF($AA71='Control Panel'!$F$37,$AA71,IF($AA71='Control Panel'!$F$38,$AA71,IF($AA71='Control Panel'!$F$39,$AA71,IF($AA71='Control Panel'!$F$40,$AA71,IF($AA71='Control Panel'!$F$41,$AA71,"Error -- Availability entered in an incorrect format"))))))))</f>
        <v>N</v>
      </c>
    </row>
    <row r="72" spans="1:28" s="14" customFormat="1" ht="29" x14ac:dyDescent="0.35">
      <c r="A72" s="7">
        <v>60</v>
      </c>
      <c r="B72" s="9" t="s">
        <v>307</v>
      </c>
      <c r="C72" s="13" t="s">
        <v>37</v>
      </c>
      <c r="D72" s="220"/>
      <c r="E72" s="261"/>
      <c r="F72" s="204" t="str">
        <f t="shared" si="0"/>
        <v>N/A</v>
      </c>
      <c r="G72" s="6"/>
      <c r="AA72" s="244" t="str">
        <f t="shared" si="1"/>
        <v/>
      </c>
      <c r="AB72" s="244" t="str">
        <f>IF(LEN($AA72)=0,"N",IF(LEN($AA72)&gt;1,"Error -- Availability entered in an incorrect format",IF($AA72='Control Panel'!$F$36,$AA72,IF($AA72='Control Panel'!$F$37,$AA72,IF($AA72='Control Panel'!$F$38,$AA72,IF($AA72='Control Panel'!$F$39,$AA72,IF($AA72='Control Panel'!$F$40,$AA72,IF($AA72='Control Panel'!$F$41,$AA72,"Error -- Availability entered in an incorrect format"))))))))</f>
        <v>N</v>
      </c>
    </row>
    <row r="73" spans="1:28" s="14" customFormat="1" ht="29" x14ac:dyDescent="0.35">
      <c r="A73" s="7">
        <v>61</v>
      </c>
      <c r="B73" s="9" t="s">
        <v>308</v>
      </c>
      <c r="C73" s="13" t="s">
        <v>37</v>
      </c>
      <c r="D73" s="220"/>
      <c r="E73" s="261"/>
      <c r="F73" s="204" t="str">
        <f t="shared" si="0"/>
        <v>N/A</v>
      </c>
      <c r="G73" s="6"/>
      <c r="AA73" s="244" t="str">
        <f t="shared" si="1"/>
        <v/>
      </c>
      <c r="AB73" s="244" t="str">
        <f>IF(LEN($AA73)=0,"N",IF(LEN($AA73)&gt;1,"Error -- Availability entered in an incorrect format",IF($AA73='Control Panel'!$F$36,$AA73,IF($AA73='Control Panel'!$F$37,$AA73,IF($AA73='Control Panel'!$F$38,$AA73,IF($AA73='Control Panel'!$F$39,$AA73,IF($AA73='Control Panel'!$F$40,$AA73,IF($AA73='Control Panel'!$F$41,$AA73,"Error -- Availability entered in an incorrect format"))))))))</f>
        <v>N</v>
      </c>
    </row>
    <row r="74" spans="1:28" s="14" customFormat="1" x14ac:dyDescent="0.35">
      <c r="A74" s="7">
        <v>62</v>
      </c>
      <c r="B74" s="9" t="s">
        <v>309</v>
      </c>
      <c r="C74" s="13" t="s">
        <v>37</v>
      </c>
      <c r="D74" s="220"/>
      <c r="E74" s="261"/>
      <c r="F74" s="204" t="str">
        <f t="shared" si="0"/>
        <v>N/A</v>
      </c>
      <c r="G74" s="6"/>
      <c r="AA74" s="244" t="str">
        <f t="shared" si="1"/>
        <v/>
      </c>
      <c r="AB74" s="244" t="str">
        <f>IF(LEN($AA74)=0,"N",IF(LEN($AA74)&gt;1,"Error -- Availability entered in an incorrect format",IF($AA74='Control Panel'!$F$36,$AA74,IF($AA74='Control Panel'!$F$37,$AA74,IF($AA74='Control Panel'!$F$38,$AA74,IF($AA74='Control Panel'!$F$39,$AA74,IF($AA74='Control Panel'!$F$40,$AA74,IF($AA74='Control Panel'!$F$41,$AA74,"Error -- Availability entered in an incorrect format"))))))))</f>
        <v>N</v>
      </c>
    </row>
    <row r="75" spans="1:28" s="14" customFormat="1" ht="29" x14ac:dyDescent="0.35">
      <c r="A75" s="7">
        <v>63</v>
      </c>
      <c r="B75" s="9" t="s">
        <v>310</v>
      </c>
      <c r="C75" s="13" t="s">
        <v>37</v>
      </c>
      <c r="D75" s="220"/>
      <c r="E75" s="261"/>
      <c r="F75" s="204" t="str">
        <f t="shared" si="0"/>
        <v>N/A</v>
      </c>
      <c r="G75" s="6"/>
      <c r="AA75" s="244" t="str">
        <f t="shared" si="1"/>
        <v/>
      </c>
      <c r="AB75" s="244" t="str">
        <f>IF(LEN($AA75)=0,"N",IF(LEN($AA75)&gt;1,"Error -- Availability entered in an incorrect format",IF($AA75='Control Panel'!$F$36,$AA75,IF($AA75='Control Panel'!$F$37,$AA75,IF($AA75='Control Panel'!$F$38,$AA75,IF($AA75='Control Panel'!$F$39,$AA75,IF($AA75='Control Panel'!$F$40,$AA75,IF($AA75='Control Panel'!$F$41,$AA75,"Error -- Availability entered in an incorrect format"))))))))</f>
        <v>N</v>
      </c>
    </row>
    <row r="76" spans="1:28" s="14" customFormat="1" x14ac:dyDescent="0.35">
      <c r="A76" s="7">
        <v>64</v>
      </c>
      <c r="B76" s="204" t="s">
        <v>311</v>
      </c>
      <c r="C76" s="13"/>
      <c r="D76" s="220"/>
      <c r="E76" s="261"/>
      <c r="F76" s="204" t="str">
        <f t="shared" si="0"/>
        <v>N/A</v>
      </c>
      <c r="G76" s="6"/>
      <c r="AA76" s="244" t="str">
        <f t="shared" si="1"/>
        <v/>
      </c>
      <c r="AB76" s="244" t="str">
        <f>IF(LEN($AA76)=0,"N",IF(LEN($AA76)&gt;1,"Error -- Availability entered in an incorrect format",IF($AA76='Control Panel'!$F$36,$AA76,IF($AA76='Control Panel'!$F$37,$AA76,IF($AA76='Control Panel'!$F$38,$AA76,IF($AA76='Control Panel'!$F$39,$AA76,IF($AA76='Control Panel'!$F$40,$AA76,IF($AA76='Control Panel'!$F$41,$AA76,"Error -- Availability entered in an incorrect format"))))))))</f>
        <v>N</v>
      </c>
    </row>
    <row r="77" spans="1:28" s="14" customFormat="1" ht="29" x14ac:dyDescent="0.35">
      <c r="A77" s="7">
        <v>65</v>
      </c>
      <c r="B77" s="9" t="s">
        <v>312</v>
      </c>
      <c r="C77" s="13" t="s">
        <v>37</v>
      </c>
      <c r="D77" s="220"/>
      <c r="E77" s="261"/>
      <c r="F77" s="204" t="str">
        <f t="shared" si="0"/>
        <v>N/A</v>
      </c>
      <c r="G77" s="6"/>
      <c r="AA77" s="244" t="str">
        <f t="shared" si="1"/>
        <v/>
      </c>
      <c r="AB77" s="244" t="str">
        <f>IF(LEN($AA77)=0,"N",IF(LEN($AA77)&gt;1,"Error -- Availability entered in an incorrect format",IF($AA77='Control Panel'!$F$36,$AA77,IF($AA77='Control Panel'!$F$37,$AA77,IF($AA77='Control Panel'!$F$38,$AA77,IF($AA77='Control Panel'!$F$39,$AA77,IF($AA77='Control Panel'!$F$40,$AA77,IF($AA77='Control Panel'!$F$41,$AA77,"Error -- Availability entered in an incorrect format"))))))))</f>
        <v>N</v>
      </c>
    </row>
    <row r="78" spans="1:28" s="14" customFormat="1" x14ac:dyDescent="0.35">
      <c r="A78" s="7">
        <v>66</v>
      </c>
      <c r="B78" s="266" t="s">
        <v>313</v>
      </c>
      <c r="C78" s="13" t="s">
        <v>43</v>
      </c>
      <c r="D78" s="220"/>
      <c r="E78" s="261"/>
      <c r="F78" s="204" t="str">
        <f t="shared" ref="F78:F86" si="2">IF($D$10=$A$9,"N/A",$D$10)</f>
        <v>N/A</v>
      </c>
      <c r="G78" s="6"/>
      <c r="AA78" s="244" t="str">
        <f t="shared" ref="AA78:AA86" si="3">TRIM($D78)</f>
        <v/>
      </c>
      <c r="AB78" s="244" t="str">
        <f>IF(LEN($AA78)=0,"N",IF(LEN($AA78)&gt;1,"Error -- Availability entered in an incorrect format",IF($AA78='Control Panel'!$F$36,$AA78,IF($AA78='Control Panel'!$F$37,$AA78,IF($AA78='Control Panel'!$F$38,$AA78,IF($AA78='Control Panel'!$F$39,$AA78,IF($AA78='Control Panel'!$F$40,$AA78,IF($AA78='Control Panel'!$F$41,$AA78,"Error -- Availability entered in an incorrect format"))))))))</f>
        <v>N</v>
      </c>
    </row>
    <row r="79" spans="1:28" s="14" customFormat="1" x14ac:dyDescent="0.35">
      <c r="A79" s="7">
        <v>67</v>
      </c>
      <c r="B79" s="266" t="s">
        <v>314</v>
      </c>
      <c r="C79" s="13" t="s">
        <v>43</v>
      </c>
      <c r="D79" s="220"/>
      <c r="E79" s="261"/>
      <c r="F79" s="204" t="str">
        <f t="shared" si="2"/>
        <v>N/A</v>
      </c>
      <c r="G79" s="6"/>
      <c r="AA79" s="244" t="str">
        <f t="shared" si="3"/>
        <v/>
      </c>
      <c r="AB79" s="244" t="str">
        <f>IF(LEN($AA79)=0,"N",IF(LEN($AA79)&gt;1,"Error -- Availability entered in an incorrect format",IF($AA79='Control Panel'!$F$36,$AA79,IF($AA79='Control Panel'!$F$37,$AA79,IF($AA79='Control Panel'!$F$38,$AA79,IF($AA79='Control Panel'!$F$39,$AA79,IF($AA79='Control Panel'!$F$40,$AA79,IF($AA79='Control Panel'!$F$41,$AA79,"Error -- Availability entered in an incorrect format"))))))))</f>
        <v>N</v>
      </c>
    </row>
    <row r="80" spans="1:28" s="14" customFormat="1" x14ac:dyDescent="0.35">
      <c r="A80" s="7">
        <v>68</v>
      </c>
      <c r="B80" s="266" t="s">
        <v>315</v>
      </c>
      <c r="C80" s="13" t="s">
        <v>43</v>
      </c>
      <c r="D80" s="220"/>
      <c r="E80" s="261"/>
      <c r="F80" s="204" t="str">
        <f t="shared" si="2"/>
        <v>N/A</v>
      </c>
      <c r="G80" s="6"/>
      <c r="AA80" s="244" t="str">
        <f t="shared" si="3"/>
        <v/>
      </c>
      <c r="AB80" s="244" t="str">
        <f>IF(LEN($AA80)=0,"N",IF(LEN($AA80)&gt;1,"Error -- Availability entered in an incorrect format",IF($AA80='Control Panel'!$F$36,$AA80,IF($AA80='Control Panel'!$F$37,$AA80,IF($AA80='Control Panel'!$F$38,$AA80,IF($AA80='Control Panel'!$F$39,$AA80,IF($AA80='Control Panel'!$F$40,$AA80,IF($AA80='Control Panel'!$F$41,$AA80,"Error -- Availability entered in an incorrect format"))))))))</f>
        <v>N</v>
      </c>
    </row>
    <row r="81" spans="1:28" s="14" customFormat="1" x14ac:dyDescent="0.35">
      <c r="A81" s="7">
        <v>69</v>
      </c>
      <c r="B81" s="266" t="s">
        <v>316</v>
      </c>
      <c r="C81" s="13" t="s">
        <v>43</v>
      </c>
      <c r="D81" s="220"/>
      <c r="E81" s="261"/>
      <c r="F81" s="204" t="str">
        <f t="shared" si="2"/>
        <v>N/A</v>
      </c>
      <c r="G81" s="6"/>
      <c r="AA81" s="244" t="str">
        <f t="shared" si="3"/>
        <v/>
      </c>
      <c r="AB81" s="244" t="str">
        <f>IF(LEN($AA81)=0,"N",IF(LEN($AA81)&gt;1,"Error -- Availability entered in an incorrect format",IF($AA81='Control Panel'!$F$36,$AA81,IF($AA81='Control Panel'!$F$37,$AA81,IF($AA81='Control Panel'!$F$38,$AA81,IF($AA81='Control Panel'!$F$39,$AA81,IF($AA81='Control Panel'!$F$40,$AA81,IF($AA81='Control Panel'!$F$41,$AA81,"Error -- Availability entered in an incorrect format"))))))))</f>
        <v>N</v>
      </c>
    </row>
    <row r="82" spans="1:28" s="14" customFormat="1" ht="29" x14ac:dyDescent="0.35">
      <c r="A82" s="7">
        <v>70</v>
      </c>
      <c r="B82" s="9" t="s">
        <v>317</v>
      </c>
      <c r="C82" s="13" t="s">
        <v>37</v>
      </c>
      <c r="D82" s="220"/>
      <c r="E82" s="261"/>
      <c r="F82" s="204" t="str">
        <f t="shared" si="2"/>
        <v>N/A</v>
      </c>
      <c r="G82" s="6"/>
      <c r="AA82" s="244" t="str">
        <f t="shared" si="3"/>
        <v/>
      </c>
      <c r="AB82" s="244" t="str">
        <f>IF(LEN($AA82)=0,"N",IF(LEN($AA82)&gt;1,"Error -- Availability entered in an incorrect format",IF($AA82='Control Panel'!$F$36,$AA82,IF($AA82='Control Panel'!$F$37,$AA82,IF($AA82='Control Panel'!$F$38,$AA82,IF($AA82='Control Panel'!$F$39,$AA82,IF($AA82='Control Panel'!$F$40,$AA82,IF($AA82='Control Panel'!$F$41,$AA82,"Error -- Availability entered in an incorrect format"))))))))</f>
        <v>N</v>
      </c>
    </row>
    <row r="83" spans="1:28" s="14" customFormat="1" x14ac:dyDescent="0.35">
      <c r="A83" s="7">
        <v>71</v>
      </c>
      <c r="B83" s="266" t="s">
        <v>313</v>
      </c>
      <c r="C83" s="13" t="s">
        <v>43</v>
      </c>
      <c r="D83" s="220"/>
      <c r="E83" s="261"/>
      <c r="F83" s="204" t="str">
        <f t="shared" si="2"/>
        <v>N/A</v>
      </c>
      <c r="G83" s="6"/>
      <c r="AA83" s="244" t="str">
        <f t="shared" si="3"/>
        <v/>
      </c>
      <c r="AB83" s="244" t="str">
        <f>IF(LEN($AA83)=0,"N",IF(LEN($AA83)&gt;1,"Error -- Availability entered in an incorrect format",IF($AA83='Control Panel'!$F$36,$AA83,IF($AA83='Control Panel'!$F$37,$AA83,IF($AA83='Control Panel'!$F$38,$AA83,IF($AA83='Control Panel'!$F$39,$AA83,IF($AA83='Control Panel'!$F$40,$AA83,IF($AA83='Control Panel'!$F$41,$AA83,"Error -- Availability entered in an incorrect format"))))))))</f>
        <v>N</v>
      </c>
    </row>
    <row r="84" spans="1:28" s="14" customFormat="1" x14ac:dyDescent="0.35">
      <c r="A84" s="7">
        <v>72</v>
      </c>
      <c r="B84" s="266" t="s">
        <v>314</v>
      </c>
      <c r="C84" s="13" t="s">
        <v>43</v>
      </c>
      <c r="D84" s="220"/>
      <c r="E84" s="261"/>
      <c r="F84" s="204" t="str">
        <f t="shared" si="2"/>
        <v>N/A</v>
      </c>
      <c r="G84" s="6"/>
      <c r="AA84" s="244" t="str">
        <f t="shared" si="3"/>
        <v/>
      </c>
      <c r="AB84" s="244" t="str">
        <f>IF(LEN($AA84)=0,"N",IF(LEN($AA84)&gt;1,"Error -- Availability entered in an incorrect format",IF($AA84='Control Panel'!$F$36,$AA84,IF($AA84='Control Panel'!$F$37,$AA84,IF($AA84='Control Panel'!$F$38,$AA84,IF($AA84='Control Panel'!$F$39,$AA84,IF($AA84='Control Panel'!$F$40,$AA84,IF($AA84='Control Panel'!$F$41,$AA84,"Error -- Availability entered in an incorrect format"))))))))</f>
        <v>N</v>
      </c>
    </row>
    <row r="85" spans="1:28" s="14" customFormat="1" x14ac:dyDescent="0.35">
      <c r="A85" s="7">
        <v>73</v>
      </c>
      <c r="B85" s="266" t="s">
        <v>315</v>
      </c>
      <c r="C85" s="13" t="s">
        <v>43</v>
      </c>
      <c r="D85" s="220"/>
      <c r="E85" s="261"/>
      <c r="F85" s="204" t="str">
        <f t="shared" si="2"/>
        <v>N/A</v>
      </c>
      <c r="G85" s="6"/>
      <c r="AA85" s="244" t="str">
        <f t="shared" si="3"/>
        <v/>
      </c>
      <c r="AB85" s="244" t="str">
        <f>IF(LEN($AA85)=0,"N",IF(LEN($AA85)&gt;1,"Error -- Availability entered in an incorrect format",IF($AA85='Control Panel'!$F$36,$AA85,IF($AA85='Control Panel'!$F$37,$AA85,IF($AA85='Control Panel'!$F$38,$AA85,IF($AA85='Control Panel'!$F$39,$AA85,IF($AA85='Control Panel'!$F$40,$AA85,IF($AA85='Control Panel'!$F$41,$AA85,"Error -- Availability entered in an incorrect format"))))))))</f>
        <v>N</v>
      </c>
    </row>
    <row r="86" spans="1:28" s="14" customFormat="1" x14ac:dyDescent="0.35">
      <c r="A86" s="7">
        <v>74</v>
      </c>
      <c r="B86" s="266" t="s">
        <v>316</v>
      </c>
      <c r="C86" s="13" t="s">
        <v>43</v>
      </c>
      <c r="D86" s="220"/>
      <c r="E86" s="261"/>
      <c r="F86" s="204" t="str">
        <f t="shared" si="2"/>
        <v>N/A</v>
      </c>
      <c r="G86" s="6"/>
      <c r="AA86" s="244" t="str">
        <f t="shared" si="3"/>
        <v/>
      </c>
      <c r="AB86" s="244" t="str">
        <f>IF(LEN($AA86)=0,"N",IF(LEN($AA86)&gt;1,"Error -- Availability entered in an incorrect format",IF($AA86='Control Panel'!$F$36,$AA86,IF($AA86='Control Panel'!$F$37,$AA86,IF($AA86='Control Panel'!$F$38,$AA86,IF($AA86='Control Panel'!$F$39,$AA86,IF($AA86='Control Panel'!$F$40,$AA86,IF($AA86='Control Panel'!$F$41,$AA86,"Error -- Availability entered in an incorrect format"))))))))</f>
        <v>N</v>
      </c>
    </row>
  </sheetData>
  <mergeCells count="12">
    <mergeCell ref="B2:G2"/>
    <mergeCell ref="A1:G1"/>
    <mergeCell ref="A11:G11"/>
    <mergeCell ref="A10:C10"/>
    <mergeCell ref="D10:G10"/>
    <mergeCell ref="B3:G3"/>
    <mergeCell ref="B4:G4"/>
    <mergeCell ref="B5:G5"/>
    <mergeCell ref="B6:G6"/>
    <mergeCell ref="B7:G7"/>
    <mergeCell ref="B8:G8"/>
    <mergeCell ref="A9:G9"/>
  </mergeCells>
  <conditionalFormatting sqref="A13:A86 C13:E86 G13:G86">
    <cfRule type="expression" dxfId="153" priority="5">
      <formula>$C13=""</formula>
    </cfRule>
  </conditionalFormatting>
  <conditionalFormatting sqref="B13:B86">
    <cfRule type="expression" dxfId="152" priority="4">
      <formula>$C13=""</formula>
    </cfRule>
  </conditionalFormatting>
  <conditionalFormatting sqref="F13:F86">
    <cfRule type="expression" dxfId="151" priority="3">
      <formula>$C13=""</formula>
    </cfRule>
  </conditionalFormatting>
  <conditionalFormatting sqref="A1:G1">
    <cfRule type="cellIs" dxfId="150" priority="1" operator="equal">
      <formula>"Replace this text with vendor name in the first module."</formula>
    </cfRule>
  </conditionalFormatting>
  <dataValidations count="1">
    <dataValidation type="decimal" allowBlank="1" showInputMessage="1" showErrorMessage="1" errorTitle="Invalid Response" error="Please enter number only and inlcude text in comments column." promptTitle="Cost" prompt="Please enter any related cost for specification compliance." sqref="E13:E86" xr:uid="{2E053BB7-9784-489D-A20E-70610EC04C3B}">
      <formula1>0</formula1>
      <formula2>1000000</formula2>
    </dataValidation>
  </dataValidations>
  <printOptions horizontalCentered="1"/>
  <pageMargins left="0.25" right="0.25" top="0.75" bottom="0.75" header="0.3" footer="0.3"/>
  <pageSetup scale="75" fitToHeight="0" orientation="landscape" r:id="rId1"/>
  <headerFooter>
    <oddHeader>&amp;LAppendix B - Application Specifications&amp;C&amp;"Calibri,Bold"&amp;12Albuquerque Public Schools - ERP Software Selection RFP
&amp;R&amp;"-,Bold"&amp;KFF0000&amp;A</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0]!FormatSpecs">
                <anchor moveWithCells="1" sizeWithCells="1">
                  <from>
                    <xdr:col>28</xdr:col>
                    <xdr:colOff>114300</xdr:colOff>
                    <xdr:row>12</xdr:row>
                    <xdr:rowOff>127000</xdr:rowOff>
                  </from>
                  <to>
                    <xdr:col>28</xdr:col>
                    <xdr:colOff>476250</xdr:colOff>
                    <xdr:row>19</xdr:row>
                    <xdr:rowOff>146050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73EDD67E-DFC7-4750-BAFC-2583CFCBA4D2}">
            <xm:f>D10='Control Panel'!$I$25</xm:f>
            <x14:dxf>
              <font>
                <color rgb="FFFFFF00"/>
              </font>
              <fill>
                <patternFill>
                  <fgColor indexed="64"/>
                  <bgColor rgb="FFBF311A"/>
                </patternFill>
              </fill>
            </x14:dxf>
          </x14:cfRule>
          <xm:sqref>D10:G10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Invalid Response" error="Please enter appropriate availability response." promptTitle="Please enter availability:" prompt="_x000a_  Y - Yes_x000a_  R - Reporting_x000a_  T - Third Party_x000a_  M - Modification_x000a_  F - Future_x000a_  N - Not Available_x000a__x000a__x000a_*Paste values permitted." xr:uid="{21D14BBE-F4F6-4C19-8634-BBBB1984C826}">
          <x14:formula1>
            <xm:f>'Control Panel'!$F$36:$F$41</xm:f>
          </x14:formula1>
          <xm:sqref>D13:D86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pageSetUpPr fitToPage="1"/>
  </sheetPr>
  <dimension ref="A1:AI12"/>
  <sheetViews>
    <sheetView workbookViewId="0">
      <pane ySplit="12" topLeftCell="A13" activePane="bottomLeft" state="frozen"/>
      <selection activeCell="F7" sqref="F7:G7"/>
      <selection pane="bottomLeft" activeCell="D14" sqref="D14"/>
    </sheetView>
  </sheetViews>
  <sheetFormatPr defaultColWidth="9.1796875" defaultRowHeight="14.5" x14ac:dyDescent="0.35"/>
  <cols>
    <col min="1" max="1" width="8.7265625" style="207" customWidth="1"/>
    <col min="2" max="2" width="65.7265625" style="208" customWidth="1"/>
    <col min="3" max="3" width="12.7265625" style="209" customWidth="1"/>
    <col min="4" max="4" width="12.7265625" style="210" customWidth="1"/>
    <col min="5" max="5" width="12.7265625" style="209" customWidth="1"/>
    <col min="6" max="6" width="27.7265625" style="211" customWidth="1"/>
    <col min="7" max="7" width="35.7265625" style="208" customWidth="1"/>
    <col min="8" max="33" width="9.1796875" style="2"/>
    <col min="34" max="34" width="9.1796875" style="2" customWidth="1"/>
    <col min="35" max="35" width="4.1796875" style="2" customWidth="1"/>
    <col min="36" max="16384" width="9.1796875" style="2"/>
  </cols>
  <sheetData>
    <row r="1" spans="1:35" ht="15" customHeight="1" x14ac:dyDescent="0.35">
      <c r="A1" s="422" t="str">
        <f>'General Technical'!A1</f>
        <v>Replace this text with vendor name in the first module.</v>
      </c>
      <c r="B1" s="422"/>
      <c r="C1" s="422"/>
      <c r="D1" s="422"/>
      <c r="E1" s="422"/>
      <c r="F1" s="422"/>
      <c r="G1" s="422"/>
    </row>
    <row r="2" spans="1:35" x14ac:dyDescent="0.35">
      <c r="A2" s="200" t="s">
        <v>33</v>
      </c>
      <c r="B2" s="421" t="s">
        <v>221</v>
      </c>
      <c r="C2" s="421"/>
      <c r="D2" s="421"/>
      <c r="E2" s="421"/>
      <c r="F2" s="421"/>
      <c r="G2" s="421"/>
      <c r="AB2" s="2" t="s">
        <v>222</v>
      </c>
      <c r="AC2" s="2" t="e">
        <f>SUBTOTAL(3,#REF!)</f>
        <v>#REF!</v>
      </c>
    </row>
    <row r="3" spans="1:35" ht="45" customHeight="1" x14ac:dyDescent="0.35">
      <c r="A3" s="221" t="str">
        <f>'Control Panel'!F36</f>
        <v>Y</v>
      </c>
      <c r="B3" s="426"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26"/>
      <c r="D3" s="426"/>
      <c r="E3" s="426"/>
      <c r="F3" s="426"/>
      <c r="G3" s="426"/>
    </row>
    <row r="4" spans="1:35" x14ac:dyDescent="0.35">
      <c r="A4" s="222" t="str">
        <f>'Control Panel'!F37</f>
        <v>R</v>
      </c>
      <c r="B4" s="427" t="str">
        <f>'Control Panel'!H37</f>
        <v>Functionality is provided through reports generated using proposed Reporting Tools.</v>
      </c>
      <c r="C4" s="427"/>
      <c r="D4" s="427"/>
      <c r="E4" s="427"/>
      <c r="F4" s="427"/>
      <c r="G4" s="427"/>
    </row>
    <row r="5" spans="1:35" ht="30" customHeight="1" x14ac:dyDescent="0.35">
      <c r="A5" s="221" t="str">
        <f>'Control Panel'!F38</f>
        <v>T</v>
      </c>
      <c r="B5" s="426"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26"/>
      <c r="D5" s="426"/>
      <c r="E5" s="426"/>
      <c r="F5" s="426"/>
      <c r="G5" s="426"/>
    </row>
    <row r="6" spans="1:35" x14ac:dyDescent="0.35">
      <c r="A6" s="222" t="str">
        <f>'Control Panel'!F39</f>
        <v>M</v>
      </c>
      <c r="B6" s="427" t="str">
        <f>'Control Panel'!H39</f>
        <v>Functionality is provided through customization to the application, including creation of a new workflow or development of a custom interface, that may have an impact on future upgradability.</v>
      </c>
      <c r="C6" s="427"/>
      <c r="D6" s="427"/>
      <c r="E6" s="427"/>
      <c r="F6" s="427"/>
      <c r="G6" s="427"/>
    </row>
    <row r="7" spans="1:35" ht="16.5" customHeight="1" x14ac:dyDescent="0.35">
      <c r="A7" s="221" t="str">
        <f>'Control Panel'!F40</f>
        <v>F</v>
      </c>
      <c r="B7" s="426" t="str">
        <f>'Control Panel'!H40</f>
        <v>Functionality is provided through a future general availability (GA) release that is scheduled to occur within 1 year of the proposal response.</v>
      </c>
      <c r="C7" s="426"/>
      <c r="D7" s="426"/>
      <c r="E7" s="426"/>
      <c r="F7" s="426"/>
      <c r="G7" s="426"/>
    </row>
    <row r="8" spans="1:35" x14ac:dyDescent="0.35">
      <c r="A8" s="222" t="str">
        <f>'Control Panel'!F41</f>
        <v>N</v>
      </c>
      <c r="B8" s="427" t="str">
        <f>'Control Panel'!H41</f>
        <v>Functionality is not provided.</v>
      </c>
      <c r="C8" s="427"/>
      <c r="D8" s="427"/>
      <c r="E8" s="427"/>
      <c r="F8" s="427"/>
      <c r="G8" s="427"/>
    </row>
    <row r="9" spans="1:35" x14ac:dyDescent="0.35">
      <c r="A9" s="428" t="str">
        <f>'Control Panel'!I25</f>
        <v>Replace this text with the primary product name(s) which satisfy requirements.</v>
      </c>
      <c r="B9" s="429"/>
      <c r="C9" s="429"/>
      <c r="D9" s="429"/>
      <c r="E9" s="429"/>
      <c r="F9" s="429"/>
      <c r="G9" s="430"/>
    </row>
    <row r="10" spans="1:35" ht="15" customHeight="1" x14ac:dyDescent="0.35">
      <c r="A10" s="424" t="str">
        <f>'Control Panel'!F74&amp;" - "&amp;'Control Panel'!E74</f>
        <v>4.29 - Module 28</v>
      </c>
      <c r="B10" s="424"/>
      <c r="C10" s="424"/>
      <c r="D10" s="425" t="str">
        <f>A9</f>
        <v>Replace this text with the primary product name(s) which satisfy requirements.</v>
      </c>
      <c r="E10" s="425"/>
      <c r="F10" s="425"/>
      <c r="G10" s="425"/>
    </row>
    <row r="11" spans="1:35" x14ac:dyDescent="0.35">
      <c r="A11" s="423" t="s">
        <v>223</v>
      </c>
      <c r="B11" s="423"/>
      <c r="C11" s="423"/>
      <c r="D11" s="423"/>
      <c r="E11" s="423"/>
      <c r="F11" s="423"/>
      <c r="G11" s="423"/>
      <c r="AA11" s="2" t="s">
        <v>224</v>
      </c>
      <c r="AI11" s="3"/>
    </row>
    <row r="12" spans="1:35" ht="15" customHeight="1" x14ac:dyDescent="0.35">
      <c r="A12" s="16" t="str">
        <f>'General Technical'!A12</f>
        <v>Number</v>
      </c>
      <c r="B12" s="17" t="str">
        <f>'General Technical'!B12</f>
        <v>Application Requirements</v>
      </c>
      <c r="C12" s="18" t="str">
        <f>'General Technical'!C12</f>
        <v>Priority</v>
      </c>
      <c r="D12" s="16" t="str">
        <f>'General Technical'!D12</f>
        <v>Availability</v>
      </c>
      <c r="E12" s="18" t="str">
        <f>'General Technical'!E12</f>
        <v>Cost</v>
      </c>
      <c r="F12" s="17" t="str">
        <f>'General Technical'!F12</f>
        <v>Required Product(s)</v>
      </c>
      <c r="G12" s="17" t="str">
        <f>'General Technical'!G12</f>
        <v>Comments</v>
      </c>
      <c r="AA12" s="4" t="s">
        <v>229</v>
      </c>
      <c r="AC12" s="5">
        <f>COUNTIF(AB:AB,"Error -- Availability entered in an incorrect format")</f>
        <v>0</v>
      </c>
    </row>
  </sheetData>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45"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5E75C41C-DD72-4CAD-9DA4-E439BE78EED8}">
            <xm:f>D10='Control Panel'!$I$25</xm:f>
            <x14:dxf>
              <font>
                <color rgb="FFFFFF00"/>
              </font>
              <fill>
                <patternFill>
                  <bgColor rgb="FFBF311A"/>
                </patternFill>
              </fill>
            </x14:dxf>
          </x14:cfRule>
          <xm:sqref>D10:G10</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pageSetUpPr fitToPage="1"/>
  </sheetPr>
  <dimension ref="A1:AI12"/>
  <sheetViews>
    <sheetView workbookViewId="0">
      <pane ySplit="12" topLeftCell="A13" activePane="bottomLeft" state="frozen"/>
      <selection activeCell="F7" sqref="F7:G7"/>
      <selection pane="bottomLeft" activeCell="D14" sqref="D14"/>
    </sheetView>
  </sheetViews>
  <sheetFormatPr defaultColWidth="9.1796875" defaultRowHeight="14.5" x14ac:dyDescent="0.35"/>
  <cols>
    <col min="1" max="1" width="8.7265625" style="207" customWidth="1"/>
    <col min="2" max="2" width="65.7265625" style="208" customWidth="1"/>
    <col min="3" max="3" width="12.7265625" style="209" customWidth="1"/>
    <col min="4" max="4" width="12.7265625" style="210" customWidth="1"/>
    <col min="5" max="5" width="12.7265625" style="209" customWidth="1"/>
    <col min="6" max="6" width="27.7265625" style="211" customWidth="1"/>
    <col min="7" max="7" width="35.7265625" style="208" customWidth="1"/>
    <col min="8" max="33" width="9.1796875" style="2"/>
    <col min="34" max="34" width="9.1796875" style="2" customWidth="1"/>
    <col min="35" max="35" width="4.1796875" style="2" customWidth="1"/>
    <col min="36" max="16384" width="9.1796875" style="2"/>
  </cols>
  <sheetData>
    <row r="1" spans="1:35" ht="15" customHeight="1" x14ac:dyDescent="0.35">
      <c r="A1" s="422" t="str">
        <f>'General Technical'!A1</f>
        <v>Replace this text with vendor name in the first module.</v>
      </c>
      <c r="B1" s="422"/>
      <c r="C1" s="422"/>
      <c r="D1" s="422"/>
      <c r="E1" s="422"/>
      <c r="F1" s="422"/>
      <c r="G1" s="422"/>
    </row>
    <row r="2" spans="1:35" x14ac:dyDescent="0.35">
      <c r="A2" s="200" t="s">
        <v>33</v>
      </c>
      <c r="B2" s="421" t="s">
        <v>221</v>
      </c>
      <c r="C2" s="421"/>
      <c r="D2" s="421"/>
      <c r="E2" s="421"/>
      <c r="F2" s="421"/>
      <c r="G2" s="421"/>
      <c r="AB2" s="2" t="s">
        <v>222</v>
      </c>
      <c r="AC2" s="2" t="e">
        <f>SUBTOTAL(3,#REF!)</f>
        <v>#REF!</v>
      </c>
    </row>
    <row r="3" spans="1:35" ht="45" customHeight="1" x14ac:dyDescent="0.35">
      <c r="A3" s="221" t="str">
        <f>'Control Panel'!F36</f>
        <v>Y</v>
      </c>
      <c r="B3" s="426"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26"/>
      <c r="D3" s="426"/>
      <c r="E3" s="426"/>
      <c r="F3" s="426"/>
      <c r="G3" s="426"/>
    </row>
    <row r="4" spans="1:35" x14ac:dyDescent="0.35">
      <c r="A4" s="222" t="str">
        <f>'Control Panel'!F37</f>
        <v>R</v>
      </c>
      <c r="B4" s="427" t="str">
        <f>'Control Panel'!H37</f>
        <v>Functionality is provided through reports generated using proposed Reporting Tools.</v>
      </c>
      <c r="C4" s="427"/>
      <c r="D4" s="427"/>
      <c r="E4" s="427"/>
      <c r="F4" s="427"/>
      <c r="G4" s="427"/>
    </row>
    <row r="5" spans="1:35" ht="30" customHeight="1" x14ac:dyDescent="0.35">
      <c r="A5" s="221" t="str">
        <f>'Control Panel'!F38</f>
        <v>T</v>
      </c>
      <c r="B5" s="426"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26"/>
      <c r="D5" s="426"/>
      <c r="E5" s="426"/>
      <c r="F5" s="426"/>
      <c r="G5" s="426"/>
    </row>
    <row r="6" spans="1:35" x14ac:dyDescent="0.35">
      <c r="A6" s="222" t="str">
        <f>'Control Panel'!F39</f>
        <v>M</v>
      </c>
      <c r="B6" s="427" t="str">
        <f>'Control Panel'!H39</f>
        <v>Functionality is provided through customization to the application, including creation of a new workflow or development of a custom interface, that may have an impact on future upgradability.</v>
      </c>
      <c r="C6" s="427"/>
      <c r="D6" s="427"/>
      <c r="E6" s="427"/>
      <c r="F6" s="427"/>
      <c r="G6" s="427"/>
    </row>
    <row r="7" spans="1:35" ht="16.5" customHeight="1" x14ac:dyDescent="0.35">
      <c r="A7" s="221" t="str">
        <f>'Control Panel'!F40</f>
        <v>F</v>
      </c>
      <c r="B7" s="426" t="str">
        <f>'Control Panel'!H40</f>
        <v>Functionality is provided through a future general availability (GA) release that is scheduled to occur within 1 year of the proposal response.</v>
      </c>
      <c r="C7" s="426"/>
      <c r="D7" s="426"/>
      <c r="E7" s="426"/>
      <c r="F7" s="426"/>
      <c r="G7" s="426"/>
    </row>
    <row r="8" spans="1:35" x14ac:dyDescent="0.35">
      <c r="A8" s="222" t="str">
        <f>'Control Panel'!F41</f>
        <v>N</v>
      </c>
      <c r="B8" s="427" t="str">
        <f>'Control Panel'!H41</f>
        <v>Functionality is not provided.</v>
      </c>
      <c r="C8" s="427"/>
      <c r="D8" s="427"/>
      <c r="E8" s="427"/>
      <c r="F8" s="427"/>
      <c r="G8" s="427"/>
    </row>
    <row r="9" spans="1:35" x14ac:dyDescent="0.35">
      <c r="A9" s="428" t="str">
        <f>'Control Panel'!I25</f>
        <v>Replace this text with the primary product name(s) which satisfy requirements.</v>
      </c>
      <c r="B9" s="429"/>
      <c r="C9" s="429"/>
      <c r="D9" s="429"/>
      <c r="E9" s="429"/>
      <c r="F9" s="429"/>
      <c r="G9" s="430"/>
    </row>
    <row r="10" spans="1:35" ht="15" customHeight="1" x14ac:dyDescent="0.35">
      <c r="A10" s="424" t="str">
        <f>'Control Panel'!F75&amp;" - "&amp;'Control Panel'!E75</f>
        <v>4.30 - Module 29</v>
      </c>
      <c r="B10" s="424"/>
      <c r="C10" s="424"/>
      <c r="D10" s="425" t="str">
        <f>A9</f>
        <v>Replace this text with the primary product name(s) which satisfy requirements.</v>
      </c>
      <c r="E10" s="425"/>
      <c r="F10" s="425"/>
      <c r="G10" s="425"/>
    </row>
    <row r="11" spans="1:35" x14ac:dyDescent="0.35">
      <c r="A11" s="423" t="s">
        <v>223</v>
      </c>
      <c r="B11" s="423"/>
      <c r="C11" s="423"/>
      <c r="D11" s="423"/>
      <c r="E11" s="423"/>
      <c r="F11" s="423"/>
      <c r="G11" s="423"/>
      <c r="AA11" s="2" t="s">
        <v>224</v>
      </c>
      <c r="AI11" s="3"/>
    </row>
    <row r="12" spans="1:35" ht="15" customHeight="1" x14ac:dyDescent="0.35">
      <c r="A12" s="16" t="str">
        <f>'General Technical'!A12</f>
        <v>Number</v>
      </c>
      <c r="B12" s="17" t="str">
        <f>'General Technical'!B12</f>
        <v>Application Requirements</v>
      </c>
      <c r="C12" s="18" t="str">
        <f>'General Technical'!C12</f>
        <v>Priority</v>
      </c>
      <c r="D12" s="16" t="str">
        <f>'General Technical'!D12</f>
        <v>Availability</v>
      </c>
      <c r="E12" s="18" t="str">
        <f>'General Technical'!E12</f>
        <v>Cost</v>
      </c>
      <c r="F12" s="17" t="str">
        <f>'General Technical'!F12</f>
        <v>Required Product(s)</v>
      </c>
      <c r="G12" s="17" t="str">
        <f>'General Technical'!G12</f>
        <v>Comments</v>
      </c>
      <c r="AA12" s="4" t="s">
        <v>229</v>
      </c>
      <c r="AC12" s="5">
        <f>COUNTIF(AB:AB,"Error -- Availability entered in an incorrect format")</f>
        <v>0</v>
      </c>
    </row>
  </sheetData>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43"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04128B90-C763-44EE-A930-C9A191C3B6AF}">
            <xm:f>D10='Control Panel'!$I$25</xm:f>
            <x14:dxf>
              <font>
                <color rgb="FFFFFF00"/>
              </font>
              <fill>
                <patternFill>
                  <bgColor rgb="FFBF311A"/>
                </patternFill>
              </fill>
            </x14:dxf>
          </x14:cfRule>
          <xm:sqref>D10:G10</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pageSetUpPr fitToPage="1"/>
  </sheetPr>
  <dimension ref="A1:AI12"/>
  <sheetViews>
    <sheetView workbookViewId="0">
      <pane ySplit="12" topLeftCell="A13" activePane="bottomLeft" state="frozen"/>
      <selection activeCell="F7" sqref="F7:G7"/>
      <selection pane="bottomLeft" activeCell="D14" sqref="D14"/>
    </sheetView>
  </sheetViews>
  <sheetFormatPr defaultColWidth="9.1796875" defaultRowHeight="14.5" x14ac:dyDescent="0.35"/>
  <cols>
    <col min="1" max="1" width="8.7265625" style="207" customWidth="1"/>
    <col min="2" max="2" width="65.7265625" style="208" customWidth="1"/>
    <col min="3" max="3" width="12.7265625" style="209" customWidth="1"/>
    <col min="4" max="4" width="12.7265625" style="210" customWidth="1"/>
    <col min="5" max="5" width="12.7265625" style="209" customWidth="1"/>
    <col min="6" max="6" width="27.7265625" style="211" customWidth="1"/>
    <col min="7" max="7" width="35.7265625" style="208" customWidth="1"/>
    <col min="8" max="33" width="9.1796875" style="2"/>
    <col min="34" max="34" width="9.1796875" style="2" customWidth="1"/>
    <col min="35" max="35" width="4.1796875" style="2" customWidth="1"/>
    <col min="36" max="16384" width="9.1796875" style="2"/>
  </cols>
  <sheetData>
    <row r="1" spans="1:35" ht="15" customHeight="1" x14ac:dyDescent="0.35">
      <c r="A1" s="422" t="str">
        <f>'General Technical'!A1</f>
        <v>Replace this text with vendor name in the first module.</v>
      </c>
      <c r="B1" s="422"/>
      <c r="C1" s="422"/>
      <c r="D1" s="422"/>
      <c r="E1" s="422"/>
      <c r="F1" s="422"/>
      <c r="G1" s="422"/>
    </row>
    <row r="2" spans="1:35" x14ac:dyDescent="0.35">
      <c r="A2" s="200" t="s">
        <v>33</v>
      </c>
      <c r="B2" s="421" t="s">
        <v>221</v>
      </c>
      <c r="C2" s="421"/>
      <c r="D2" s="421"/>
      <c r="E2" s="421"/>
      <c r="F2" s="421"/>
      <c r="G2" s="421"/>
      <c r="AB2" s="2" t="s">
        <v>222</v>
      </c>
      <c r="AC2" s="2" t="e">
        <f>SUBTOTAL(3,#REF!)</f>
        <v>#REF!</v>
      </c>
    </row>
    <row r="3" spans="1:35" ht="45" customHeight="1" x14ac:dyDescent="0.35">
      <c r="A3" s="221" t="str">
        <f>'Control Panel'!F36</f>
        <v>Y</v>
      </c>
      <c r="B3" s="426"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26"/>
      <c r="D3" s="426"/>
      <c r="E3" s="426"/>
      <c r="F3" s="426"/>
      <c r="G3" s="426"/>
    </row>
    <row r="4" spans="1:35" x14ac:dyDescent="0.35">
      <c r="A4" s="222" t="str">
        <f>'Control Panel'!F37</f>
        <v>R</v>
      </c>
      <c r="B4" s="427" t="str">
        <f>'Control Panel'!H37</f>
        <v>Functionality is provided through reports generated using proposed Reporting Tools.</v>
      </c>
      <c r="C4" s="427"/>
      <c r="D4" s="427"/>
      <c r="E4" s="427"/>
      <c r="F4" s="427"/>
      <c r="G4" s="427"/>
    </row>
    <row r="5" spans="1:35" ht="30" customHeight="1" x14ac:dyDescent="0.35">
      <c r="A5" s="221" t="str">
        <f>'Control Panel'!F38</f>
        <v>T</v>
      </c>
      <c r="B5" s="426"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26"/>
      <c r="D5" s="426"/>
      <c r="E5" s="426"/>
      <c r="F5" s="426"/>
      <c r="G5" s="426"/>
    </row>
    <row r="6" spans="1:35" x14ac:dyDescent="0.35">
      <c r="A6" s="222" t="str">
        <f>'Control Panel'!F39</f>
        <v>M</v>
      </c>
      <c r="B6" s="427" t="str">
        <f>'Control Panel'!H39</f>
        <v>Functionality is provided through customization to the application, including creation of a new workflow or development of a custom interface, that may have an impact on future upgradability.</v>
      </c>
      <c r="C6" s="427"/>
      <c r="D6" s="427"/>
      <c r="E6" s="427"/>
      <c r="F6" s="427"/>
      <c r="G6" s="427"/>
    </row>
    <row r="7" spans="1:35" ht="16.5" customHeight="1" x14ac:dyDescent="0.35">
      <c r="A7" s="221" t="str">
        <f>'Control Panel'!F40</f>
        <v>F</v>
      </c>
      <c r="B7" s="426" t="str">
        <f>'Control Panel'!H40</f>
        <v>Functionality is provided through a future general availability (GA) release that is scheduled to occur within 1 year of the proposal response.</v>
      </c>
      <c r="C7" s="426"/>
      <c r="D7" s="426"/>
      <c r="E7" s="426"/>
      <c r="F7" s="426"/>
      <c r="G7" s="426"/>
    </row>
    <row r="8" spans="1:35" x14ac:dyDescent="0.35">
      <c r="A8" s="222" t="str">
        <f>'Control Panel'!F41</f>
        <v>N</v>
      </c>
      <c r="B8" s="427" t="str">
        <f>'Control Panel'!H41</f>
        <v>Functionality is not provided.</v>
      </c>
      <c r="C8" s="427"/>
      <c r="D8" s="427"/>
      <c r="E8" s="427"/>
      <c r="F8" s="427"/>
      <c r="G8" s="427"/>
    </row>
    <row r="9" spans="1:35" x14ac:dyDescent="0.35">
      <c r="A9" s="428" t="str">
        <f>'Control Panel'!I25</f>
        <v>Replace this text with the primary product name(s) which satisfy requirements.</v>
      </c>
      <c r="B9" s="429"/>
      <c r="C9" s="429"/>
      <c r="D9" s="429"/>
      <c r="E9" s="429"/>
      <c r="F9" s="429"/>
      <c r="G9" s="430"/>
    </row>
    <row r="10" spans="1:35" ht="15" customHeight="1" x14ac:dyDescent="0.35">
      <c r="A10" s="424" t="str">
        <f>'Control Panel'!F76&amp;" - "&amp;'Control Panel'!E76</f>
        <v>4.31 - Module 30</v>
      </c>
      <c r="B10" s="424"/>
      <c r="C10" s="424"/>
      <c r="D10" s="425" t="str">
        <f>A9</f>
        <v>Replace this text with the primary product name(s) which satisfy requirements.</v>
      </c>
      <c r="E10" s="425"/>
      <c r="F10" s="425"/>
      <c r="G10" s="425"/>
    </row>
    <row r="11" spans="1:35" x14ac:dyDescent="0.35">
      <c r="A11" s="423" t="s">
        <v>223</v>
      </c>
      <c r="B11" s="423"/>
      <c r="C11" s="423"/>
      <c r="D11" s="423"/>
      <c r="E11" s="423"/>
      <c r="F11" s="423"/>
      <c r="G11" s="423"/>
      <c r="AA11" s="2" t="s">
        <v>224</v>
      </c>
      <c r="AI11" s="3"/>
    </row>
    <row r="12" spans="1:35" ht="15" customHeight="1" x14ac:dyDescent="0.35">
      <c r="A12" s="16" t="str">
        <f>'General Technical'!A12</f>
        <v>Number</v>
      </c>
      <c r="B12" s="17" t="str">
        <f>'General Technical'!B12</f>
        <v>Application Requirements</v>
      </c>
      <c r="C12" s="18" t="str">
        <f>'General Technical'!C12</f>
        <v>Priority</v>
      </c>
      <c r="D12" s="16" t="str">
        <f>'General Technical'!D12</f>
        <v>Availability</v>
      </c>
      <c r="E12" s="18" t="str">
        <f>'General Technical'!E12</f>
        <v>Cost</v>
      </c>
      <c r="F12" s="17" t="str">
        <f>'General Technical'!F12</f>
        <v>Required Product(s)</v>
      </c>
      <c r="G12" s="17" t="str">
        <f>'General Technical'!G12</f>
        <v>Comments</v>
      </c>
      <c r="AA12" s="4" t="s">
        <v>229</v>
      </c>
      <c r="AC12" s="5">
        <f>COUNTIF(AB:AB,"Error -- Availability entered in an incorrect format")</f>
        <v>0</v>
      </c>
    </row>
  </sheetData>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41"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676C22D3-EC21-44BC-B0E8-6CAD57A721EB}">
            <xm:f>D10='Control Panel'!$I$25</xm:f>
            <x14:dxf>
              <font>
                <color rgb="FFFFFF00"/>
              </font>
              <fill>
                <patternFill>
                  <bgColor rgb="FFBF311A"/>
                </patternFill>
              </fill>
            </x14:dxf>
          </x14:cfRule>
          <xm:sqref>D10:G10</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pageSetUpPr fitToPage="1"/>
  </sheetPr>
  <dimension ref="A1:AI12"/>
  <sheetViews>
    <sheetView workbookViewId="0">
      <pane ySplit="12" topLeftCell="A13" activePane="bottomLeft" state="frozen"/>
      <selection activeCell="F7" sqref="F7:G7"/>
      <selection pane="bottomLeft" activeCell="D14" sqref="D14"/>
    </sheetView>
  </sheetViews>
  <sheetFormatPr defaultColWidth="9.1796875" defaultRowHeight="14.5" x14ac:dyDescent="0.35"/>
  <cols>
    <col min="1" max="1" width="8.7265625" style="207" customWidth="1"/>
    <col min="2" max="2" width="65.7265625" style="208" customWidth="1"/>
    <col min="3" max="3" width="12.7265625" style="209" customWidth="1"/>
    <col min="4" max="4" width="12.7265625" style="210" customWidth="1"/>
    <col min="5" max="5" width="12.7265625" style="209" customWidth="1"/>
    <col min="6" max="6" width="27.7265625" style="211" customWidth="1"/>
    <col min="7" max="7" width="35.7265625" style="208" customWidth="1"/>
    <col min="8" max="33" width="9.1796875" style="2"/>
    <col min="34" max="34" width="9.1796875" style="2" customWidth="1"/>
    <col min="35" max="35" width="4.1796875" style="2" customWidth="1"/>
    <col min="36" max="16384" width="9.1796875" style="2"/>
  </cols>
  <sheetData>
    <row r="1" spans="1:35" ht="15" customHeight="1" x14ac:dyDescent="0.35">
      <c r="A1" s="422" t="str">
        <f>'General Technical'!A1</f>
        <v>Replace this text with vendor name in the first module.</v>
      </c>
      <c r="B1" s="422"/>
      <c r="C1" s="422"/>
      <c r="D1" s="422"/>
      <c r="E1" s="422"/>
      <c r="F1" s="422"/>
      <c r="G1" s="422"/>
    </row>
    <row r="2" spans="1:35" x14ac:dyDescent="0.35">
      <c r="A2" s="200" t="s">
        <v>33</v>
      </c>
      <c r="B2" s="421" t="s">
        <v>221</v>
      </c>
      <c r="C2" s="421"/>
      <c r="D2" s="421"/>
      <c r="E2" s="421"/>
      <c r="F2" s="421"/>
      <c r="G2" s="421"/>
      <c r="AB2" s="2" t="s">
        <v>222</v>
      </c>
      <c r="AC2" s="2" t="e">
        <f>SUBTOTAL(3,#REF!)</f>
        <v>#REF!</v>
      </c>
    </row>
    <row r="3" spans="1:35" ht="45" customHeight="1" x14ac:dyDescent="0.35">
      <c r="A3" s="221" t="str">
        <f>'Control Panel'!F36</f>
        <v>Y</v>
      </c>
      <c r="B3" s="426"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26"/>
      <c r="D3" s="426"/>
      <c r="E3" s="426"/>
      <c r="F3" s="426"/>
      <c r="G3" s="426"/>
    </row>
    <row r="4" spans="1:35" x14ac:dyDescent="0.35">
      <c r="A4" s="222" t="str">
        <f>'Control Panel'!F37</f>
        <v>R</v>
      </c>
      <c r="B4" s="427" t="str">
        <f>'Control Panel'!H37</f>
        <v>Functionality is provided through reports generated using proposed Reporting Tools.</v>
      </c>
      <c r="C4" s="427"/>
      <c r="D4" s="427"/>
      <c r="E4" s="427"/>
      <c r="F4" s="427"/>
      <c r="G4" s="427"/>
    </row>
    <row r="5" spans="1:35" ht="30" customHeight="1" x14ac:dyDescent="0.35">
      <c r="A5" s="221" t="str">
        <f>'Control Panel'!F38</f>
        <v>T</v>
      </c>
      <c r="B5" s="426"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26"/>
      <c r="D5" s="426"/>
      <c r="E5" s="426"/>
      <c r="F5" s="426"/>
      <c r="G5" s="426"/>
    </row>
    <row r="6" spans="1:35" x14ac:dyDescent="0.35">
      <c r="A6" s="222" t="str">
        <f>'Control Panel'!F39</f>
        <v>M</v>
      </c>
      <c r="B6" s="427" t="str">
        <f>'Control Panel'!H39</f>
        <v>Functionality is provided through customization to the application, including creation of a new workflow or development of a custom interface, that may have an impact on future upgradability.</v>
      </c>
      <c r="C6" s="427"/>
      <c r="D6" s="427"/>
      <c r="E6" s="427"/>
      <c r="F6" s="427"/>
      <c r="G6" s="427"/>
    </row>
    <row r="7" spans="1:35" ht="16.5" customHeight="1" x14ac:dyDescent="0.35">
      <c r="A7" s="221" t="str">
        <f>'Control Panel'!F40</f>
        <v>F</v>
      </c>
      <c r="B7" s="426" t="str">
        <f>'Control Panel'!H40</f>
        <v>Functionality is provided through a future general availability (GA) release that is scheduled to occur within 1 year of the proposal response.</v>
      </c>
      <c r="C7" s="426"/>
      <c r="D7" s="426"/>
      <c r="E7" s="426"/>
      <c r="F7" s="426"/>
      <c r="G7" s="426"/>
    </row>
    <row r="8" spans="1:35" x14ac:dyDescent="0.35">
      <c r="A8" s="222" t="str">
        <f>'Control Panel'!F41</f>
        <v>N</v>
      </c>
      <c r="B8" s="427" t="str">
        <f>'Control Panel'!H41</f>
        <v>Functionality is not provided.</v>
      </c>
      <c r="C8" s="427"/>
      <c r="D8" s="427"/>
      <c r="E8" s="427"/>
      <c r="F8" s="427"/>
      <c r="G8" s="427"/>
    </row>
    <row r="9" spans="1:35" x14ac:dyDescent="0.35">
      <c r="A9" s="428" t="str">
        <f>'Control Panel'!I25</f>
        <v>Replace this text with the primary product name(s) which satisfy requirements.</v>
      </c>
      <c r="B9" s="429"/>
      <c r="C9" s="429"/>
      <c r="D9" s="429"/>
      <c r="E9" s="429"/>
      <c r="F9" s="429"/>
      <c r="G9" s="430"/>
    </row>
    <row r="10" spans="1:35" ht="15" customHeight="1" x14ac:dyDescent="0.35">
      <c r="A10" s="424" t="str">
        <f>'Control Panel'!F77&amp;" - "&amp;'Control Panel'!E77</f>
        <v>4.32 - Module 31</v>
      </c>
      <c r="B10" s="424"/>
      <c r="C10" s="424"/>
      <c r="D10" s="425" t="str">
        <f>A9</f>
        <v>Replace this text with the primary product name(s) which satisfy requirements.</v>
      </c>
      <c r="E10" s="425"/>
      <c r="F10" s="425"/>
      <c r="G10" s="425"/>
    </row>
    <row r="11" spans="1:35" x14ac:dyDescent="0.35">
      <c r="A11" s="423" t="s">
        <v>223</v>
      </c>
      <c r="B11" s="423"/>
      <c r="C11" s="423"/>
      <c r="D11" s="423"/>
      <c r="E11" s="423"/>
      <c r="F11" s="423"/>
      <c r="G11" s="423"/>
      <c r="AA11" s="2" t="s">
        <v>224</v>
      </c>
      <c r="AI11" s="3"/>
    </row>
    <row r="12" spans="1:35" ht="15" customHeight="1" x14ac:dyDescent="0.35">
      <c r="A12" s="16" t="str">
        <f>'General Technical'!A12</f>
        <v>Number</v>
      </c>
      <c r="B12" s="17" t="str">
        <f>'General Technical'!B12</f>
        <v>Application Requirements</v>
      </c>
      <c r="C12" s="18" t="str">
        <f>'General Technical'!C12</f>
        <v>Priority</v>
      </c>
      <c r="D12" s="16" t="str">
        <f>'General Technical'!D12</f>
        <v>Availability</v>
      </c>
      <c r="E12" s="18" t="str">
        <f>'General Technical'!E12</f>
        <v>Cost</v>
      </c>
      <c r="F12" s="17" t="str">
        <f>'General Technical'!F12</f>
        <v>Required Product(s)</v>
      </c>
      <c r="G12" s="17" t="str">
        <f>'General Technical'!G12</f>
        <v>Comments</v>
      </c>
      <c r="AA12" s="4" t="s">
        <v>229</v>
      </c>
      <c r="AC12" s="5">
        <f>COUNTIF(AB:AB,"Error -- Availability entered in an incorrect format")</f>
        <v>0</v>
      </c>
    </row>
  </sheetData>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39"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F869647E-4A78-4149-ACBA-6544A39498FC}">
            <xm:f>D10='Control Panel'!$I$25</xm:f>
            <x14:dxf>
              <font>
                <color rgb="FFFFFF00"/>
              </font>
              <fill>
                <patternFill>
                  <bgColor rgb="FFBF311A"/>
                </patternFill>
              </fill>
            </x14:dxf>
          </x14:cfRule>
          <xm:sqref>D10:G10</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pageSetUpPr fitToPage="1"/>
  </sheetPr>
  <dimension ref="A1:AI12"/>
  <sheetViews>
    <sheetView workbookViewId="0">
      <pane ySplit="12" topLeftCell="A13" activePane="bottomLeft" state="frozen"/>
      <selection activeCell="F7" sqref="F7:G7"/>
      <selection pane="bottomLeft" activeCell="D14" sqref="D14"/>
    </sheetView>
  </sheetViews>
  <sheetFormatPr defaultColWidth="9.1796875" defaultRowHeight="14.5" x14ac:dyDescent="0.35"/>
  <cols>
    <col min="1" max="1" width="8.7265625" style="207" customWidth="1"/>
    <col min="2" max="2" width="65.7265625" style="208" customWidth="1"/>
    <col min="3" max="3" width="12.7265625" style="209" customWidth="1"/>
    <col min="4" max="4" width="12.7265625" style="210" customWidth="1"/>
    <col min="5" max="5" width="12.7265625" style="209" customWidth="1"/>
    <col min="6" max="6" width="27.7265625" style="211" customWidth="1"/>
    <col min="7" max="7" width="35.7265625" style="208" customWidth="1"/>
    <col min="8" max="33" width="9.1796875" style="2"/>
    <col min="34" max="34" width="9.1796875" style="2" customWidth="1"/>
    <col min="35" max="35" width="4.1796875" style="2" customWidth="1"/>
    <col min="36" max="16384" width="9.1796875" style="2"/>
  </cols>
  <sheetData>
    <row r="1" spans="1:35" ht="15" customHeight="1" x14ac:dyDescent="0.35">
      <c r="A1" s="422" t="str">
        <f>'General Technical'!A1</f>
        <v>Replace this text with vendor name in the first module.</v>
      </c>
      <c r="B1" s="422"/>
      <c r="C1" s="422"/>
      <c r="D1" s="422"/>
      <c r="E1" s="422"/>
      <c r="F1" s="422"/>
      <c r="G1" s="422"/>
    </row>
    <row r="2" spans="1:35" x14ac:dyDescent="0.35">
      <c r="A2" s="200" t="s">
        <v>33</v>
      </c>
      <c r="B2" s="421" t="s">
        <v>221</v>
      </c>
      <c r="C2" s="421"/>
      <c r="D2" s="421"/>
      <c r="E2" s="421"/>
      <c r="F2" s="421"/>
      <c r="G2" s="421"/>
      <c r="AB2" s="2" t="s">
        <v>222</v>
      </c>
      <c r="AC2" s="2" t="e">
        <f>SUBTOTAL(3,#REF!)</f>
        <v>#REF!</v>
      </c>
    </row>
    <row r="3" spans="1:35" ht="45" customHeight="1" x14ac:dyDescent="0.35">
      <c r="A3" s="221" t="str">
        <f>'Control Panel'!F36</f>
        <v>Y</v>
      </c>
      <c r="B3" s="426"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26"/>
      <c r="D3" s="426"/>
      <c r="E3" s="426"/>
      <c r="F3" s="426"/>
      <c r="G3" s="426"/>
    </row>
    <row r="4" spans="1:35" x14ac:dyDescent="0.35">
      <c r="A4" s="222" t="str">
        <f>'Control Panel'!F37</f>
        <v>R</v>
      </c>
      <c r="B4" s="427" t="str">
        <f>'Control Panel'!H37</f>
        <v>Functionality is provided through reports generated using proposed Reporting Tools.</v>
      </c>
      <c r="C4" s="427"/>
      <c r="D4" s="427"/>
      <c r="E4" s="427"/>
      <c r="F4" s="427"/>
      <c r="G4" s="427"/>
    </row>
    <row r="5" spans="1:35" ht="30" customHeight="1" x14ac:dyDescent="0.35">
      <c r="A5" s="221" t="str">
        <f>'Control Panel'!F38</f>
        <v>T</v>
      </c>
      <c r="B5" s="426"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26"/>
      <c r="D5" s="426"/>
      <c r="E5" s="426"/>
      <c r="F5" s="426"/>
      <c r="G5" s="426"/>
    </row>
    <row r="6" spans="1:35" x14ac:dyDescent="0.35">
      <c r="A6" s="222" t="str">
        <f>'Control Panel'!F39</f>
        <v>M</v>
      </c>
      <c r="B6" s="427" t="str">
        <f>'Control Panel'!H39</f>
        <v>Functionality is provided through customization to the application, including creation of a new workflow or development of a custom interface, that may have an impact on future upgradability.</v>
      </c>
      <c r="C6" s="427"/>
      <c r="D6" s="427"/>
      <c r="E6" s="427"/>
      <c r="F6" s="427"/>
      <c r="G6" s="427"/>
    </row>
    <row r="7" spans="1:35" ht="16.5" customHeight="1" x14ac:dyDescent="0.35">
      <c r="A7" s="221" t="str">
        <f>'Control Panel'!F40</f>
        <v>F</v>
      </c>
      <c r="B7" s="426" t="str">
        <f>'Control Panel'!H40</f>
        <v>Functionality is provided through a future general availability (GA) release that is scheduled to occur within 1 year of the proposal response.</v>
      </c>
      <c r="C7" s="426"/>
      <c r="D7" s="426"/>
      <c r="E7" s="426"/>
      <c r="F7" s="426"/>
      <c r="G7" s="426"/>
    </row>
    <row r="8" spans="1:35" x14ac:dyDescent="0.35">
      <c r="A8" s="222" t="str">
        <f>'Control Panel'!F41</f>
        <v>N</v>
      </c>
      <c r="B8" s="427" t="str">
        <f>'Control Panel'!H41</f>
        <v>Functionality is not provided.</v>
      </c>
      <c r="C8" s="427"/>
      <c r="D8" s="427"/>
      <c r="E8" s="427"/>
      <c r="F8" s="427"/>
      <c r="G8" s="427"/>
    </row>
    <row r="9" spans="1:35" x14ac:dyDescent="0.35">
      <c r="A9" s="428" t="str">
        <f>'Control Panel'!I25</f>
        <v>Replace this text with the primary product name(s) which satisfy requirements.</v>
      </c>
      <c r="B9" s="429"/>
      <c r="C9" s="429"/>
      <c r="D9" s="429"/>
      <c r="E9" s="429"/>
      <c r="F9" s="429"/>
      <c r="G9" s="430"/>
    </row>
    <row r="10" spans="1:35" ht="15" customHeight="1" x14ac:dyDescent="0.35">
      <c r="A10" s="424" t="str">
        <f>'Control Panel'!F78&amp;" - "&amp;'Control Panel'!E78</f>
        <v>4.33 - Module 32</v>
      </c>
      <c r="B10" s="424"/>
      <c r="C10" s="424"/>
      <c r="D10" s="425" t="str">
        <f>A9</f>
        <v>Replace this text with the primary product name(s) which satisfy requirements.</v>
      </c>
      <c r="E10" s="425"/>
      <c r="F10" s="425"/>
      <c r="G10" s="425"/>
    </row>
    <row r="11" spans="1:35" x14ac:dyDescent="0.35">
      <c r="A11" s="423" t="s">
        <v>223</v>
      </c>
      <c r="B11" s="423"/>
      <c r="C11" s="423"/>
      <c r="D11" s="423"/>
      <c r="E11" s="423"/>
      <c r="F11" s="423"/>
      <c r="G11" s="423"/>
      <c r="AA11" s="2" t="s">
        <v>224</v>
      </c>
      <c r="AI11" s="3"/>
    </row>
    <row r="12" spans="1:35" ht="15" customHeight="1" x14ac:dyDescent="0.35">
      <c r="A12" s="16" t="str">
        <f>'General Technical'!A12</f>
        <v>Number</v>
      </c>
      <c r="B12" s="17" t="str">
        <f>'General Technical'!B12</f>
        <v>Application Requirements</v>
      </c>
      <c r="C12" s="18" t="str">
        <f>'General Technical'!C12</f>
        <v>Priority</v>
      </c>
      <c r="D12" s="16" t="str">
        <f>'General Technical'!D12</f>
        <v>Availability</v>
      </c>
      <c r="E12" s="18" t="str">
        <f>'General Technical'!E12</f>
        <v>Cost</v>
      </c>
      <c r="F12" s="17" t="str">
        <f>'General Technical'!F12</f>
        <v>Required Product(s)</v>
      </c>
      <c r="G12" s="17" t="str">
        <f>'General Technical'!G12</f>
        <v>Comments</v>
      </c>
      <c r="AA12" s="4" t="s">
        <v>229</v>
      </c>
      <c r="AC12" s="5">
        <f>COUNTIF(AB:AB,"Error -- Availability entered in an incorrect format")</f>
        <v>0</v>
      </c>
    </row>
  </sheetData>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37"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4E7B2375-47D7-447E-9239-3B3B70B7141F}">
            <xm:f>D10='Control Panel'!$I$25</xm:f>
            <x14:dxf>
              <font>
                <color rgb="FFFFFF00"/>
              </font>
              <fill>
                <patternFill>
                  <bgColor rgb="FFBF311A"/>
                </patternFill>
              </fill>
            </x14:dxf>
          </x14:cfRule>
          <xm:sqref>D10:G10</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pageSetUpPr fitToPage="1"/>
  </sheetPr>
  <dimension ref="A1:AI12"/>
  <sheetViews>
    <sheetView workbookViewId="0">
      <pane ySplit="12" topLeftCell="A13" activePane="bottomLeft" state="frozen"/>
      <selection activeCell="F7" sqref="F7:G7"/>
      <selection pane="bottomLeft" activeCell="D14" sqref="D14"/>
    </sheetView>
  </sheetViews>
  <sheetFormatPr defaultColWidth="9.1796875" defaultRowHeight="14.5" x14ac:dyDescent="0.35"/>
  <cols>
    <col min="1" max="1" width="8.7265625" style="207" customWidth="1"/>
    <col min="2" max="2" width="65.7265625" style="208" customWidth="1"/>
    <col min="3" max="3" width="12.7265625" style="209" customWidth="1"/>
    <col min="4" max="4" width="12.7265625" style="210" customWidth="1"/>
    <col min="5" max="5" width="12.7265625" style="209" customWidth="1"/>
    <col min="6" max="6" width="27.7265625" style="211" customWidth="1"/>
    <col min="7" max="7" width="35.7265625" style="208" customWidth="1"/>
    <col min="8" max="33" width="9.1796875" style="2"/>
    <col min="34" max="34" width="9.1796875" style="2" customWidth="1"/>
    <col min="35" max="35" width="4.1796875" style="2" customWidth="1"/>
    <col min="36" max="16384" width="9.1796875" style="2"/>
  </cols>
  <sheetData>
    <row r="1" spans="1:35" ht="15" customHeight="1" x14ac:dyDescent="0.35">
      <c r="A1" s="422" t="str">
        <f>'General Technical'!A1</f>
        <v>Replace this text with vendor name in the first module.</v>
      </c>
      <c r="B1" s="422"/>
      <c r="C1" s="422"/>
      <c r="D1" s="422"/>
      <c r="E1" s="422"/>
      <c r="F1" s="422"/>
      <c r="G1" s="422"/>
    </row>
    <row r="2" spans="1:35" x14ac:dyDescent="0.35">
      <c r="A2" s="200" t="s">
        <v>33</v>
      </c>
      <c r="B2" s="421" t="s">
        <v>221</v>
      </c>
      <c r="C2" s="421"/>
      <c r="D2" s="421"/>
      <c r="E2" s="421"/>
      <c r="F2" s="421"/>
      <c r="G2" s="421"/>
      <c r="AB2" s="2" t="s">
        <v>222</v>
      </c>
      <c r="AC2" s="2" t="e">
        <f>SUBTOTAL(3,#REF!)</f>
        <v>#REF!</v>
      </c>
    </row>
    <row r="3" spans="1:35" ht="45" customHeight="1" x14ac:dyDescent="0.35">
      <c r="A3" s="221" t="str">
        <f>'Control Panel'!F36</f>
        <v>Y</v>
      </c>
      <c r="B3" s="426"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26"/>
      <c r="D3" s="426"/>
      <c r="E3" s="426"/>
      <c r="F3" s="426"/>
      <c r="G3" s="426"/>
    </row>
    <row r="4" spans="1:35" x14ac:dyDescent="0.35">
      <c r="A4" s="222" t="str">
        <f>'Control Panel'!F37</f>
        <v>R</v>
      </c>
      <c r="B4" s="427" t="str">
        <f>'Control Panel'!H37</f>
        <v>Functionality is provided through reports generated using proposed Reporting Tools.</v>
      </c>
      <c r="C4" s="427"/>
      <c r="D4" s="427"/>
      <c r="E4" s="427"/>
      <c r="F4" s="427"/>
      <c r="G4" s="427"/>
    </row>
    <row r="5" spans="1:35" ht="30" customHeight="1" x14ac:dyDescent="0.35">
      <c r="A5" s="221" t="str">
        <f>'Control Panel'!F38</f>
        <v>T</v>
      </c>
      <c r="B5" s="426"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26"/>
      <c r="D5" s="426"/>
      <c r="E5" s="426"/>
      <c r="F5" s="426"/>
      <c r="G5" s="426"/>
    </row>
    <row r="6" spans="1:35" x14ac:dyDescent="0.35">
      <c r="A6" s="222" t="str">
        <f>'Control Panel'!F39</f>
        <v>M</v>
      </c>
      <c r="B6" s="427" t="str">
        <f>'Control Panel'!H39</f>
        <v>Functionality is provided through customization to the application, including creation of a new workflow or development of a custom interface, that may have an impact on future upgradability.</v>
      </c>
      <c r="C6" s="427"/>
      <c r="D6" s="427"/>
      <c r="E6" s="427"/>
      <c r="F6" s="427"/>
      <c r="G6" s="427"/>
    </row>
    <row r="7" spans="1:35" ht="16.5" customHeight="1" x14ac:dyDescent="0.35">
      <c r="A7" s="221" t="str">
        <f>'Control Panel'!F40</f>
        <v>F</v>
      </c>
      <c r="B7" s="426" t="str">
        <f>'Control Panel'!H40</f>
        <v>Functionality is provided through a future general availability (GA) release that is scheduled to occur within 1 year of the proposal response.</v>
      </c>
      <c r="C7" s="426"/>
      <c r="D7" s="426"/>
      <c r="E7" s="426"/>
      <c r="F7" s="426"/>
      <c r="G7" s="426"/>
    </row>
    <row r="8" spans="1:35" x14ac:dyDescent="0.35">
      <c r="A8" s="222" t="str">
        <f>'Control Panel'!F41</f>
        <v>N</v>
      </c>
      <c r="B8" s="427" t="str">
        <f>'Control Panel'!H41</f>
        <v>Functionality is not provided.</v>
      </c>
      <c r="C8" s="427"/>
      <c r="D8" s="427"/>
      <c r="E8" s="427"/>
      <c r="F8" s="427"/>
      <c r="G8" s="427"/>
    </row>
    <row r="9" spans="1:35" x14ac:dyDescent="0.35">
      <c r="A9" s="428" t="str">
        <f>'Control Panel'!I25</f>
        <v>Replace this text with the primary product name(s) which satisfy requirements.</v>
      </c>
      <c r="B9" s="429"/>
      <c r="C9" s="429"/>
      <c r="D9" s="429"/>
      <c r="E9" s="429"/>
      <c r="F9" s="429"/>
      <c r="G9" s="430"/>
    </row>
    <row r="10" spans="1:35" ht="15" customHeight="1" x14ac:dyDescent="0.35">
      <c r="A10" s="424" t="str">
        <f>'Control Panel'!F79&amp;" - "&amp;'Control Panel'!E79</f>
        <v>4.34 - Module 33</v>
      </c>
      <c r="B10" s="424"/>
      <c r="C10" s="424"/>
      <c r="D10" s="425" t="str">
        <f>A9</f>
        <v>Replace this text with the primary product name(s) which satisfy requirements.</v>
      </c>
      <c r="E10" s="425"/>
      <c r="F10" s="425"/>
      <c r="G10" s="425"/>
    </row>
    <row r="11" spans="1:35" x14ac:dyDescent="0.35">
      <c r="A11" s="423" t="s">
        <v>223</v>
      </c>
      <c r="B11" s="423"/>
      <c r="C11" s="423"/>
      <c r="D11" s="423"/>
      <c r="E11" s="423"/>
      <c r="F11" s="423"/>
      <c r="G11" s="423"/>
      <c r="AA11" s="2" t="s">
        <v>224</v>
      </c>
      <c r="AI11" s="3"/>
    </row>
    <row r="12" spans="1:35" ht="15" customHeight="1" x14ac:dyDescent="0.35">
      <c r="A12" s="16" t="str">
        <f>'General Technical'!A12</f>
        <v>Number</v>
      </c>
      <c r="B12" s="17" t="str">
        <f>'General Technical'!B12</f>
        <v>Application Requirements</v>
      </c>
      <c r="C12" s="18" t="str">
        <f>'General Technical'!C12</f>
        <v>Priority</v>
      </c>
      <c r="D12" s="16" t="str">
        <f>'General Technical'!D12</f>
        <v>Availability</v>
      </c>
      <c r="E12" s="18" t="str">
        <f>'General Technical'!E12</f>
        <v>Cost</v>
      </c>
      <c r="F12" s="17" t="str">
        <f>'General Technical'!F12</f>
        <v>Required Product(s)</v>
      </c>
      <c r="G12" s="17" t="str">
        <f>'General Technical'!G12</f>
        <v>Comments</v>
      </c>
      <c r="AA12" s="4" t="s">
        <v>229</v>
      </c>
      <c r="AC12" s="5">
        <f>COUNTIF(AB:AB,"Error -- Availability entered in an incorrect format")</f>
        <v>0</v>
      </c>
    </row>
  </sheetData>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35"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A96DEBFC-1EA0-4F80-A6F6-FA8B0F5A48F7}">
            <xm:f>D10='Control Panel'!$I$25</xm:f>
            <x14:dxf>
              <font>
                <color rgb="FFFFFF00"/>
              </font>
              <fill>
                <patternFill>
                  <bgColor rgb="FFBF311A"/>
                </patternFill>
              </fill>
            </x14:dxf>
          </x14:cfRule>
          <xm:sqref>D10:G10</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pageSetUpPr fitToPage="1"/>
  </sheetPr>
  <dimension ref="A1:AI12"/>
  <sheetViews>
    <sheetView workbookViewId="0">
      <pane ySplit="12" topLeftCell="A13" activePane="bottomLeft" state="frozen"/>
      <selection activeCell="F7" sqref="F7:G7"/>
      <selection pane="bottomLeft" activeCell="D14" sqref="D14"/>
    </sheetView>
  </sheetViews>
  <sheetFormatPr defaultColWidth="9.1796875" defaultRowHeight="14.5" x14ac:dyDescent="0.35"/>
  <cols>
    <col min="1" max="1" width="8.7265625" style="207" customWidth="1"/>
    <col min="2" max="2" width="65.7265625" style="208" customWidth="1"/>
    <col min="3" max="3" width="12.7265625" style="209" customWidth="1"/>
    <col min="4" max="4" width="12.7265625" style="210" customWidth="1"/>
    <col min="5" max="5" width="12.7265625" style="209" customWidth="1"/>
    <col min="6" max="6" width="27.7265625" style="211" customWidth="1"/>
    <col min="7" max="7" width="35.7265625" style="208" customWidth="1"/>
    <col min="8" max="33" width="9.1796875" style="2"/>
    <col min="34" max="34" width="9.1796875" style="2" customWidth="1"/>
    <col min="35" max="35" width="4.1796875" style="2" customWidth="1"/>
    <col min="36" max="16384" width="9.1796875" style="2"/>
  </cols>
  <sheetData>
    <row r="1" spans="1:35" ht="15" customHeight="1" x14ac:dyDescent="0.35">
      <c r="A1" s="422" t="str">
        <f>'General Technical'!A1</f>
        <v>Replace this text with vendor name in the first module.</v>
      </c>
      <c r="B1" s="422"/>
      <c r="C1" s="422"/>
      <c r="D1" s="422"/>
      <c r="E1" s="422"/>
      <c r="F1" s="422"/>
      <c r="G1" s="422"/>
    </row>
    <row r="2" spans="1:35" x14ac:dyDescent="0.35">
      <c r="A2" s="200" t="s">
        <v>33</v>
      </c>
      <c r="B2" s="421" t="s">
        <v>221</v>
      </c>
      <c r="C2" s="421"/>
      <c r="D2" s="421"/>
      <c r="E2" s="421"/>
      <c r="F2" s="421"/>
      <c r="G2" s="421"/>
      <c r="AB2" s="2" t="s">
        <v>222</v>
      </c>
      <c r="AC2" s="2" t="e">
        <f>SUBTOTAL(3,#REF!)</f>
        <v>#REF!</v>
      </c>
    </row>
    <row r="3" spans="1:35" ht="45" customHeight="1" x14ac:dyDescent="0.35">
      <c r="A3" s="221" t="str">
        <f>'Control Panel'!F36</f>
        <v>Y</v>
      </c>
      <c r="B3" s="426"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26"/>
      <c r="D3" s="426"/>
      <c r="E3" s="426"/>
      <c r="F3" s="426"/>
      <c r="G3" s="426"/>
    </row>
    <row r="4" spans="1:35" x14ac:dyDescent="0.35">
      <c r="A4" s="222" t="str">
        <f>'Control Panel'!F37</f>
        <v>R</v>
      </c>
      <c r="B4" s="427" t="str">
        <f>'Control Panel'!H37</f>
        <v>Functionality is provided through reports generated using proposed Reporting Tools.</v>
      </c>
      <c r="C4" s="427"/>
      <c r="D4" s="427"/>
      <c r="E4" s="427"/>
      <c r="F4" s="427"/>
      <c r="G4" s="427"/>
    </row>
    <row r="5" spans="1:35" ht="30" customHeight="1" x14ac:dyDescent="0.35">
      <c r="A5" s="221" t="str">
        <f>'Control Panel'!F38</f>
        <v>T</v>
      </c>
      <c r="B5" s="426"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26"/>
      <c r="D5" s="426"/>
      <c r="E5" s="426"/>
      <c r="F5" s="426"/>
      <c r="G5" s="426"/>
    </row>
    <row r="6" spans="1:35" x14ac:dyDescent="0.35">
      <c r="A6" s="222" t="str">
        <f>'Control Panel'!F39</f>
        <v>M</v>
      </c>
      <c r="B6" s="427" t="str">
        <f>'Control Panel'!H39</f>
        <v>Functionality is provided through customization to the application, including creation of a new workflow or development of a custom interface, that may have an impact on future upgradability.</v>
      </c>
      <c r="C6" s="427"/>
      <c r="D6" s="427"/>
      <c r="E6" s="427"/>
      <c r="F6" s="427"/>
      <c r="G6" s="427"/>
    </row>
    <row r="7" spans="1:35" ht="16.5" customHeight="1" x14ac:dyDescent="0.35">
      <c r="A7" s="221" t="str">
        <f>'Control Panel'!F40</f>
        <v>F</v>
      </c>
      <c r="B7" s="426" t="str">
        <f>'Control Panel'!H40</f>
        <v>Functionality is provided through a future general availability (GA) release that is scheduled to occur within 1 year of the proposal response.</v>
      </c>
      <c r="C7" s="426"/>
      <c r="D7" s="426"/>
      <c r="E7" s="426"/>
      <c r="F7" s="426"/>
      <c r="G7" s="426"/>
    </row>
    <row r="8" spans="1:35" x14ac:dyDescent="0.35">
      <c r="A8" s="222" t="str">
        <f>'Control Panel'!F41</f>
        <v>N</v>
      </c>
      <c r="B8" s="427" t="str">
        <f>'Control Panel'!H41</f>
        <v>Functionality is not provided.</v>
      </c>
      <c r="C8" s="427"/>
      <c r="D8" s="427"/>
      <c r="E8" s="427"/>
      <c r="F8" s="427"/>
      <c r="G8" s="427"/>
    </row>
    <row r="9" spans="1:35" x14ac:dyDescent="0.35">
      <c r="A9" s="428" t="str">
        <f>'Control Panel'!I25</f>
        <v>Replace this text with the primary product name(s) which satisfy requirements.</v>
      </c>
      <c r="B9" s="429"/>
      <c r="C9" s="429"/>
      <c r="D9" s="429"/>
      <c r="E9" s="429"/>
      <c r="F9" s="429"/>
      <c r="G9" s="430"/>
    </row>
    <row r="10" spans="1:35" ht="15" customHeight="1" x14ac:dyDescent="0.35">
      <c r="A10" s="424" t="str">
        <f>'Control Panel'!F80&amp;" - "&amp;'Control Panel'!E80</f>
        <v>4.35 - Module 34</v>
      </c>
      <c r="B10" s="424"/>
      <c r="C10" s="424"/>
      <c r="D10" s="425" t="str">
        <f>A9</f>
        <v>Replace this text with the primary product name(s) which satisfy requirements.</v>
      </c>
      <c r="E10" s="425"/>
      <c r="F10" s="425"/>
      <c r="G10" s="425"/>
    </row>
    <row r="11" spans="1:35" x14ac:dyDescent="0.35">
      <c r="A11" s="423" t="s">
        <v>223</v>
      </c>
      <c r="B11" s="423"/>
      <c r="C11" s="423"/>
      <c r="D11" s="423"/>
      <c r="E11" s="423"/>
      <c r="F11" s="423"/>
      <c r="G11" s="423"/>
      <c r="AA11" s="2" t="s">
        <v>224</v>
      </c>
      <c r="AI11" s="3"/>
    </row>
    <row r="12" spans="1:35" ht="15" customHeight="1" x14ac:dyDescent="0.35">
      <c r="A12" s="16" t="str">
        <f>'General Technical'!A12</f>
        <v>Number</v>
      </c>
      <c r="B12" s="17" t="str">
        <f>'General Technical'!B12</f>
        <v>Application Requirements</v>
      </c>
      <c r="C12" s="18" t="str">
        <f>'General Technical'!C12</f>
        <v>Priority</v>
      </c>
      <c r="D12" s="16" t="str">
        <f>'General Technical'!D12</f>
        <v>Availability</v>
      </c>
      <c r="E12" s="18" t="str">
        <f>'General Technical'!E12</f>
        <v>Cost</v>
      </c>
      <c r="F12" s="17" t="str">
        <f>'General Technical'!F12</f>
        <v>Required Product(s)</v>
      </c>
      <c r="G12" s="17" t="str">
        <f>'General Technical'!G12</f>
        <v>Comments</v>
      </c>
      <c r="AA12" s="4" t="s">
        <v>229</v>
      </c>
      <c r="AC12" s="5">
        <f>COUNTIF(AB:AB,"Error -- Availability entered in an incorrect format")</f>
        <v>0</v>
      </c>
    </row>
  </sheetData>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33"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2C1249C0-F456-438A-AF2B-4BB270520713}">
            <xm:f>D10='Control Panel'!$I$25</xm:f>
            <x14:dxf>
              <font>
                <color rgb="FFFFFF00"/>
              </font>
              <fill>
                <patternFill>
                  <bgColor rgb="FFBF311A"/>
                </patternFill>
              </fill>
            </x14:dxf>
          </x14:cfRule>
          <xm:sqref>D10:G10</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pageSetUpPr fitToPage="1"/>
  </sheetPr>
  <dimension ref="A1:AI12"/>
  <sheetViews>
    <sheetView workbookViewId="0">
      <pane ySplit="12" topLeftCell="A13" activePane="bottomLeft" state="frozen"/>
      <selection activeCell="F7" sqref="F7:G7"/>
      <selection pane="bottomLeft" activeCell="D14" sqref="D14"/>
    </sheetView>
  </sheetViews>
  <sheetFormatPr defaultColWidth="9.1796875" defaultRowHeight="14.5" x14ac:dyDescent="0.35"/>
  <cols>
    <col min="1" max="1" width="8.7265625" style="207" customWidth="1"/>
    <col min="2" max="2" width="65.7265625" style="208" customWidth="1"/>
    <col min="3" max="3" width="12.7265625" style="209" customWidth="1"/>
    <col min="4" max="4" width="12.7265625" style="210" customWidth="1"/>
    <col min="5" max="5" width="12.7265625" style="209" customWidth="1"/>
    <col min="6" max="6" width="27.7265625" style="211" customWidth="1"/>
    <col min="7" max="7" width="35.7265625" style="208" customWidth="1"/>
    <col min="8" max="33" width="9.1796875" style="2"/>
    <col min="34" max="34" width="9.1796875" style="2" customWidth="1"/>
    <col min="35" max="35" width="4.1796875" style="2" customWidth="1"/>
    <col min="36" max="16384" width="9.1796875" style="2"/>
  </cols>
  <sheetData>
    <row r="1" spans="1:35" ht="15" customHeight="1" x14ac:dyDescent="0.35">
      <c r="A1" s="422" t="str">
        <f>'General Technical'!A1</f>
        <v>Replace this text with vendor name in the first module.</v>
      </c>
      <c r="B1" s="422"/>
      <c r="C1" s="422"/>
      <c r="D1" s="422"/>
      <c r="E1" s="422"/>
      <c r="F1" s="422"/>
      <c r="G1" s="422"/>
    </row>
    <row r="2" spans="1:35" x14ac:dyDescent="0.35">
      <c r="A2" s="200" t="s">
        <v>33</v>
      </c>
      <c r="B2" s="421" t="s">
        <v>221</v>
      </c>
      <c r="C2" s="421"/>
      <c r="D2" s="421"/>
      <c r="E2" s="421"/>
      <c r="F2" s="421"/>
      <c r="G2" s="421"/>
      <c r="AB2" s="2" t="s">
        <v>222</v>
      </c>
      <c r="AC2" s="2" t="e">
        <f>SUBTOTAL(3,#REF!)</f>
        <v>#REF!</v>
      </c>
    </row>
    <row r="3" spans="1:35" ht="45" customHeight="1" x14ac:dyDescent="0.35">
      <c r="A3" s="221" t="str">
        <f>'Control Panel'!F36</f>
        <v>Y</v>
      </c>
      <c r="B3" s="426"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26"/>
      <c r="D3" s="426"/>
      <c r="E3" s="426"/>
      <c r="F3" s="426"/>
      <c r="G3" s="426"/>
    </row>
    <row r="4" spans="1:35" x14ac:dyDescent="0.35">
      <c r="A4" s="222" t="str">
        <f>'Control Panel'!F37</f>
        <v>R</v>
      </c>
      <c r="B4" s="427" t="str">
        <f>'Control Panel'!H37</f>
        <v>Functionality is provided through reports generated using proposed Reporting Tools.</v>
      </c>
      <c r="C4" s="427"/>
      <c r="D4" s="427"/>
      <c r="E4" s="427"/>
      <c r="F4" s="427"/>
      <c r="G4" s="427"/>
    </row>
    <row r="5" spans="1:35" ht="30" customHeight="1" x14ac:dyDescent="0.35">
      <c r="A5" s="221" t="str">
        <f>'Control Panel'!F38</f>
        <v>T</v>
      </c>
      <c r="B5" s="426"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26"/>
      <c r="D5" s="426"/>
      <c r="E5" s="426"/>
      <c r="F5" s="426"/>
      <c r="G5" s="426"/>
    </row>
    <row r="6" spans="1:35" x14ac:dyDescent="0.35">
      <c r="A6" s="222" t="str">
        <f>'Control Panel'!F39</f>
        <v>M</v>
      </c>
      <c r="B6" s="427" t="str">
        <f>'Control Panel'!H39</f>
        <v>Functionality is provided through customization to the application, including creation of a new workflow or development of a custom interface, that may have an impact on future upgradability.</v>
      </c>
      <c r="C6" s="427"/>
      <c r="D6" s="427"/>
      <c r="E6" s="427"/>
      <c r="F6" s="427"/>
      <c r="G6" s="427"/>
    </row>
    <row r="7" spans="1:35" ht="16.5" customHeight="1" x14ac:dyDescent="0.35">
      <c r="A7" s="221" t="str">
        <f>'Control Panel'!F40</f>
        <v>F</v>
      </c>
      <c r="B7" s="426" t="str">
        <f>'Control Panel'!H40</f>
        <v>Functionality is provided through a future general availability (GA) release that is scheduled to occur within 1 year of the proposal response.</v>
      </c>
      <c r="C7" s="426"/>
      <c r="D7" s="426"/>
      <c r="E7" s="426"/>
      <c r="F7" s="426"/>
      <c r="G7" s="426"/>
    </row>
    <row r="8" spans="1:35" x14ac:dyDescent="0.35">
      <c r="A8" s="222" t="str">
        <f>'Control Panel'!F41</f>
        <v>N</v>
      </c>
      <c r="B8" s="427" t="str">
        <f>'Control Panel'!H41</f>
        <v>Functionality is not provided.</v>
      </c>
      <c r="C8" s="427"/>
      <c r="D8" s="427"/>
      <c r="E8" s="427"/>
      <c r="F8" s="427"/>
      <c r="G8" s="427"/>
    </row>
    <row r="9" spans="1:35" x14ac:dyDescent="0.35">
      <c r="A9" s="428" t="str">
        <f>'Control Panel'!I25</f>
        <v>Replace this text with the primary product name(s) which satisfy requirements.</v>
      </c>
      <c r="B9" s="429"/>
      <c r="C9" s="429"/>
      <c r="D9" s="429"/>
      <c r="E9" s="429"/>
      <c r="F9" s="429"/>
      <c r="G9" s="430"/>
    </row>
    <row r="10" spans="1:35" ht="15" customHeight="1" x14ac:dyDescent="0.35">
      <c r="A10" s="424" t="str">
        <f>'Control Panel'!F81&amp;" - "&amp;'Control Panel'!E81</f>
        <v>4.36 - Module 35</v>
      </c>
      <c r="B10" s="424"/>
      <c r="C10" s="424"/>
      <c r="D10" s="425" t="str">
        <f>A9</f>
        <v>Replace this text with the primary product name(s) which satisfy requirements.</v>
      </c>
      <c r="E10" s="425"/>
      <c r="F10" s="425"/>
      <c r="G10" s="425"/>
    </row>
    <row r="11" spans="1:35" x14ac:dyDescent="0.35">
      <c r="A11" s="423" t="s">
        <v>223</v>
      </c>
      <c r="B11" s="423"/>
      <c r="C11" s="423"/>
      <c r="D11" s="423"/>
      <c r="E11" s="423"/>
      <c r="F11" s="423"/>
      <c r="G11" s="423"/>
      <c r="AA11" s="2" t="s">
        <v>224</v>
      </c>
      <c r="AI11" s="3"/>
    </row>
    <row r="12" spans="1:35" ht="15" customHeight="1" x14ac:dyDescent="0.35">
      <c r="A12" s="16" t="str">
        <f>'General Technical'!A12</f>
        <v>Number</v>
      </c>
      <c r="B12" s="17" t="str">
        <f>'General Technical'!B12</f>
        <v>Application Requirements</v>
      </c>
      <c r="C12" s="18" t="str">
        <f>'General Technical'!C12</f>
        <v>Priority</v>
      </c>
      <c r="D12" s="16" t="str">
        <f>'General Technical'!D12</f>
        <v>Availability</v>
      </c>
      <c r="E12" s="18" t="str">
        <f>'General Technical'!E12</f>
        <v>Cost</v>
      </c>
      <c r="F12" s="17" t="str">
        <f>'General Technical'!F12</f>
        <v>Required Product(s)</v>
      </c>
      <c r="G12" s="17" t="str">
        <f>'General Technical'!G12</f>
        <v>Comments</v>
      </c>
      <c r="AA12" s="4" t="s">
        <v>229</v>
      </c>
      <c r="AC12" s="5">
        <f>COUNTIF(AB:AB,"Error -- Availability entered in an incorrect format")</f>
        <v>0</v>
      </c>
    </row>
  </sheetData>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31"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95152151-4035-4A0B-847B-FA0690BDBE65}">
            <xm:f>D10='Control Panel'!$I$25</xm:f>
            <x14:dxf>
              <font>
                <color rgb="FFFFFF00"/>
              </font>
              <fill>
                <patternFill>
                  <bgColor rgb="FFBF311A"/>
                </patternFill>
              </fill>
            </x14:dxf>
          </x14:cfRule>
          <xm:sqref>D10:G10</xm:sqref>
        </x14:conditionalFormatting>
      </x14:conditionalFormatting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pageSetUpPr fitToPage="1"/>
  </sheetPr>
  <dimension ref="A1:AI12"/>
  <sheetViews>
    <sheetView workbookViewId="0">
      <pane ySplit="12" topLeftCell="A13" activePane="bottomLeft" state="frozen"/>
      <selection activeCell="F7" sqref="F7:G7"/>
      <selection pane="bottomLeft" activeCell="D14" sqref="D14"/>
    </sheetView>
  </sheetViews>
  <sheetFormatPr defaultColWidth="9.1796875" defaultRowHeight="14.5" x14ac:dyDescent="0.35"/>
  <cols>
    <col min="1" max="1" width="8.7265625" style="207" customWidth="1"/>
    <col min="2" max="2" width="65.7265625" style="208" customWidth="1"/>
    <col min="3" max="3" width="12.7265625" style="209" customWidth="1"/>
    <col min="4" max="4" width="12.7265625" style="210" customWidth="1"/>
    <col min="5" max="5" width="12.7265625" style="209" customWidth="1"/>
    <col min="6" max="6" width="27.7265625" style="211" customWidth="1"/>
    <col min="7" max="7" width="35.7265625" style="208" customWidth="1"/>
    <col min="8" max="33" width="9.1796875" style="2"/>
    <col min="34" max="34" width="9.1796875" style="2" customWidth="1"/>
    <col min="35" max="35" width="4.1796875" style="2" customWidth="1"/>
    <col min="36" max="16384" width="9.1796875" style="2"/>
  </cols>
  <sheetData>
    <row r="1" spans="1:35" ht="15" customHeight="1" x14ac:dyDescent="0.35">
      <c r="A1" s="422" t="str">
        <f>'General Technical'!A1</f>
        <v>Replace this text with vendor name in the first module.</v>
      </c>
      <c r="B1" s="422"/>
      <c r="C1" s="422"/>
      <c r="D1" s="422"/>
      <c r="E1" s="422"/>
      <c r="F1" s="422"/>
      <c r="G1" s="422"/>
    </row>
    <row r="2" spans="1:35" x14ac:dyDescent="0.35">
      <c r="A2" s="200" t="s">
        <v>33</v>
      </c>
      <c r="B2" s="421" t="s">
        <v>221</v>
      </c>
      <c r="C2" s="421"/>
      <c r="D2" s="421"/>
      <c r="E2" s="421"/>
      <c r="F2" s="421"/>
      <c r="G2" s="421"/>
      <c r="AB2" s="2" t="s">
        <v>222</v>
      </c>
      <c r="AC2" s="2" t="e">
        <f>SUBTOTAL(3,#REF!)</f>
        <v>#REF!</v>
      </c>
    </row>
    <row r="3" spans="1:35" ht="45" customHeight="1" x14ac:dyDescent="0.35">
      <c r="A3" s="221" t="str">
        <f>'Control Panel'!F36</f>
        <v>Y</v>
      </c>
      <c r="B3" s="426"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26"/>
      <c r="D3" s="426"/>
      <c r="E3" s="426"/>
      <c r="F3" s="426"/>
      <c r="G3" s="426"/>
    </row>
    <row r="4" spans="1:35" x14ac:dyDescent="0.35">
      <c r="A4" s="222" t="str">
        <f>'Control Panel'!F37</f>
        <v>R</v>
      </c>
      <c r="B4" s="427" t="str">
        <f>'Control Panel'!H37</f>
        <v>Functionality is provided through reports generated using proposed Reporting Tools.</v>
      </c>
      <c r="C4" s="427"/>
      <c r="D4" s="427"/>
      <c r="E4" s="427"/>
      <c r="F4" s="427"/>
      <c r="G4" s="427"/>
    </row>
    <row r="5" spans="1:35" ht="30" customHeight="1" x14ac:dyDescent="0.35">
      <c r="A5" s="221" t="str">
        <f>'Control Panel'!F38</f>
        <v>T</v>
      </c>
      <c r="B5" s="426"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26"/>
      <c r="D5" s="426"/>
      <c r="E5" s="426"/>
      <c r="F5" s="426"/>
      <c r="G5" s="426"/>
    </row>
    <row r="6" spans="1:35" x14ac:dyDescent="0.35">
      <c r="A6" s="222" t="str">
        <f>'Control Panel'!F39</f>
        <v>M</v>
      </c>
      <c r="B6" s="427" t="str">
        <f>'Control Panel'!H39</f>
        <v>Functionality is provided through customization to the application, including creation of a new workflow or development of a custom interface, that may have an impact on future upgradability.</v>
      </c>
      <c r="C6" s="427"/>
      <c r="D6" s="427"/>
      <c r="E6" s="427"/>
      <c r="F6" s="427"/>
      <c r="G6" s="427"/>
    </row>
    <row r="7" spans="1:35" ht="16.5" customHeight="1" x14ac:dyDescent="0.35">
      <c r="A7" s="221" t="str">
        <f>'Control Panel'!F40</f>
        <v>F</v>
      </c>
      <c r="B7" s="426" t="str">
        <f>'Control Panel'!H40</f>
        <v>Functionality is provided through a future general availability (GA) release that is scheduled to occur within 1 year of the proposal response.</v>
      </c>
      <c r="C7" s="426"/>
      <c r="D7" s="426"/>
      <c r="E7" s="426"/>
      <c r="F7" s="426"/>
      <c r="G7" s="426"/>
    </row>
    <row r="8" spans="1:35" x14ac:dyDescent="0.35">
      <c r="A8" s="222" t="str">
        <f>'Control Panel'!F41</f>
        <v>N</v>
      </c>
      <c r="B8" s="427" t="str">
        <f>'Control Panel'!H41</f>
        <v>Functionality is not provided.</v>
      </c>
      <c r="C8" s="427"/>
      <c r="D8" s="427"/>
      <c r="E8" s="427"/>
      <c r="F8" s="427"/>
      <c r="G8" s="427"/>
    </row>
    <row r="9" spans="1:35" x14ac:dyDescent="0.35">
      <c r="A9" s="428" t="str">
        <f>'Control Panel'!I25</f>
        <v>Replace this text with the primary product name(s) which satisfy requirements.</v>
      </c>
      <c r="B9" s="429"/>
      <c r="C9" s="429"/>
      <c r="D9" s="429"/>
      <c r="E9" s="429"/>
      <c r="F9" s="429"/>
      <c r="G9" s="430"/>
    </row>
    <row r="10" spans="1:35" ht="15" customHeight="1" x14ac:dyDescent="0.35">
      <c r="A10" s="424" t="str">
        <f>'Control Panel'!F82&amp;" - "&amp;'Control Panel'!E82</f>
        <v>4.37 - Module 36</v>
      </c>
      <c r="B10" s="424"/>
      <c r="C10" s="424"/>
      <c r="D10" s="425" t="str">
        <f>A9</f>
        <v>Replace this text with the primary product name(s) which satisfy requirements.</v>
      </c>
      <c r="E10" s="425"/>
      <c r="F10" s="425"/>
      <c r="G10" s="425"/>
    </row>
    <row r="11" spans="1:35" x14ac:dyDescent="0.35">
      <c r="A11" s="423" t="s">
        <v>223</v>
      </c>
      <c r="B11" s="423"/>
      <c r="C11" s="423"/>
      <c r="D11" s="423"/>
      <c r="E11" s="423"/>
      <c r="F11" s="423"/>
      <c r="G11" s="423"/>
      <c r="AA11" s="2" t="s">
        <v>224</v>
      </c>
      <c r="AI11" s="3"/>
    </row>
    <row r="12" spans="1:35" ht="15" customHeight="1" x14ac:dyDescent="0.35">
      <c r="A12" s="16" t="str">
        <f>'General Technical'!A12</f>
        <v>Number</v>
      </c>
      <c r="B12" s="17" t="str">
        <f>'General Technical'!B12</f>
        <v>Application Requirements</v>
      </c>
      <c r="C12" s="18" t="str">
        <f>'General Technical'!C12</f>
        <v>Priority</v>
      </c>
      <c r="D12" s="16" t="str">
        <f>'General Technical'!D12</f>
        <v>Availability</v>
      </c>
      <c r="E12" s="18" t="str">
        <f>'General Technical'!E12</f>
        <v>Cost</v>
      </c>
      <c r="F12" s="17" t="str">
        <f>'General Technical'!F12</f>
        <v>Required Product(s)</v>
      </c>
      <c r="G12" s="17" t="str">
        <f>'General Technical'!G12</f>
        <v>Comments</v>
      </c>
      <c r="AA12" s="4" t="s">
        <v>229</v>
      </c>
      <c r="AC12" s="5">
        <f>COUNTIF(AB:AB,"Error -- Availability entered in an incorrect format")</f>
        <v>0</v>
      </c>
    </row>
  </sheetData>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29"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65CC30EC-0391-4EE9-AFC5-DEC96121B410}">
            <xm:f>D10='Control Panel'!$I$25</xm:f>
            <x14:dxf>
              <font>
                <color rgb="FFFFFF00"/>
              </font>
              <fill>
                <patternFill>
                  <bgColor rgb="FFBF311A"/>
                </patternFill>
              </fill>
            </x14:dxf>
          </x14:cfRule>
          <xm:sqref>D10:G10</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pageSetUpPr fitToPage="1"/>
  </sheetPr>
  <dimension ref="A1:AI12"/>
  <sheetViews>
    <sheetView workbookViewId="0">
      <pane ySplit="12" topLeftCell="A13" activePane="bottomLeft" state="frozen"/>
      <selection activeCell="F7" sqref="F7:G7"/>
      <selection pane="bottomLeft" activeCell="D14" sqref="D14"/>
    </sheetView>
  </sheetViews>
  <sheetFormatPr defaultColWidth="9.1796875" defaultRowHeight="14.5" x14ac:dyDescent="0.35"/>
  <cols>
    <col min="1" max="1" width="8.7265625" style="207" customWidth="1"/>
    <col min="2" max="2" width="65.7265625" style="208" customWidth="1"/>
    <col min="3" max="3" width="12.7265625" style="209" customWidth="1"/>
    <col min="4" max="4" width="12.7265625" style="210" customWidth="1"/>
    <col min="5" max="5" width="12.7265625" style="209" customWidth="1"/>
    <col min="6" max="6" width="27.7265625" style="211" customWidth="1"/>
    <col min="7" max="7" width="35.7265625" style="208" customWidth="1"/>
    <col min="8" max="33" width="9.1796875" style="2"/>
    <col min="34" max="34" width="9.1796875" style="2" customWidth="1"/>
    <col min="35" max="35" width="4.1796875" style="2" customWidth="1"/>
    <col min="36" max="16384" width="9.1796875" style="2"/>
  </cols>
  <sheetData>
    <row r="1" spans="1:35" ht="15" customHeight="1" x14ac:dyDescent="0.35">
      <c r="A1" s="422" t="str">
        <f>'General Technical'!A1</f>
        <v>Replace this text with vendor name in the first module.</v>
      </c>
      <c r="B1" s="422"/>
      <c r="C1" s="422"/>
      <c r="D1" s="422"/>
      <c r="E1" s="422"/>
      <c r="F1" s="422"/>
      <c r="G1" s="422"/>
    </row>
    <row r="2" spans="1:35" x14ac:dyDescent="0.35">
      <c r="A2" s="200" t="s">
        <v>33</v>
      </c>
      <c r="B2" s="421" t="s">
        <v>221</v>
      </c>
      <c r="C2" s="421"/>
      <c r="D2" s="421"/>
      <c r="E2" s="421"/>
      <c r="F2" s="421"/>
      <c r="G2" s="421"/>
      <c r="AB2" s="2" t="s">
        <v>222</v>
      </c>
      <c r="AC2" s="2" t="e">
        <f>SUBTOTAL(3,#REF!)</f>
        <v>#REF!</v>
      </c>
    </row>
    <row r="3" spans="1:35" ht="45" customHeight="1" x14ac:dyDescent="0.35">
      <c r="A3" s="221" t="str">
        <f>'Control Panel'!F36</f>
        <v>Y</v>
      </c>
      <c r="B3" s="426"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26"/>
      <c r="D3" s="426"/>
      <c r="E3" s="426"/>
      <c r="F3" s="426"/>
      <c r="G3" s="426"/>
    </row>
    <row r="4" spans="1:35" x14ac:dyDescent="0.35">
      <c r="A4" s="222" t="str">
        <f>'Control Panel'!F37</f>
        <v>R</v>
      </c>
      <c r="B4" s="427" t="str">
        <f>'Control Panel'!H37</f>
        <v>Functionality is provided through reports generated using proposed Reporting Tools.</v>
      </c>
      <c r="C4" s="427"/>
      <c r="D4" s="427"/>
      <c r="E4" s="427"/>
      <c r="F4" s="427"/>
      <c r="G4" s="427"/>
    </row>
    <row r="5" spans="1:35" ht="30" customHeight="1" x14ac:dyDescent="0.35">
      <c r="A5" s="221" t="str">
        <f>'Control Panel'!F38</f>
        <v>T</v>
      </c>
      <c r="B5" s="426"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26"/>
      <c r="D5" s="426"/>
      <c r="E5" s="426"/>
      <c r="F5" s="426"/>
      <c r="G5" s="426"/>
    </row>
    <row r="6" spans="1:35" x14ac:dyDescent="0.35">
      <c r="A6" s="222" t="str">
        <f>'Control Panel'!F39</f>
        <v>M</v>
      </c>
      <c r="B6" s="427" t="str">
        <f>'Control Panel'!H39</f>
        <v>Functionality is provided through customization to the application, including creation of a new workflow or development of a custom interface, that may have an impact on future upgradability.</v>
      </c>
      <c r="C6" s="427"/>
      <c r="D6" s="427"/>
      <c r="E6" s="427"/>
      <c r="F6" s="427"/>
      <c r="G6" s="427"/>
    </row>
    <row r="7" spans="1:35" ht="16.5" customHeight="1" x14ac:dyDescent="0.35">
      <c r="A7" s="221" t="str">
        <f>'Control Panel'!F40</f>
        <v>F</v>
      </c>
      <c r="B7" s="426" t="str">
        <f>'Control Panel'!H40</f>
        <v>Functionality is provided through a future general availability (GA) release that is scheduled to occur within 1 year of the proposal response.</v>
      </c>
      <c r="C7" s="426"/>
      <c r="D7" s="426"/>
      <c r="E7" s="426"/>
      <c r="F7" s="426"/>
      <c r="G7" s="426"/>
    </row>
    <row r="8" spans="1:35" x14ac:dyDescent="0.35">
      <c r="A8" s="222" t="str">
        <f>'Control Panel'!F41</f>
        <v>N</v>
      </c>
      <c r="B8" s="427" t="str">
        <f>'Control Panel'!H41</f>
        <v>Functionality is not provided.</v>
      </c>
      <c r="C8" s="427"/>
      <c r="D8" s="427"/>
      <c r="E8" s="427"/>
      <c r="F8" s="427"/>
      <c r="G8" s="427"/>
    </row>
    <row r="9" spans="1:35" x14ac:dyDescent="0.35">
      <c r="A9" s="428" t="str">
        <f>'Control Panel'!I25</f>
        <v>Replace this text with the primary product name(s) which satisfy requirements.</v>
      </c>
      <c r="B9" s="429"/>
      <c r="C9" s="429"/>
      <c r="D9" s="429"/>
      <c r="E9" s="429"/>
      <c r="F9" s="429"/>
      <c r="G9" s="430"/>
    </row>
    <row r="10" spans="1:35" ht="15" customHeight="1" x14ac:dyDescent="0.35">
      <c r="A10" s="424" t="str">
        <f>'Control Panel'!F83&amp;" - "&amp;'Control Panel'!E83</f>
        <v>4.38 - Module 37</v>
      </c>
      <c r="B10" s="424"/>
      <c r="C10" s="424"/>
      <c r="D10" s="425" t="str">
        <f>A9</f>
        <v>Replace this text with the primary product name(s) which satisfy requirements.</v>
      </c>
      <c r="E10" s="425"/>
      <c r="F10" s="425"/>
      <c r="G10" s="425"/>
    </row>
    <row r="11" spans="1:35" x14ac:dyDescent="0.35">
      <c r="A11" s="423" t="s">
        <v>223</v>
      </c>
      <c r="B11" s="423"/>
      <c r="C11" s="423"/>
      <c r="D11" s="423"/>
      <c r="E11" s="423"/>
      <c r="F11" s="423"/>
      <c r="G11" s="423"/>
      <c r="AA11" s="2" t="s">
        <v>224</v>
      </c>
      <c r="AI11" s="3"/>
    </row>
    <row r="12" spans="1:35" ht="15" customHeight="1" x14ac:dyDescent="0.35">
      <c r="A12" s="16" t="str">
        <f>'General Technical'!A12</f>
        <v>Number</v>
      </c>
      <c r="B12" s="17" t="str">
        <f>'General Technical'!B12</f>
        <v>Application Requirements</v>
      </c>
      <c r="C12" s="18" t="str">
        <f>'General Technical'!C12</f>
        <v>Priority</v>
      </c>
      <c r="D12" s="16" t="str">
        <f>'General Technical'!D12</f>
        <v>Availability</v>
      </c>
      <c r="E12" s="18" t="str">
        <f>'General Technical'!E12</f>
        <v>Cost</v>
      </c>
      <c r="F12" s="17" t="str">
        <f>'General Technical'!F12</f>
        <v>Required Product(s)</v>
      </c>
      <c r="G12" s="17" t="str">
        <f>'General Technical'!G12</f>
        <v>Comments</v>
      </c>
      <c r="AA12" s="4" t="s">
        <v>229</v>
      </c>
      <c r="AC12" s="5">
        <f>COUNTIF(AB:AB,"Error -- Availability entered in an incorrect format")</f>
        <v>0</v>
      </c>
    </row>
  </sheetData>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27"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EE919966-1D7F-4ACE-A633-C912A9F0D7E5}">
            <xm:f>D10='Control Panel'!$I$25</xm:f>
            <x14:dxf>
              <font>
                <color rgb="FFFFFF00"/>
              </font>
              <fill>
                <patternFill>
                  <bgColor rgb="FFBF311A"/>
                </patternFill>
              </fill>
            </x14:dxf>
          </x14:cfRule>
          <xm:sqref>D10:G10</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8"/>
  <sheetViews>
    <sheetView topLeftCell="H1" zoomScaleNormal="100" workbookViewId="0">
      <pane ySplit="12" topLeftCell="A13" activePane="bottomLeft" state="frozen"/>
      <selection activeCell="B14" sqref="B14"/>
      <selection pane="bottomLeft" activeCell="B14" sqref="B14"/>
    </sheetView>
  </sheetViews>
  <sheetFormatPr defaultColWidth="9.1796875" defaultRowHeight="14.5" x14ac:dyDescent="0.35"/>
  <cols>
    <col min="1" max="1" width="8.7265625" style="207" customWidth="1"/>
    <col min="2" max="2" width="65.7265625" style="208" customWidth="1"/>
    <col min="3" max="3" width="12.7265625" style="209" customWidth="1"/>
    <col min="4" max="4" width="12.7265625" style="210" customWidth="1"/>
    <col min="5" max="5" width="12.7265625" style="209" customWidth="1"/>
    <col min="6" max="6" width="27.7265625" style="211" customWidth="1"/>
    <col min="7" max="7" width="35.7265625" style="208" customWidth="1"/>
    <col min="8" max="8" width="3.7265625" style="2" customWidth="1"/>
    <col min="9" max="33" width="9.1796875" style="2"/>
    <col min="34" max="34" width="9.1796875" style="2" customWidth="1"/>
    <col min="35" max="35" width="4.1796875" style="2" customWidth="1"/>
    <col min="36" max="16384" width="9.1796875" style="2"/>
  </cols>
  <sheetData>
    <row r="1" spans="1:35" ht="15" customHeight="1" x14ac:dyDescent="0.35">
      <c r="A1" s="422" t="str">
        <f>'General Technical'!A1</f>
        <v>Replace this text with vendor name in the first module.</v>
      </c>
      <c r="B1" s="422"/>
      <c r="C1" s="422"/>
      <c r="D1" s="422"/>
      <c r="E1" s="422"/>
      <c r="F1" s="422"/>
      <c r="G1" s="422"/>
    </row>
    <row r="2" spans="1:35" x14ac:dyDescent="0.35">
      <c r="A2" s="200" t="str">
        <f>'General Technical'!A2</f>
        <v>Code</v>
      </c>
      <c r="B2" s="421" t="str">
        <f>'General Technical'!B2</f>
        <v>Availability Definition</v>
      </c>
      <c r="C2" s="421">
        <f>'General Technical'!C2</f>
        <v>0</v>
      </c>
      <c r="D2" s="421">
        <f>'General Technical'!D2</f>
        <v>0</v>
      </c>
      <c r="E2" s="421">
        <f>'General Technical'!E2</f>
        <v>0</v>
      </c>
      <c r="F2" s="421"/>
      <c r="G2" s="421">
        <f>'General Technical'!G2</f>
        <v>0</v>
      </c>
      <c r="AB2" s="2" t="s">
        <v>222</v>
      </c>
      <c r="AC2" s="2">
        <f>SUBTOTAL(3,A13:A48)</f>
        <v>36</v>
      </c>
    </row>
    <row r="3" spans="1:35" ht="45" customHeight="1" x14ac:dyDescent="0.35">
      <c r="A3" s="221" t="str">
        <f>'Control Panel'!F36</f>
        <v>Y</v>
      </c>
      <c r="B3" s="426"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26"/>
      <c r="D3" s="426"/>
      <c r="E3" s="426"/>
      <c r="F3" s="426"/>
      <c r="G3" s="426"/>
    </row>
    <row r="4" spans="1:35" x14ac:dyDescent="0.35">
      <c r="A4" s="222" t="str">
        <f>'Control Panel'!F37</f>
        <v>R</v>
      </c>
      <c r="B4" s="427" t="str">
        <f>'Control Panel'!H37</f>
        <v>Functionality is provided through reports generated using proposed Reporting Tools.</v>
      </c>
      <c r="C4" s="427"/>
      <c r="D4" s="427"/>
      <c r="E4" s="427"/>
      <c r="F4" s="427"/>
      <c r="G4" s="427"/>
    </row>
    <row r="5" spans="1:35" ht="30" customHeight="1" x14ac:dyDescent="0.35">
      <c r="A5" s="221" t="str">
        <f>'Control Panel'!F38</f>
        <v>T</v>
      </c>
      <c r="B5" s="426"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26"/>
      <c r="D5" s="426"/>
      <c r="E5" s="426"/>
      <c r="F5" s="426"/>
      <c r="G5" s="426"/>
    </row>
    <row r="6" spans="1:35" x14ac:dyDescent="0.35">
      <c r="A6" s="222" t="str">
        <f>'Control Panel'!F39</f>
        <v>M</v>
      </c>
      <c r="B6" s="427" t="str">
        <f>'Control Panel'!H39</f>
        <v>Functionality is provided through customization to the application, including creation of a new workflow or development of a custom interface, that may have an impact on future upgradability.</v>
      </c>
      <c r="C6" s="427"/>
      <c r="D6" s="427"/>
      <c r="E6" s="427"/>
      <c r="F6" s="427"/>
      <c r="G6" s="427"/>
    </row>
    <row r="7" spans="1:35" ht="16.5" customHeight="1" x14ac:dyDescent="0.35">
      <c r="A7" s="221" t="str">
        <f>'Control Panel'!F40</f>
        <v>F</v>
      </c>
      <c r="B7" s="426" t="str">
        <f>'Control Panel'!H40</f>
        <v>Functionality is provided through a future general availability (GA) release that is scheduled to occur within 1 year of the proposal response.</v>
      </c>
      <c r="C7" s="426"/>
      <c r="D7" s="426"/>
      <c r="E7" s="426"/>
      <c r="F7" s="426"/>
      <c r="G7" s="426"/>
    </row>
    <row r="8" spans="1:35" x14ac:dyDescent="0.35">
      <c r="A8" s="222" t="str">
        <f>'Control Panel'!F41</f>
        <v>N</v>
      </c>
      <c r="B8" s="427" t="str">
        <f>'Control Panel'!H41</f>
        <v>Functionality is not provided.</v>
      </c>
      <c r="C8" s="427"/>
      <c r="D8" s="427"/>
      <c r="E8" s="427"/>
      <c r="F8" s="427"/>
      <c r="G8" s="427"/>
    </row>
    <row r="9" spans="1:35" x14ac:dyDescent="0.35">
      <c r="A9" s="428" t="str">
        <f>'Control Panel'!I25</f>
        <v>Replace this text with the primary product name(s) which satisfy requirements.</v>
      </c>
      <c r="B9" s="429"/>
      <c r="C9" s="429"/>
      <c r="D9" s="429"/>
      <c r="E9" s="429"/>
      <c r="F9" s="429"/>
      <c r="G9" s="430"/>
    </row>
    <row r="10" spans="1:35" ht="15" customHeight="1" x14ac:dyDescent="0.35">
      <c r="A10" s="424" t="str">
        <f>'Control Panel'!F48&amp;" - "&amp;'Control Panel'!E48</f>
        <v>4.3 - Reporting &amp; Analytics</v>
      </c>
      <c r="B10" s="424"/>
      <c r="C10" s="424"/>
      <c r="D10" s="425" t="str">
        <f>A9</f>
        <v>Replace this text with the primary product name(s) which satisfy requirements.</v>
      </c>
      <c r="E10" s="425"/>
      <c r="F10" s="425"/>
      <c r="G10" s="425"/>
    </row>
    <row r="11" spans="1:35" ht="15" customHeight="1" x14ac:dyDescent="0.35">
      <c r="A11" s="423" t="s">
        <v>223</v>
      </c>
      <c r="B11" s="423"/>
      <c r="C11" s="423"/>
      <c r="D11" s="423"/>
      <c r="E11" s="423"/>
      <c r="F11" s="423"/>
      <c r="G11" s="423"/>
      <c r="AA11" s="2" t="s">
        <v>224</v>
      </c>
      <c r="AI11" s="3"/>
    </row>
    <row r="12" spans="1:35" ht="15" customHeight="1" x14ac:dyDescent="0.35">
      <c r="A12" s="262" t="str">
        <f>'General Technical'!A12</f>
        <v>Number</v>
      </c>
      <c r="B12" s="263" t="str">
        <f>'General Technical'!B12</f>
        <v>Application Requirements</v>
      </c>
      <c r="C12" s="264" t="str">
        <f>'General Technical'!C12</f>
        <v>Priority</v>
      </c>
      <c r="D12" s="262" t="str">
        <f>'General Technical'!D12</f>
        <v>Availability</v>
      </c>
      <c r="E12" s="264" t="str">
        <f>'General Technical'!E12</f>
        <v>Cost</v>
      </c>
      <c r="F12" s="263" t="str">
        <f>'General Technical'!F12</f>
        <v>Required Product(s)</v>
      </c>
      <c r="G12" s="263" t="str">
        <f>'General Technical'!G12</f>
        <v>Comments</v>
      </c>
      <c r="AA12" s="4" t="s">
        <v>229</v>
      </c>
      <c r="AC12" s="5">
        <f>COUNTIF(AB:AB,"Error -- Availability entered in an incorrect format")</f>
        <v>0</v>
      </c>
    </row>
    <row r="13" spans="1:35" s="14" customFormat="1" x14ac:dyDescent="0.35">
      <c r="A13" s="7">
        <v>1</v>
      </c>
      <c r="B13" s="265" t="s">
        <v>318</v>
      </c>
      <c r="C13" s="13"/>
      <c r="D13" s="7"/>
      <c r="E13" s="260"/>
      <c r="F13" s="204" t="str">
        <f>IF($D$10=$A$9,"N/A",$D$10)</f>
        <v>N/A</v>
      </c>
      <c r="G13" s="9"/>
      <c r="AA13" s="14" t="str">
        <f>TRIM($D13)</f>
        <v/>
      </c>
      <c r="AB13" s="14" t="str">
        <f>IF(LEN($AA13)=0,"N",IF(LEN($AA13)&gt;1,"Error -- Availability entered in an incorrect format",IF($AA13='Control Panel'!$F$36,$AA13,IF($AA13='Control Panel'!$F$37,$AA13,IF($AA13='Control Panel'!$F$38,$AA13,IF($AA13='Control Panel'!$F$39,$AA13,IF($AA13='Control Panel'!$F$40,$AA13,IF($AA13='Control Panel'!$F$41,$AA13,"Error -- Availability entered in an incorrect format"))))))))</f>
        <v>N</v>
      </c>
    </row>
    <row r="14" spans="1:35" s="14" customFormat="1" x14ac:dyDescent="0.35">
      <c r="A14" s="7">
        <v>2</v>
      </c>
      <c r="B14" s="9" t="s">
        <v>319</v>
      </c>
      <c r="C14" s="13" t="s">
        <v>37</v>
      </c>
      <c r="D14" s="7"/>
      <c r="E14" s="260"/>
      <c r="F14" s="204" t="str">
        <f t="shared" ref="F14:F48" si="0">IF($D$10=$A$9,"N/A",$D$10)</f>
        <v>N/A</v>
      </c>
      <c r="G14" s="9"/>
      <c r="AA14" s="14" t="str">
        <f t="shared" ref="AA14:AA48" si="1">TRIM($D14)</f>
        <v/>
      </c>
      <c r="AB14" s="14" t="str">
        <f>IF(LEN($AA14)=0,"N",IF(LEN($AA14)&gt;1,"Error -- Availability entered in an incorrect format",IF($AA14='Control Panel'!$F$36,$AA14,IF($AA14='Control Panel'!$F$37,$AA14,IF($AA14='Control Panel'!$F$38,$AA14,IF($AA14='Control Panel'!$F$39,$AA14,IF($AA14='Control Panel'!$F$40,$AA14,IF($AA14='Control Panel'!$F$41,$AA14,"Error -- Availability entered in an incorrect format"))))))))</f>
        <v>N</v>
      </c>
    </row>
    <row r="15" spans="1:35" s="12" customFormat="1" ht="29" x14ac:dyDescent="0.35">
      <c r="A15" s="7">
        <v>3</v>
      </c>
      <c r="B15" s="9" t="s">
        <v>320</v>
      </c>
      <c r="C15" s="13" t="s">
        <v>37</v>
      </c>
      <c r="D15" s="7"/>
      <c r="E15" s="260"/>
      <c r="F15" s="204" t="str">
        <f t="shared" si="0"/>
        <v>N/A</v>
      </c>
      <c r="G15" s="9"/>
      <c r="AA15" s="12" t="str">
        <f t="shared" si="1"/>
        <v/>
      </c>
      <c r="AB15" s="12" t="str">
        <f>IF(LEN($AA15)=0,"N",IF(LEN($AA15)&gt;1,"Error -- Availability entered in an incorrect format",IF($AA15='Control Panel'!$F$36,$AA15,IF($AA15='Control Panel'!$F$37,$AA15,IF($AA15='Control Panel'!$F$38,$AA15,IF($AA15='Control Panel'!$F$39,$AA15,IF($AA15='Control Panel'!$F$40,$AA15,IF($AA15='Control Panel'!$F$41,$AA15,"Error -- Availability entered in an incorrect format"))))))))</f>
        <v>N</v>
      </c>
    </row>
    <row r="16" spans="1:35" s="12" customFormat="1" ht="29" x14ac:dyDescent="0.35">
      <c r="A16" s="7">
        <v>4</v>
      </c>
      <c r="B16" s="9" t="s">
        <v>321</v>
      </c>
      <c r="C16" s="13" t="s">
        <v>37</v>
      </c>
      <c r="D16" s="7"/>
      <c r="E16" s="260"/>
      <c r="F16" s="204" t="str">
        <f t="shared" si="0"/>
        <v>N/A</v>
      </c>
      <c r="G16" s="9"/>
      <c r="AA16" s="12" t="str">
        <f t="shared" si="1"/>
        <v/>
      </c>
      <c r="AB16" s="12" t="str">
        <f>IF(LEN($AA16)=0,"N",IF(LEN($AA16)&gt;1,"Error -- Availability entered in an incorrect format",IF($AA16='Control Panel'!$F$36,$AA16,IF($AA16='Control Panel'!$F$37,$AA16,IF($AA16='Control Panel'!$F$38,$AA16,IF($AA16='Control Panel'!$F$39,$AA16,IF($AA16='Control Panel'!$F$40,$AA16,IF($AA16='Control Panel'!$F$41,$AA16,"Error -- Availability entered in an incorrect format"))))))))</f>
        <v>N</v>
      </c>
    </row>
    <row r="17" spans="1:28" s="12" customFormat="1" x14ac:dyDescent="0.35">
      <c r="A17" s="7">
        <v>5</v>
      </c>
      <c r="B17" s="9" t="s">
        <v>322</v>
      </c>
      <c r="C17" s="13" t="s">
        <v>37</v>
      </c>
      <c r="D17" s="7"/>
      <c r="E17" s="260"/>
      <c r="F17" s="204" t="str">
        <f t="shared" si="0"/>
        <v>N/A</v>
      </c>
      <c r="G17" s="9"/>
      <c r="AA17" s="12" t="str">
        <f t="shared" si="1"/>
        <v/>
      </c>
      <c r="AB17" s="12" t="str">
        <f>IF(LEN($AA17)=0,"N",IF(LEN($AA17)&gt;1,"Error -- Availability entered in an incorrect format",IF($AA17='Control Panel'!$F$36,$AA17,IF($AA17='Control Panel'!$F$37,$AA17,IF($AA17='Control Panel'!$F$38,$AA17,IF($AA17='Control Panel'!$F$39,$AA17,IF($AA17='Control Panel'!$F$40,$AA17,IF($AA17='Control Panel'!$F$41,$AA17,"Error -- Availability entered in an incorrect format"))))))))</f>
        <v>N</v>
      </c>
    </row>
    <row r="18" spans="1:28" s="12" customFormat="1" x14ac:dyDescent="0.35">
      <c r="A18" s="7">
        <v>6</v>
      </c>
      <c r="B18" s="9" t="s">
        <v>323</v>
      </c>
      <c r="C18" s="13" t="s">
        <v>37</v>
      </c>
      <c r="D18" s="7"/>
      <c r="E18" s="260"/>
      <c r="F18" s="204" t="str">
        <f t="shared" si="0"/>
        <v>N/A</v>
      </c>
      <c r="G18" s="9"/>
      <c r="AA18" s="12" t="str">
        <f t="shared" si="1"/>
        <v/>
      </c>
      <c r="AB18" s="12" t="str">
        <f>IF(LEN($AA18)=0,"N",IF(LEN($AA18)&gt;1,"Error -- Availability entered in an incorrect format",IF($AA18='Control Panel'!$F$36,$AA18,IF($AA18='Control Panel'!$F$37,$AA18,IF($AA18='Control Panel'!$F$38,$AA18,IF($AA18='Control Panel'!$F$39,$AA18,IF($AA18='Control Panel'!$F$40,$AA18,IF($AA18='Control Panel'!$F$41,$AA18,"Error -- Availability entered in an incorrect format"))))))))</f>
        <v>N</v>
      </c>
    </row>
    <row r="19" spans="1:28" s="12" customFormat="1" x14ac:dyDescent="0.35">
      <c r="A19" s="7">
        <v>7</v>
      </c>
      <c r="B19" s="9" t="s">
        <v>324</v>
      </c>
      <c r="C19" s="13" t="s">
        <v>37</v>
      </c>
      <c r="D19" s="7"/>
      <c r="E19" s="260"/>
      <c r="F19" s="204" t="str">
        <f t="shared" si="0"/>
        <v>N/A</v>
      </c>
      <c r="G19" s="9"/>
      <c r="AA19" s="12" t="str">
        <f t="shared" si="1"/>
        <v/>
      </c>
      <c r="AB19" s="12" t="str">
        <f>IF(LEN($AA19)=0,"N",IF(LEN($AA19)&gt;1,"Error -- Availability entered in an incorrect format",IF($AA19='Control Panel'!$F$36,$AA19,IF($AA19='Control Panel'!$F$37,$AA19,IF($AA19='Control Panel'!$F$38,$AA19,IF($AA19='Control Panel'!$F$39,$AA19,IF($AA19='Control Panel'!$F$40,$AA19,IF($AA19='Control Panel'!$F$41,$AA19,"Error -- Availability entered in an incorrect format"))))))))</f>
        <v>N</v>
      </c>
    </row>
    <row r="20" spans="1:28" s="12" customFormat="1" x14ac:dyDescent="0.35">
      <c r="A20" s="7">
        <v>8</v>
      </c>
      <c r="B20" s="9" t="s">
        <v>325</v>
      </c>
      <c r="C20" s="13" t="s">
        <v>37</v>
      </c>
      <c r="D20" s="7"/>
      <c r="E20" s="260"/>
      <c r="F20" s="204" t="str">
        <f t="shared" si="0"/>
        <v>N/A</v>
      </c>
      <c r="G20" s="9"/>
      <c r="AA20" s="12" t="str">
        <f t="shared" si="1"/>
        <v/>
      </c>
      <c r="AB20" s="12" t="str">
        <f>IF(LEN($AA20)=0,"N",IF(LEN($AA20)&gt;1,"Error -- Availability entered in an incorrect format",IF($AA20='Control Panel'!$F$36,$AA20,IF($AA20='Control Panel'!$F$37,$AA20,IF($AA20='Control Panel'!$F$38,$AA20,IF($AA20='Control Panel'!$F$39,$AA20,IF($AA20='Control Panel'!$F$40,$AA20,IF($AA20='Control Panel'!$F$41,$AA20,"Error -- Availability entered in an incorrect format"))))))))</f>
        <v>N</v>
      </c>
    </row>
    <row r="21" spans="1:28" s="12" customFormat="1" x14ac:dyDescent="0.35">
      <c r="A21" s="7">
        <v>9</v>
      </c>
      <c r="B21" s="9" t="s">
        <v>326</v>
      </c>
      <c r="C21" s="13" t="s">
        <v>37</v>
      </c>
      <c r="D21" s="7"/>
      <c r="E21" s="260"/>
      <c r="F21" s="204" t="str">
        <f t="shared" si="0"/>
        <v>N/A</v>
      </c>
      <c r="G21" s="9"/>
      <c r="AA21" s="12" t="str">
        <f t="shared" si="1"/>
        <v/>
      </c>
      <c r="AB21" s="12" t="str">
        <f>IF(LEN($AA21)=0,"N",IF(LEN($AA21)&gt;1,"Error -- Availability entered in an incorrect format",IF($AA21='Control Panel'!$F$36,$AA21,IF($AA21='Control Panel'!$F$37,$AA21,IF($AA21='Control Panel'!$F$38,$AA21,IF($AA21='Control Panel'!$F$39,$AA21,IF($AA21='Control Panel'!$F$40,$AA21,IF($AA21='Control Panel'!$F$41,$AA21,"Error -- Availability entered in an incorrect format"))))))))</f>
        <v>N</v>
      </c>
    </row>
    <row r="22" spans="1:28" s="12" customFormat="1" x14ac:dyDescent="0.35">
      <c r="A22" s="7">
        <v>10</v>
      </c>
      <c r="B22" s="9" t="s">
        <v>327</v>
      </c>
      <c r="C22" s="13" t="s">
        <v>37</v>
      </c>
      <c r="D22" s="7"/>
      <c r="E22" s="260"/>
      <c r="F22" s="204" t="str">
        <f t="shared" si="0"/>
        <v>N/A</v>
      </c>
      <c r="G22" s="9"/>
      <c r="AA22" s="12" t="str">
        <f t="shared" si="1"/>
        <v/>
      </c>
      <c r="AB22" s="12" t="str">
        <f>IF(LEN($AA22)=0,"N",IF(LEN($AA22)&gt;1,"Error -- Availability entered in an incorrect format",IF($AA22='Control Panel'!$F$36,$AA22,IF($AA22='Control Panel'!$F$37,$AA22,IF($AA22='Control Panel'!$F$38,$AA22,IF($AA22='Control Panel'!$F$39,$AA22,IF($AA22='Control Panel'!$F$40,$AA22,IF($AA22='Control Panel'!$F$41,$AA22,"Error -- Availability entered in an incorrect format"))))))))</f>
        <v>N</v>
      </c>
    </row>
    <row r="23" spans="1:28" s="12" customFormat="1" ht="43.5" x14ac:dyDescent="0.35">
      <c r="A23" s="7">
        <v>11</v>
      </c>
      <c r="B23" s="9" t="s">
        <v>328</v>
      </c>
      <c r="C23" s="13" t="s">
        <v>37</v>
      </c>
      <c r="D23" s="7"/>
      <c r="E23" s="260"/>
      <c r="F23" s="204" t="str">
        <f t="shared" si="0"/>
        <v>N/A</v>
      </c>
      <c r="G23" s="9"/>
      <c r="AA23" s="12" t="str">
        <f t="shared" si="1"/>
        <v/>
      </c>
      <c r="AB23" s="12" t="str">
        <f>IF(LEN($AA23)=0,"N",IF(LEN($AA23)&gt;1,"Error -- Availability entered in an incorrect format",IF($AA23='Control Panel'!$F$36,$AA23,IF($AA23='Control Panel'!$F$37,$AA23,IF($AA23='Control Panel'!$F$38,$AA23,IF($AA23='Control Panel'!$F$39,$AA23,IF($AA23='Control Panel'!$F$40,$AA23,IF($AA23='Control Panel'!$F$41,$AA23,"Error -- Availability entered in an incorrect format"))))))))</f>
        <v>N</v>
      </c>
    </row>
    <row r="24" spans="1:28" s="12" customFormat="1" ht="29" x14ac:dyDescent="0.35">
      <c r="A24" s="7">
        <v>12</v>
      </c>
      <c r="B24" s="9" t="s">
        <v>329</v>
      </c>
      <c r="C24" s="13" t="s">
        <v>37</v>
      </c>
      <c r="D24" s="7"/>
      <c r="E24" s="260"/>
      <c r="F24" s="204" t="str">
        <f t="shared" si="0"/>
        <v>N/A</v>
      </c>
      <c r="G24" s="9"/>
      <c r="AA24" s="12" t="str">
        <f t="shared" si="1"/>
        <v/>
      </c>
      <c r="AB24" s="12" t="str">
        <f>IF(LEN($AA24)=0,"N",IF(LEN($AA24)&gt;1,"Error -- Availability entered in an incorrect format",IF($AA24='Control Panel'!$F$36,$AA24,IF($AA24='Control Panel'!$F$37,$AA24,IF($AA24='Control Panel'!$F$38,$AA24,IF($AA24='Control Panel'!$F$39,$AA24,IF($AA24='Control Panel'!$F$40,$AA24,IF($AA24='Control Panel'!$F$41,$AA24,"Error -- Availability entered in an incorrect format"))))))))</f>
        <v>N</v>
      </c>
    </row>
    <row r="25" spans="1:28" s="14" customFormat="1" x14ac:dyDescent="0.35">
      <c r="A25" s="7">
        <v>13</v>
      </c>
      <c r="B25" s="204" t="s">
        <v>330</v>
      </c>
      <c r="C25" s="13"/>
      <c r="D25" s="11"/>
      <c r="E25" s="261"/>
      <c r="F25" s="204" t="str">
        <f t="shared" si="0"/>
        <v>N/A</v>
      </c>
      <c r="G25" s="6"/>
      <c r="AA25" s="14" t="str">
        <f t="shared" si="1"/>
        <v/>
      </c>
      <c r="AB25" s="14" t="str">
        <f>IF(LEN($AA25)=0,"N",IF(LEN($AA25)&gt;1,"Error -- Availability entered in an incorrect format",IF($AA25='Control Panel'!$F$36,$AA25,IF($AA25='Control Panel'!$F$37,$AA25,IF($AA25='Control Panel'!$F$38,$AA25,IF($AA25='Control Panel'!$F$39,$AA25,IF($AA25='Control Panel'!$F$40,$AA25,IF($AA25='Control Panel'!$F$41,$AA25,"Error -- Availability entered in an incorrect format"))))))))</f>
        <v>N</v>
      </c>
    </row>
    <row r="26" spans="1:28" s="14" customFormat="1" ht="29" x14ac:dyDescent="0.35">
      <c r="A26" s="7">
        <v>14</v>
      </c>
      <c r="B26" s="9" t="s">
        <v>331</v>
      </c>
      <c r="C26" s="13" t="s">
        <v>37</v>
      </c>
      <c r="D26" s="11"/>
      <c r="E26" s="261"/>
      <c r="F26" s="204" t="str">
        <f t="shared" si="0"/>
        <v>N/A</v>
      </c>
      <c r="G26" s="6"/>
      <c r="AA26" s="14" t="str">
        <f t="shared" si="1"/>
        <v/>
      </c>
      <c r="AB26" s="14" t="str">
        <f>IF(LEN($AA26)=0,"N",IF(LEN($AA26)&gt;1,"Error -- Availability entered in an incorrect format",IF($AA26='Control Panel'!$F$36,$AA26,IF($AA26='Control Panel'!$F$37,$AA26,IF($AA26='Control Panel'!$F$38,$AA26,IF($AA26='Control Panel'!$F$39,$AA26,IF($AA26='Control Panel'!$F$40,$AA26,IF($AA26='Control Panel'!$F$41,$AA26,"Error -- Availability entered in an incorrect format"))))))))</f>
        <v>N</v>
      </c>
    </row>
    <row r="27" spans="1:28" s="14" customFormat="1" x14ac:dyDescent="0.35">
      <c r="A27" s="7">
        <v>15</v>
      </c>
      <c r="B27" s="266" t="s">
        <v>332</v>
      </c>
      <c r="C27" s="13" t="s">
        <v>43</v>
      </c>
      <c r="D27" s="11"/>
      <c r="E27" s="261"/>
      <c r="F27" s="204" t="str">
        <f t="shared" si="0"/>
        <v>N/A</v>
      </c>
      <c r="G27" s="6"/>
      <c r="AA27" s="14" t="str">
        <f t="shared" si="1"/>
        <v/>
      </c>
      <c r="AB27" s="14" t="str">
        <f>IF(LEN($AA27)=0,"N",IF(LEN($AA27)&gt;1,"Error -- Availability entered in an incorrect format",IF($AA27='Control Panel'!$F$36,$AA27,IF($AA27='Control Panel'!$F$37,$AA27,IF($AA27='Control Panel'!$F$38,$AA27,IF($AA27='Control Panel'!$F$39,$AA27,IF($AA27='Control Panel'!$F$40,$AA27,IF($AA27='Control Panel'!$F$41,$AA27,"Error -- Availability entered in an incorrect format"))))))))</f>
        <v>N</v>
      </c>
    </row>
    <row r="28" spans="1:28" s="14" customFormat="1" x14ac:dyDescent="0.35">
      <c r="A28" s="7">
        <v>16</v>
      </c>
      <c r="B28" s="266" t="s">
        <v>333</v>
      </c>
      <c r="C28" s="13" t="s">
        <v>43</v>
      </c>
      <c r="D28" s="11"/>
      <c r="E28" s="261"/>
      <c r="F28" s="204" t="str">
        <f t="shared" si="0"/>
        <v>N/A</v>
      </c>
      <c r="G28" s="6"/>
      <c r="AA28" s="14" t="str">
        <f t="shared" si="1"/>
        <v/>
      </c>
      <c r="AB28" s="14" t="str">
        <f>IF(LEN($AA28)=0,"N",IF(LEN($AA28)&gt;1,"Error -- Availability entered in an incorrect format",IF($AA28='Control Panel'!$F$36,$AA28,IF($AA28='Control Panel'!$F$37,$AA28,IF($AA28='Control Panel'!$F$38,$AA28,IF($AA28='Control Panel'!$F$39,$AA28,IF($AA28='Control Panel'!$F$40,$AA28,IF($AA28='Control Panel'!$F$41,$AA28,"Error -- Availability entered in an incorrect format"))))))))</f>
        <v>N</v>
      </c>
    </row>
    <row r="29" spans="1:28" s="14" customFormat="1" x14ac:dyDescent="0.35">
      <c r="A29" s="7">
        <v>17</v>
      </c>
      <c r="B29" s="266" t="s">
        <v>334</v>
      </c>
      <c r="C29" s="13" t="s">
        <v>43</v>
      </c>
      <c r="D29" s="11"/>
      <c r="E29" s="261"/>
      <c r="F29" s="204" t="str">
        <f t="shared" si="0"/>
        <v>N/A</v>
      </c>
      <c r="G29" s="6"/>
      <c r="AA29" s="14" t="str">
        <f t="shared" si="1"/>
        <v/>
      </c>
      <c r="AB29" s="14" t="str">
        <f>IF(LEN($AA29)=0,"N",IF(LEN($AA29)&gt;1,"Error -- Availability entered in an incorrect format",IF($AA29='Control Panel'!$F$36,$AA29,IF($AA29='Control Panel'!$F$37,$AA29,IF($AA29='Control Panel'!$F$38,$AA29,IF($AA29='Control Panel'!$F$39,$AA29,IF($AA29='Control Panel'!$F$40,$AA29,IF($AA29='Control Panel'!$F$41,$AA29,"Error -- Availability entered in an incorrect format"))))))))</f>
        <v>N</v>
      </c>
    </row>
    <row r="30" spans="1:28" s="14" customFormat="1" x14ac:dyDescent="0.35">
      <c r="A30" s="7">
        <v>18</v>
      </c>
      <c r="B30" s="266" t="s">
        <v>335</v>
      </c>
      <c r="C30" s="13" t="s">
        <v>43</v>
      </c>
      <c r="D30" s="11"/>
      <c r="E30" s="261"/>
      <c r="F30" s="204" t="str">
        <f t="shared" si="0"/>
        <v>N/A</v>
      </c>
      <c r="G30" s="6"/>
      <c r="AA30" s="14" t="str">
        <f t="shared" si="1"/>
        <v/>
      </c>
      <c r="AB30" s="14" t="str">
        <f>IF(LEN($AA30)=0,"N",IF(LEN($AA30)&gt;1,"Error -- Availability entered in an incorrect format",IF($AA30='Control Panel'!$F$36,$AA30,IF($AA30='Control Panel'!$F$37,$AA30,IF($AA30='Control Panel'!$F$38,$AA30,IF($AA30='Control Panel'!$F$39,$AA30,IF($AA30='Control Panel'!$F$40,$AA30,IF($AA30='Control Panel'!$F$41,$AA30,"Error -- Availability entered in an incorrect format"))))))))</f>
        <v>N</v>
      </c>
    </row>
    <row r="31" spans="1:28" s="14" customFormat="1" x14ac:dyDescent="0.35">
      <c r="A31" s="7">
        <v>19</v>
      </c>
      <c r="B31" s="266" t="s">
        <v>336</v>
      </c>
      <c r="C31" s="13" t="s">
        <v>43</v>
      </c>
      <c r="D31" s="220"/>
      <c r="E31" s="261"/>
      <c r="F31" s="204" t="str">
        <f t="shared" si="0"/>
        <v>N/A</v>
      </c>
      <c r="G31" s="6"/>
      <c r="AA31" s="14" t="str">
        <f t="shared" si="1"/>
        <v/>
      </c>
      <c r="AB31" s="14" t="str">
        <f>IF(LEN($AA31)=0,"N",IF(LEN($AA31)&gt;1,"Error -- Availability entered in an incorrect format",IF($AA31='Control Panel'!$F$36,$AA31,IF($AA31='Control Panel'!$F$37,$AA31,IF($AA31='Control Panel'!$F$38,$AA31,IF($AA31='Control Panel'!$F$39,$AA31,IF($AA31='Control Panel'!$F$40,$AA31,IF($AA31='Control Panel'!$F$41,$AA31,"Error -- Availability entered in an incorrect format"))))))))</f>
        <v>N</v>
      </c>
    </row>
    <row r="32" spans="1:28" s="14" customFormat="1" x14ac:dyDescent="0.35">
      <c r="A32" s="7">
        <v>20</v>
      </c>
      <c r="B32" s="9" t="s">
        <v>337</v>
      </c>
      <c r="C32" s="13" t="s">
        <v>37</v>
      </c>
      <c r="D32" s="220"/>
      <c r="E32" s="261"/>
      <c r="F32" s="204" t="str">
        <f t="shared" si="0"/>
        <v>N/A</v>
      </c>
      <c r="G32" s="6"/>
      <c r="AA32" s="14" t="str">
        <f t="shared" si="1"/>
        <v/>
      </c>
      <c r="AB32" s="14" t="str">
        <f>IF(LEN($AA32)=0,"N",IF(LEN($AA32)&gt;1,"Error -- Availability entered in an incorrect format",IF($AA32='Control Panel'!$F$36,$AA32,IF($AA32='Control Panel'!$F$37,$AA32,IF($AA32='Control Panel'!$F$38,$AA32,IF($AA32='Control Panel'!$F$39,$AA32,IF($AA32='Control Panel'!$F$40,$AA32,IF($AA32='Control Panel'!$F$41,$AA32,"Error -- Availability entered in an incorrect format"))))))))</f>
        <v>N</v>
      </c>
    </row>
    <row r="33" spans="1:28" s="14" customFormat="1" ht="29" x14ac:dyDescent="0.35">
      <c r="A33" s="7">
        <v>21</v>
      </c>
      <c r="B33" s="9" t="s">
        <v>338</v>
      </c>
      <c r="C33" s="13" t="s">
        <v>37</v>
      </c>
      <c r="D33" s="220"/>
      <c r="E33" s="261"/>
      <c r="F33" s="204" t="str">
        <f t="shared" si="0"/>
        <v>N/A</v>
      </c>
      <c r="G33" s="6"/>
      <c r="AA33" s="14" t="str">
        <f t="shared" si="1"/>
        <v/>
      </c>
      <c r="AB33" s="14" t="str">
        <f>IF(LEN($AA33)=0,"N",IF(LEN($AA33)&gt;1,"Error -- Availability entered in an incorrect format",IF($AA33='Control Panel'!$F$36,$AA33,IF($AA33='Control Panel'!$F$37,$AA33,IF($AA33='Control Panel'!$F$38,$AA33,IF($AA33='Control Panel'!$F$39,$AA33,IF($AA33='Control Panel'!$F$40,$AA33,IF($AA33='Control Panel'!$F$41,$AA33,"Error -- Availability entered in an incorrect format"))))))))</f>
        <v>N</v>
      </c>
    </row>
    <row r="34" spans="1:28" s="14" customFormat="1" x14ac:dyDescent="0.35">
      <c r="A34" s="7">
        <v>22</v>
      </c>
      <c r="B34" s="9" t="s">
        <v>339</v>
      </c>
      <c r="C34" s="13" t="s">
        <v>37</v>
      </c>
      <c r="D34" s="220"/>
      <c r="E34" s="261"/>
      <c r="F34" s="204" t="str">
        <f t="shared" si="0"/>
        <v>N/A</v>
      </c>
      <c r="G34" s="6"/>
      <c r="AA34" s="14" t="str">
        <f t="shared" si="1"/>
        <v/>
      </c>
      <c r="AB34" s="14" t="str">
        <f>IF(LEN($AA34)=0,"N",IF(LEN($AA34)&gt;1,"Error -- Availability entered in an incorrect format",IF($AA34='Control Panel'!$F$36,$AA34,IF($AA34='Control Panel'!$F$37,$AA34,IF($AA34='Control Panel'!$F$38,$AA34,IF($AA34='Control Panel'!$F$39,$AA34,IF($AA34='Control Panel'!$F$40,$AA34,IF($AA34='Control Panel'!$F$41,$AA34,"Error -- Availability entered in an incorrect format"))))))))</f>
        <v>N</v>
      </c>
    </row>
    <row r="35" spans="1:28" s="14" customFormat="1" x14ac:dyDescent="0.35">
      <c r="A35" s="7">
        <v>23</v>
      </c>
      <c r="B35" s="265" t="s">
        <v>340</v>
      </c>
      <c r="C35" s="13"/>
      <c r="D35" s="220"/>
      <c r="E35" s="261"/>
      <c r="F35" s="204" t="str">
        <f t="shared" si="0"/>
        <v>N/A</v>
      </c>
      <c r="G35" s="6"/>
      <c r="AA35" s="14" t="str">
        <f t="shared" si="1"/>
        <v/>
      </c>
      <c r="AB35" s="14" t="str">
        <f>IF(LEN($AA35)=0,"N",IF(LEN($AA35)&gt;1,"Error -- Availability entered in an incorrect format",IF($AA35='Control Panel'!$F$36,$AA35,IF($AA35='Control Panel'!$F$37,$AA35,IF($AA35='Control Panel'!$F$38,$AA35,IF($AA35='Control Panel'!$F$39,$AA35,IF($AA35='Control Panel'!$F$40,$AA35,IF($AA35='Control Panel'!$F$41,$AA35,"Error -- Availability entered in an incorrect format"))))))))</f>
        <v>N</v>
      </c>
    </row>
    <row r="36" spans="1:28" s="14" customFormat="1" ht="43.5" x14ac:dyDescent="0.35">
      <c r="A36" s="7">
        <v>24</v>
      </c>
      <c r="B36" s="9" t="s">
        <v>341</v>
      </c>
      <c r="C36" s="13" t="s">
        <v>37</v>
      </c>
      <c r="D36" s="220"/>
      <c r="E36" s="261"/>
      <c r="F36" s="204" t="str">
        <f t="shared" si="0"/>
        <v>N/A</v>
      </c>
      <c r="G36" s="6"/>
      <c r="AA36" s="14" t="str">
        <f t="shared" si="1"/>
        <v/>
      </c>
      <c r="AB36" s="14" t="str">
        <f>IF(LEN($AA36)=0,"N",IF(LEN($AA36)&gt;1,"Error -- Availability entered in an incorrect format",IF($AA36='Control Panel'!$F$36,$AA36,IF($AA36='Control Panel'!$F$37,$AA36,IF($AA36='Control Panel'!$F$38,$AA36,IF($AA36='Control Panel'!$F$39,$AA36,IF($AA36='Control Panel'!$F$40,$AA36,IF($AA36='Control Panel'!$F$41,$AA36,"Error -- Availability entered in an incorrect format"))))))))</f>
        <v>N</v>
      </c>
    </row>
    <row r="37" spans="1:28" s="14" customFormat="1" x14ac:dyDescent="0.35">
      <c r="A37" s="7">
        <v>25</v>
      </c>
      <c r="B37" s="9" t="s">
        <v>342</v>
      </c>
      <c r="C37" s="13" t="s">
        <v>37</v>
      </c>
      <c r="D37" s="220"/>
      <c r="E37" s="261"/>
      <c r="F37" s="204" t="str">
        <f t="shared" si="0"/>
        <v>N/A</v>
      </c>
      <c r="G37" s="6"/>
      <c r="AA37" s="14" t="str">
        <f t="shared" si="1"/>
        <v/>
      </c>
      <c r="AB37" s="14" t="str">
        <f>IF(LEN($AA37)=0,"N",IF(LEN($AA37)&gt;1,"Error -- Availability entered in an incorrect format",IF($AA37='Control Panel'!$F$36,$AA37,IF($AA37='Control Panel'!$F$37,$AA37,IF($AA37='Control Panel'!$F$38,$AA37,IF($AA37='Control Panel'!$F$39,$AA37,IF($AA37='Control Panel'!$F$40,$AA37,IF($AA37='Control Panel'!$F$41,$AA37,"Error -- Availability entered in an incorrect format"))))))))</f>
        <v>N</v>
      </c>
    </row>
    <row r="38" spans="1:28" s="14" customFormat="1" ht="43.5" x14ac:dyDescent="0.35">
      <c r="A38" s="7">
        <v>26</v>
      </c>
      <c r="B38" s="9" t="s">
        <v>343</v>
      </c>
      <c r="C38" s="13" t="s">
        <v>37</v>
      </c>
      <c r="D38" s="220"/>
      <c r="E38" s="261"/>
      <c r="F38" s="204" t="str">
        <f t="shared" si="0"/>
        <v>N/A</v>
      </c>
      <c r="G38" s="6"/>
      <c r="AA38" s="14" t="str">
        <f t="shared" si="1"/>
        <v/>
      </c>
      <c r="AB38" s="14" t="str">
        <f>IF(LEN($AA38)=0,"N",IF(LEN($AA38)&gt;1,"Error -- Availability entered in an incorrect format",IF($AA38='Control Panel'!$F$36,$AA38,IF($AA38='Control Panel'!$F$37,$AA38,IF($AA38='Control Panel'!$F$38,$AA38,IF($AA38='Control Panel'!$F$39,$AA38,IF($AA38='Control Panel'!$F$40,$AA38,IF($AA38='Control Panel'!$F$41,$AA38,"Error -- Availability entered in an incorrect format"))))))))</f>
        <v>N</v>
      </c>
    </row>
    <row r="39" spans="1:28" s="14" customFormat="1" ht="29" x14ac:dyDescent="0.35">
      <c r="A39" s="7">
        <v>27</v>
      </c>
      <c r="B39" s="9" t="s">
        <v>344</v>
      </c>
      <c r="C39" s="13" t="s">
        <v>37</v>
      </c>
      <c r="D39" s="220"/>
      <c r="E39" s="261"/>
      <c r="F39" s="204" t="str">
        <f t="shared" si="0"/>
        <v>N/A</v>
      </c>
      <c r="G39" s="6"/>
      <c r="AA39" s="14" t="str">
        <f t="shared" si="1"/>
        <v/>
      </c>
      <c r="AB39" s="14" t="str">
        <f>IF(LEN($AA39)=0,"N",IF(LEN($AA39)&gt;1,"Error -- Availability entered in an incorrect format",IF($AA39='Control Panel'!$F$36,$AA39,IF($AA39='Control Panel'!$F$37,$AA39,IF($AA39='Control Panel'!$F$38,$AA39,IF($AA39='Control Panel'!$F$39,$AA39,IF($AA39='Control Panel'!$F$40,$AA39,IF($AA39='Control Panel'!$F$41,$AA39,"Error -- Availability entered in an incorrect format"))))))))</f>
        <v>N</v>
      </c>
    </row>
    <row r="40" spans="1:28" s="14" customFormat="1" ht="29" x14ac:dyDescent="0.35">
      <c r="A40" s="7">
        <v>28</v>
      </c>
      <c r="B40" s="9" t="s">
        <v>345</v>
      </c>
      <c r="C40" s="13" t="s">
        <v>37</v>
      </c>
      <c r="D40" s="220"/>
      <c r="E40" s="261"/>
      <c r="F40" s="204" t="str">
        <f t="shared" si="0"/>
        <v>N/A</v>
      </c>
      <c r="G40" s="6"/>
      <c r="AA40" s="14" t="str">
        <f t="shared" si="1"/>
        <v/>
      </c>
      <c r="AB40" s="14" t="str">
        <f>IF(LEN($AA40)=0,"N",IF(LEN($AA40)&gt;1,"Error -- Availability entered in an incorrect format",IF($AA40='Control Panel'!$F$36,$AA40,IF($AA40='Control Panel'!$F$37,$AA40,IF($AA40='Control Panel'!$F$38,$AA40,IF($AA40='Control Panel'!$F$39,$AA40,IF($AA40='Control Panel'!$F$40,$AA40,IF($AA40='Control Panel'!$F$41,$AA40,"Error -- Availability entered in an incorrect format"))))))))</f>
        <v>N</v>
      </c>
    </row>
    <row r="41" spans="1:28" s="14" customFormat="1" ht="29" x14ac:dyDescent="0.35">
      <c r="A41" s="7">
        <v>29</v>
      </c>
      <c r="B41" s="9" t="s">
        <v>346</v>
      </c>
      <c r="C41" s="13" t="s">
        <v>37</v>
      </c>
      <c r="D41" s="220"/>
      <c r="E41" s="261"/>
      <c r="F41" s="204" t="str">
        <f t="shared" si="0"/>
        <v>N/A</v>
      </c>
      <c r="G41" s="6"/>
      <c r="AA41" s="14" t="str">
        <f t="shared" si="1"/>
        <v/>
      </c>
      <c r="AB41" s="14" t="str">
        <f>IF(LEN($AA41)=0,"N",IF(LEN($AA41)&gt;1,"Error -- Availability entered in an incorrect format",IF($AA41='Control Panel'!$F$36,$AA41,IF($AA41='Control Panel'!$F$37,$AA41,IF($AA41='Control Panel'!$F$38,$AA41,IF($AA41='Control Panel'!$F$39,$AA41,IF($AA41='Control Panel'!$F$40,$AA41,IF($AA41='Control Panel'!$F$41,$AA41,"Error -- Availability entered in an incorrect format"))))))))</f>
        <v>N</v>
      </c>
    </row>
    <row r="42" spans="1:28" s="14" customFormat="1" ht="29" x14ac:dyDescent="0.35">
      <c r="A42" s="7">
        <v>30</v>
      </c>
      <c r="B42" s="9" t="s">
        <v>347</v>
      </c>
      <c r="C42" s="13" t="s">
        <v>37</v>
      </c>
      <c r="D42" s="220"/>
      <c r="E42" s="261"/>
      <c r="F42" s="204" t="str">
        <f t="shared" si="0"/>
        <v>N/A</v>
      </c>
      <c r="G42" s="6"/>
      <c r="AA42" s="14" t="str">
        <f t="shared" si="1"/>
        <v/>
      </c>
      <c r="AB42" s="14" t="str">
        <f>IF(LEN($AA42)=0,"N",IF(LEN($AA42)&gt;1,"Error -- Availability entered in an incorrect format",IF($AA42='Control Panel'!$F$36,$AA42,IF($AA42='Control Panel'!$F$37,$AA42,IF($AA42='Control Panel'!$F$38,$AA42,IF($AA42='Control Panel'!$F$39,$AA42,IF($AA42='Control Panel'!$F$40,$AA42,IF($AA42='Control Panel'!$F$41,$AA42,"Error -- Availability entered in an incorrect format"))))))))</f>
        <v>N</v>
      </c>
    </row>
    <row r="43" spans="1:28" s="14" customFormat="1" x14ac:dyDescent="0.35">
      <c r="A43" s="7">
        <v>31</v>
      </c>
      <c r="B43" s="9" t="s">
        <v>348</v>
      </c>
      <c r="C43" s="13" t="s">
        <v>40</v>
      </c>
      <c r="D43" s="220"/>
      <c r="E43" s="261"/>
      <c r="F43" s="204" t="str">
        <f t="shared" si="0"/>
        <v>N/A</v>
      </c>
      <c r="G43" s="6"/>
      <c r="AA43" s="14" t="str">
        <f t="shared" si="1"/>
        <v/>
      </c>
      <c r="AB43" s="14" t="str">
        <f>IF(LEN($AA43)=0,"N",IF(LEN($AA43)&gt;1,"Error -- Availability entered in an incorrect format",IF($AA43='Control Panel'!$F$36,$AA43,IF($AA43='Control Panel'!$F$37,$AA43,IF($AA43='Control Panel'!$F$38,$AA43,IF($AA43='Control Panel'!$F$39,$AA43,IF($AA43='Control Panel'!$F$40,$AA43,IF($AA43='Control Panel'!$F$41,$AA43,"Error -- Availability entered in an incorrect format"))))))))</f>
        <v>N</v>
      </c>
    </row>
    <row r="44" spans="1:28" s="14" customFormat="1" x14ac:dyDescent="0.35">
      <c r="A44" s="7">
        <v>32</v>
      </c>
      <c r="B44" s="9" t="s">
        <v>349</v>
      </c>
      <c r="C44" s="13" t="s">
        <v>37</v>
      </c>
      <c r="D44" s="220"/>
      <c r="E44" s="261"/>
      <c r="F44" s="204" t="str">
        <f t="shared" si="0"/>
        <v>N/A</v>
      </c>
      <c r="G44" s="6"/>
      <c r="AA44" s="14" t="str">
        <f t="shared" si="1"/>
        <v/>
      </c>
      <c r="AB44" s="14" t="str">
        <f>IF(LEN($AA44)=0,"N",IF(LEN($AA44)&gt;1,"Error -- Availability entered in an incorrect format",IF($AA44='Control Panel'!$F$36,$AA44,IF($AA44='Control Panel'!$F$37,$AA44,IF($AA44='Control Panel'!$F$38,$AA44,IF($AA44='Control Panel'!$F$39,$AA44,IF($AA44='Control Panel'!$F$40,$AA44,IF($AA44='Control Panel'!$F$41,$AA44,"Error -- Availability entered in an incorrect format"))))))))</f>
        <v>N</v>
      </c>
    </row>
    <row r="45" spans="1:28" s="14" customFormat="1" x14ac:dyDescent="0.35">
      <c r="A45" s="7">
        <v>33</v>
      </c>
      <c r="B45" s="9" t="s">
        <v>350</v>
      </c>
      <c r="C45" s="13" t="s">
        <v>37</v>
      </c>
      <c r="D45" s="220"/>
      <c r="E45" s="261"/>
      <c r="F45" s="204" t="str">
        <f t="shared" si="0"/>
        <v>N/A</v>
      </c>
      <c r="G45" s="6"/>
      <c r="AA45" s="14" t="str">
        <f t="shared" si="1"/>
        <v/>
      </c>
      <c r="AB45" s="14" t="str">
        <f>IF(LEN($AA45)=0,"N",IF(LEN($AA45)&gt;1,"Error -- Availability entered in an incorrect format",IF($AA45='Control Panel'!$F$36,$AA45,IF($AA45='Control Panel'!$F$37,$AA45,IF($AA45='Control Panel'!$F$38,$AA45,IF($AA45='Control Panel'!$F$39,$AA45,IF($AA45='Control Panel'!$F$40,$AA45,IF($AA45='Control Panel'!$F$41,$AA45,"Error -- Availability entered in an incorrect format"))))))))</f>
        <v>N</v>
      </c>
    </row>
    <row r="46" spans="1:28" s="14" customFormat="1" ht="29" x14ac:dyDescent="0.35">
      <c r="A46" s="7">
        <v>34</v>
      </c>
      <c r="B46" s="9" t="s">
        <v>351</v>
      </c>
      <c r="C46" s="13" t="s">
        <v>37</v>
      </c>
      <c r="D46" s="220"/>
      <c r="E46" s="261"/>
      <c r="F46" s="204" t="str">
        <f t="shared" si="0"/>
        <v>N/A</v>
      </c>
      <c r="G46" s="6"/>
      <c r="AA46" s="14" t="str">
        <f t="shared" si="1"/>
        <v/>
      </c>
      <c r="AB46" s="14" t="str">
        <f>IF(LEN($AA46)=0,"N",IF(LEN($AA46)&gt;1,"Error -- Availability entered in an incorrect format",IF($AA46='Control Panel'!$F$36,$AA46,IF($AA46='Control Panel'!$F$37,$AA46,IF($AA46='Control Panel'!$F$38,$AA46,IF($AA46='Control Panel'!$F$39,$AA46,IF($AA46='Control Panel'!$F$40,$AA46,IF($AA46='Control Panel'!$F$41,$AA46,"Error -- Availability entered in an incorrect format"))))))))</f>
        <v>N</v>
      </c>
    </row>
    <row r="47" spans="1:28" s="14" customFormat="1" ht="29" x14ac:dyDescent="0.35">
      <c r="A47" s="7">
        <v>35</v>
      </c>
      <c r="B47" s="9" t="s">
        <v>352</v>
      </c>
      <c r="C47" s="13" t="s">
        <v>37</v>
      </c>
      <c r="D47" s="220"/>
      <c r="E47" s="261"/>
      <c r="F47" s="204" t="str">
        <f t="shared" si="0"/>
        <v>N/A</v>
      </c>
      <c r="G47" s="6"/>
      <c r="AA47" s="14" t="str">
        <f t="shared" si="1"/>
        <v/>
      </c>
      <c r="AB47" s="14" t="str">
        <f>IF(LEN($AA47)=0,"N",IF(LEN($AA47)&gt;1,"Error -- Availability entered in an incorrect format",IF($AA47='Control Panel'!$F$36,$AA47,IF($AA47='Control Panel'!$F$37,$AA47,IF($AA47='Control Panel'!$F$38,$AA47,IF($AA47='Control Panel'!$F$39,$AA47,IF($AA47='Control Panel'!$F$40,$AA47,IF($AA47='Control Panel'!$F$41,$AA47,"Error -- Availability entered in an incorrect format"))))))))</f>
        <v>N</v>
      </c>
    </row>
    <row r="48" spans="1:28" s="14" customFormat="1" ht="29" x14ac:dyDescent="0.35">
      <c r="A48" s="7">
        <v>36</v>
      </c>
      <c r="B48" s="9" t="s">
        <v>353</v>
      </c>
      <c r="C48" s="13" t="s">
        <v>37</v>
      </c>
      <c r="D48" s="220"/>
      <c r="E48" s="261"/>
      <c r="F48" s="204" t="str">
        <f t="shared" si="0"/>
        <v>N/A</v>
      </c>
      <c r="G48" s="6"/>
      <c r="AA48" s="14" t="str">
        <f t="shared" si="1"/>
        <v/>
      </c>
      <c r="AB48" s="14" t="str">
        <f>IF(LEN($AA48)=0,"N",IF(LEN($AA48)&gt;1,"Error -- Availability entered in an incorrect format",IF($AA48='Control Panel'!$F$36,$AA48,IF($AA48='Control Panel'!$F$37,$AA48,IF($AA48='Control Panel'!$F$38,$AA48,IF($AA48='Control Panel'!$F$39,$AA48,IF($AA48='Control Panel'!$F$40,$AA48,IF($AA48='Control Panel'!$F$41,$AA48,"Error -- Availability entered in an incorrect format"))))))))</f>
        <v>N</v>
      </c>
    </row>
  </sheetData>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3:A48 C13:E48 G13:G48">
    <cfRule type="expression" dxfId="148" priority="5">
      <formula>$C13=""</formula>
    </cfRule>
  </conditionalFormatting>
  <conditionalFormatting sqref="B13:B48">
    <cfRule type="expression" dxfId="147" priority="4">
      <formula>$C13=""</formula>
    </cfRule>
  </conditionalFormatting>
  <conditionalFormatting sqref="F13:F48">
    <cfRule type="expression" dxfId="146" priority="3">
      <formula>$C13=""</formula>
    </cfRule>
  </conditionalFormatting>
  <conditionalFormatting sqref="A1:G1">
    <cfRule type="cellIs" dxfId="145" priority="1" operator="equal">
      <formula>"Replace this text with vendor name in the first module."</formula>
    </cfRule>
  </conditionalFormatting>
  <dataValidations count="1">
    <dataValidation type="decimal" allowBlank="1" showInputMessage="1" showErrorMessage="1" errorTitle="Invalid Response" error="Please enter number only and inlcude text in comments column." promptTitle="Cost" prompt="Please enter any related cost for specification compliance." sqref="E13:E48" xr:uid="{9D9E114D-25CD-4FC5-8FE9-0F573DC0F459}">
      <formula1>0</formula1>
      <formula2>1000000</formula2>
    </dataValidation>
  </dataValidations>
  <printOptions horizontalCentered="1"/>
  <pageMargins left="0.25" right="0.25" top="0.75" bottom="0.75" header="0.3" footer="0.3"/>
  <pageSetup scale="75" fitToHeight="0" orientation="landscape" r:id="rId1"/>
  <headerFooter>
    <oddHeader>&amp;LAppendix B - Application Specifications&amp;C&amp;"Calibri,Bold"&amp;12Albuquerque Public Schools - ERP Software Selection RFP
&amp;R&amp;"-,Bold"&amp;KFF0000&amp;A</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Button 1">
              <controlPr defaultSize="0" print="0" autoFill="0" autoPict="0" macro="[0]!FormatSpecs">
                <anchor moveWithCells="1" sizeWithCells="1">
                  <from>
                    <xdr:col>28</xdr:col>
                    <xdr:colOff>203200</xdr:colOff>
                    <xdr:row>12</xdr:row>
                    <xdr:rowOff>88900</xdr:rowOff>
                  </from>
                  <to>
                    <xdr:col>28</xdr:col>
                    <xdr:colOff>469900</xdr:colOff>
                    <xdr:row>17</xdr:row>
                    <xdr:rowOff>152400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15B5F543-0328-4B9B-9D72-4E91D56BF565}">
            <xm:f>D10='Control Panel'!$I$25</xm:f>
            <x14:dxf>
              <font>
                <color rgb="FFFFFF00"/>
              </font>
              <fill>
                <patternFill>
                  <fgColor indexed="64"/>
                  <bgColor rgb="FFBF311A"/>
                </patternFill>
              </fill>
            </x14:dxf>
          </x14:cfRule>
          <xm:sqref>D10:G10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Invalid Response" error="Please enter appropriate availability response." promptTitle="Please enter availability:" prompt="_x000a_  Y - Yes_x000a_  R - Reporting_x000a_  T - Third Party_x000a_  M - Modification_x000a_  F - Future_x000a_  N - Not Available_x000a__x000a__x000a_*Paste values permitted." xr:uid="{1903D0AC-E76D-472A-8D9E-BCE7FC8CCE22}">
          <x14:formula1>
            <xm:f>'Control Panel'!$F$36:$F$41</xm:f>
          </x14:formula1>
          <xm:sqref>D13:D48</xm:sqref>
        </x14:dataValidation>
      </x14:dataValidation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pageSetUpPr fitToPage="1"/>
  </sheetPr>
  <dimension ref="A1:AI12"/>
  <sheetViews>
    <sheetView workbookViewId="0">
      <pane ySplit="12" topLeftCell="A13" activePane="bottomLeft" state="frozen"/>
      <selection activeCell="F7" sqref="F7:G7"/>
      <selection pane="bottomLeft" activeCell="D14" sqref="D14"/>
    </sheetView>
  </sheetViews>
  <sheetFormatPr defaultColWidth="9.1796875" defaultRowHeight="14.5" x14ac:dyDescent="0.35"/>
  <cols>
    <col min="1" max="1" width="8.7265625" style="207" customWidth="1"/>
    <col min="2" max="2" width="65.7265625" style="208" customWidth="1"/>
    <col min="3" max="3" width="12.7265625" style="209" customWidth="1"/>
    <col min="4" max="4" width="12.7265625" style="210" customWidth="1"/>
    <col min="5" max="5" width="12.7265625" style="209" customWidth="1"/>
    <col min="6" max="6" width="27.7265625" style="211" customWidth="1"/>
    <col min="7" max="7" width="35.7265625" style="208" customWidth="1"/>
    <col min="8" max="33" width="9.1796875" style="2"/>
    <col min="34" max="34" width="9.1796875" style="2" customWidth="1"/>
    <col min="35" max="35" width="4.1796875" style="2" customWidth="1"/>
    <col min="36" max="16384" width="9.1796875" style="2"/>
  </cols>
  <sheetData>
    <row r="1" spans="1:35" ht="15" customHeight="1" x14ac:dyDescent="0.35">
      <c r="A1" s="422" t="str">
        <f>'General Technical'!A1</f>
        <v>Replace this text with vendor name in the first module.</v>
      </c>
      <c r="B1" s="422"/>
      <c r="C1" s="422"/>
      <c r="D1" s="422"/>
      <c r="E1" s="422"/>
      <c r="F1" s="422"/>
      <c r="G1" s="422"/>
    </row>
    <row r="2" spans="1:35" x14ac:dyDescent="0.35">
      <c r="A2" s="200" t="s">
        <v>33</v>
      </c>
      <c r="B2" s="421" t="s">
        <v>221</v>
      </c>
      <c r="C2" s="421"/>
      <c r="D2" s="421"/>
      <c r="E2" s="421"/>
      <c r="F2" s="421"/>
      <c r="G2" s="421"/>
      <c r="AB2" s="2" t="s">
        <v>222</v>
      </c>
      <c r="AC2" s="2" t="e">
        <f>SUBTOTAL(3,#REF!)</f>
        <v>#REF!</v>
      </c>
    </row>
    <row r="3" spans="1:35" ht="45" customHeight="1" x14ac:dyDescent="0.35">
      <c r="A3" s="221" t="str">
        <f>'Control Panel'!F36</f>
        <v>Y</v>
      </c>
      <c r="B3" s="426"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26"/>
      <c r="D3" s="426"/>
      <c r="E3" s="426"/>
      <c r="F3" s="426"/>
      <c r="G3" s="426"/>
    </row>
    <row r="4" spans="1:35" x14ac:dyDescent="0.35">
      <c r="A4" s="222" t="str">
        <f>'Control Panel'!F37</f>
        <v>R</v>
      </c>
      <c r="B4" s="427" t="str">
        <f>'Control Panel'!H37</f>
        <v>Functionality is provided through reports generated using proposed Reporting Tools.</v>
      </c>
      <c r="C4" s="427"/>
      <c r="D4" s="427"/>
      <c r="E4" s="427"/>
      <c r="F4" s="427"/>
      <c r="G4" s="427"/>
    </row>
    <row r="5" spans="1:35" ht="30" customHeight="1" x14ac:dyDescent="0.35">
      <c r="A5" s="221" t="str">
        <f>'Control Panel'!F38</f>
        <v>T</v>
      </c>
      <c r="B5" s="426"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26"/>
      <c r="D5" s="426"/>
      <c r="E5" s="426"/>
      <c r="F5" s="426"/>
      <c r="G5" s="426"/>
    </row>
    <row r="6" spans="1:35" x14ac:dyDescent="0.35">
      <c r="A6" s="222" t="str">
        <f>'Control Panel'!F39</f>
        <v>M</v>
      </c>
      <c r="B6" s="427" t="str">
        <f>'Control Panel'!H39</f>
        <v>Functionality is provided through customization to the application, including creation of a new workflow or development of a custom interface, that may have an impact on future upgradability.</v>
      </c>
      <c r="C6" s="427"/>
      <c r="D6" s="427"/>
      <c r="E6" s="427"/>
      <c r="F6" s="427"/>
      <c r="G6" s="427"/>
    </row>
    <row r="7" spans="1:35" ht="16.5" customHeight="1" x14ac:dyDescent="0.35">
      <c r="A7" s="221" t="str">
        <f>'Control Panel'!F40</f>
        <v>F</v>
      </c>
      <c r="B7" s="426" t="str">
        <f>'Control Panel'!H40</f>
        <v>Functionality is provided through a future general availability (GA) release that is scheduled to occur within 1 year of the proposal response.</v>
      </c>
      <c r="C7" s="426"/>
      <c r="D7" s="426"/>
      <c r="E7" s="426"/>
      <c r="F7" s="426"/>
      <c r="G7" s="426"/>
    </row>
    <row r="8" spans="1:35" x14ac:dyDescent="0.35">
      <c r="A8" s="222" t="str">
        <f>'Control Panel'!F41</f>
        <v>N</v>
      </c>
      <c r="B8" s="427" t="str">
        <f>'Control Panel'!H41</f>
        <v>Functionality is not provided.</v>
      </c>
      <c r="C8" s="427"/>
      <c r="D8" s="427"/>
      <c r="E8" s="427"/>
      <c r="F8" s="427"/>
      <c r="G8" s="427"/>
    </row>
    <row r="9" spans="1:35" x14ac:dyDescent="0.35">
      <c r="A9" s="428" t="str">
        <f>'Control Panel'!I25</f>
        <v>Replace this text with the primary product name(s) which satisfy requirements.</v>
      </c>
      <c r="B9" s="429"/>
      <c r="C9" s="429"/>
      <c r="D9" s="429"/>
      <c r="E9" s="429"/>
      <c r="F9" s="429"/>
      <c r="G9" s="430"/>
    </row>
    <row r="10" spans="1:35" ht="15" customHeight="1" x14ac:dyDescent="0.35">
      <c r="A10" s="424" t="str">
        <f>'Control Panel'!F84&amp;" - "&amp;'Control Panel'!E84</f>
        <v>4.39 - Module 38</v>
      </c>
      <c r="B10" s="424"/>
      <c r="C10" s="424"/>
      <c r="D10" s="425" t="str">
        <f>A9</f>
        <v>Replace this text with the primary product name(s) which satisfy requirements.</v>
      </c>
      <c r="E10" s="425"/>
      <c r="F10" s="425"/>
      <c r="G10" s="425"/>
    </row>
    <row r="11" spans="1:35" x14ac:dyDescent="0.35">
      <c r="A11" s="423" t="s">
        <v>223</v>
      </c>
      <c r="B11" s="423"/>
      <c r="C11" s="423"/>
      <c r="D11" s="423"/>
      <c r="E11" s="423"/>
      <c r="F11" s="423"/>
      <c r="G11" s="423"/>
      <c r="AA11" s="2" t="s">
        <v>224</v>
      </c>
      <c r="AI11" s="3"/>
    </row>
    <row r="12" spans="1:35" ht="15" customHeight="1" x14ac:dyDescent="0.35">
      <c r="A12" s="16" t="str">
        <f>'General Technical'!A12</f>
        <v>Number</v>
      </c>
      <c r="B12" s="17" t="str">
        <f>'General Technical'!B12</f>
        <v>Application Requirements</v>
      </c>
      <c r="C12" s="18" t="str">
        <f>'General Technical'!C12</f>
        <v>Priority</v>
      </c>
      <c r="D12" s="16" t="str">
        <f>'General Technical'!D12</f>
        <v>Availability</v>
      </c>
      <c r="E12" s="18" t="str">
        <f>'General Technical'!E12</f>
        <v>Cost</v>
      </c>
      <c r="F12" s="17" t="str">
        <f>'General Technical'!F12</f>
        <v>Required Product(s)</v>
      </c>
      <c r="G12" s="17" t="str">
        <f>'General Technical'!G12</f>
        <v>Comments</v>
      </c>
      <c r="AA12" s="4" t="s">
        <v>229</v>
      </c>
      <c r="AC12" s="5">
        <f>COUNTIF(AB:AB,"Error -- Availability entered in an incorrect format")</f>
        <v>0</v>
      </c>
    </row>
  </sheetData>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25"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597FBE9F-78DE-4626-92BD-F00E2BB51C57}">
            <xm:f>D10='Control Panel'!$I$25</xm:f>
            <x14:dxf>
              <font>
                <color rgb="FFFFFF00"/>
              </font>
              <fill>
                <patternFill>
                  <bgColor rgb="FFBF311A"/>
                </patternFill>
              </fill>
            </x14:dxf>
          </x14:cfRule>
          <xm:sqref>D10:G10</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pageSetUpPr fitToPage="1"/>
  </sheetPr>
  <dimension ref="A1:AI12"/>
  <sheetViews>
    <sheetView workbookViewId="0">
      <pane ySplit="12" topLeftCell="A13" activePane="bottomLeft" state="frozen"/>
      <selection activeCell="F7" sqref="F7:G7"/>
      <selection pane="bottomLeft" activeCell="D14" sqref="D14"/>
    </sheetView>
  </sheetViews>
  <sheetFormatPr defaultColWidth="9.1796875" defaultRowHeight="14.5" x14ac:dyDescent="0.35"/>
  <cols>
    <col min="1" max="1" width="8.7265625" style="207" customWidth="1"/>
    <col min="2" max="2" width="65.7265625" style="208" customWidth="1"/>
    <col min="3" max="3" width="12.7265625" style="209" customWidth="1"/>
    <col min="4" max="4" width="12.7265625" style="210" customWidth="1"/>
    <col min="5" max="5" width="12.7265625" style="209" customWidth="1"/>
    <col min="6" max="6" width="27.7265625" style="211" customWidth="1"/>
    <col min="7" max="7" width="35.7265625" style="208" customWidth="1"/>
    <col min="8" max="33" width="9.1796875" style="2"/>
    <col min="34" max="34" width="9.1796875" style="2" customWidth="1"/>
    <col min="35" max="35" width="4.1796875" style="2" customWidth="1"/>
    <col min="36" max="16384" width="9.1796875" style="2"/>
  </cols>
  <sheetData>
    <row r="1" spans="1:35" ht="15" customHeight="1" x14ac:dyDescent="0.35">
      <c r="A1" s="422" t="str">
        <f>'General Technical'!A1</f>
        <v>Replace this text with vendor name in the first module.</v>
      </c>
      <c r="B1" s="422"/>
      <c r="C1" s="422"/>
      <c r="D1" s="422"/>
      <c r="E1" s="422"/>
      <c r="F1" s="422"/>
      <c r="G1" s="422"/>
    </row>
    <row r="2" spans="1:35" x14ac:dyDescent="0.35">
      <c r="A2" s="200" t="s">
        <v>33</v>
      </c>
      <c r="B2" s="421" t="s">
        <v>221</v>
      </c>
      <c r="C2" s="421"/>
      <c r="D2" s="421"/>
      <c r="E2" s="421"/>
      <c r="F2" s="421"/>
      <c r="G2" s="421"/>
      <c r="AB2" s="2" t="s">
        <v>222</v>
      </c>
      <c r="AC2" s="2" t="e">
        <f>SUBTOTAL(3,#REF!)</f>
        <v>#REF!</v>
      </c>
    </row>
    <row r="3" spans="1:35" ht="45" customHeight="1" x14ac:dyDescent="0.35">
      <c r="A3" s="221" t="str">
        <f>'Control Panel'!F36</f>
        <v>Y</v>
      </c>
      <c r="B3" s="426"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26"/>
      <c r="D3" s="426"/>
      <c r="E3" s="426"/>
      <c r="F3" s="426"/>
      <c r="G3" s="426"/>
    </row>
    <row r="4" spans="1:35" x14ac:dyDescent="0.35">
      <c r="A4" s="222" t="str">
        <f>'Control Panel'!F37</f>
        <v>R</v>
      </c>
      <c r="B4" s="427" t="str">
        <f>'Control Panel'!H37</f>
        <v>Functionality is provided through reports generated using proposed Reporting Tools.</v>
      </c>
      <c r="C4" s="427"/>
      <c r="D4" s="427"/>
      <c r="E4" s="427"/>
      <c r="F4" s="427"/>
      <c r="G4" s="427"/>
    </row>
    <row r="5" spans="1:35" ht="30" customHeight="1" x14ac:dyDescent="0.35">
      <c r="A5" s="221" t="str">
        <f>'Control Panel'!F38</f>
        <v>T</v>
      </c>
      <c r="B5" s="426"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26"/>
      <c r="D5" s="426"/>
      <c r="E5" s="426"/>
      <c r="F5" s="426"/>
      <c r="G5" s="426"/>
    </row>
    <row r="6" spans="1:35" x14ac:dyDescent="0.35">
      <c r="A6" s="222" t="str">
        <f>'Control Panel'!F39</f>
        <v>M</v>
      </c>
      <c r="B6" s="427" t="str">
        <f>'Control Panel'!H39</f>
        <v>Functionality is provided through customization to the application, including creation of a new workflow or development of a custom interface, that may have an impact on future upgradability.</v>
      </c>
      <c r="C6" s="427"/>
      <c r="D6" s="427"/>
      <c r="E6" s="427"/>
      <c r="F6" s="427"/>
      <c r="G6" s="427"/>
    </row>
    <row r="7" spans="1:35" ht="16.5" customHeight="1" x14ac:dyDescent="0.35">
      <c r="A7" s="221" t="str">
        <f>'Control Panel'!F40</f>
        <v>F</v>
      </c>
      <c r="B7" s="426" t="str">
        <f>'Control Panel'!H40</f>
        <v>Functionality is provided through a future general availability (GA) release that is scheduled to occur within 1 year of the proposal response.</v>
      </c>
      <c r="C7" s="426"/>
      <c r="D7" s="426"/>
      <c r="E7" s="426"/>
      <c r="F7" s="426"/>
      <c r="G7" s="426"/>
    </row>
    <row r="8" spans="1:35" x14ac:dyDescent="0.35">
      <c r="A8" s="222" t="str">
        <f>'Control Panel'!F41</f>
        <v>N</v>
      </c>
      <c r="B8" s="427" t="str">
        <f>'Control Panel'!H41</f>
        <v>Functionality is not provided.</v>
      </c>
      <c r="C8" s="427"/>
      <c r="D8" s="427"/>
      <c r="E8" s="427"/>
      <c r="F8" s="427"/>
      <c r="G8" s="427"/>
    </row>
    <row r="9" spans="1:35" x14ac:dyDescent="0.35">
      <c r="A9" s="428" t="str">
        <f>'Control Panel'!I25</f>
        <v>Replace this text with the primary product name(s) which satisfy requirements.</v>
      </c>
      <c r="B9" s="429"/>
      <c r="C9" s="429"/>
      <c r="D9" s="429"/>
      <c r="E9" s="429"/>
      <c r="F9" s="429"/>
      <c r="G9" s="430"/>
    </row>
    <row r="10" spans="1:35" ht="15" customHeight="1" x14ac:dyDescent="0.35">
      <c r="A10" s="424" t="str">
        <f>'Control Panel'!F85&amp;" - "&amp;'Control Panel'!E85</f>
        <v>4.40 - Module 39</v>
      </c>
      <c r="B10" s="424"/>
      <c r="C10" s="424"/>
      <c r="D10" s="425" t="str">
        <f>A9</f>
        <v>Replace this text with the primary product name(s) which satisfy requirements.</v>
      </c>
      <c r="E10" s="425"/>
      <c r="F10" s="425"/>
      <c r="G10" s="425"/>
    </row>
    <row r="11" spans="1:35" x14ac:dyDescent="0.35">
      <c r="A11" s="423" t="s">
        <v>223</v>
      </c>
      <c r="B11" s="423"/>
      <c r="C11" s="423"/>
      <c r="D11" s="423"/>
      <c r="E11" s="423"/>
      <c r="F11" s="423"/>
      <c r="G11" s="423"/>
      <c r="AA11" s="2" t="s">
        <v>224</v>
      </c>
      <c r="AI11" s="3"/>
    </row>
    <row r="12" spans="1:35" ht="15" customHeight="1" x14ac:dyDescent="0.35">
      <c r="A12" s="16" t="str">
        <f>'General Technical'!A12</f>
        <v>Number</v>
      </c>
      <c r="B12" s="17" t="str">
        <f>'General Technical'!B12</f>
        <v>Application Requirements</v>
      </c>
      <c r="C12" s="18" t="str">
        <f>'General Technical'!C12</f>
        <v>Priority</v>
      </c>
      <c r="D12" s="16" t="str">
        <f>'General Technical'!D12</f>
        <v>Availability</v>
      </c>
      <c r="E12" s="18" t="str">
        <f>'General Technical'!E12</f>
        <v>Cost</v>
      </c>
      <c r="F12" s="17" t="str">
        <f>'General Technical'!F12</f>
        <v>Required Product(s)</v>
      </c>
      <c r="G12" s="17" t="str">
        <f>'General Technical'!G12</f>
        <v>Comments</v>
      </c>
      <c r="AA12" s="4" t="s">
        <v>229</v>
      </c>
      <c r="AC12" s="5">
        <f>COUNTIF(AB:AB,"Error -- Availability entered in an incorrect format")</f>
        <v>0</v>
      </c>
    </row>
  </sheetData>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23"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C8F186F5-6860-429C-9AFC-8E55CE9D9E21}">
            <xm:f>D10='Control Panel'!$I$25</xm:f>
            <x14:dxf>
              <font>
                <color rgb="FFFFFF00"/>
              </font>
              <fill>
                <patternFill>
                  <bgColor rgb="FFBF311A"/>
                </patternFill>
              </fill>
            </x14:dxf>
          </x14:cfRule>
          <xm:sqref>D10:G10</xm:sqref>
        </x14:conditionalFormatting>
      </x14:conditionalFormatting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pageSetUpPr fitToPage="1"/>
  </sheetPr>
  <dimension ref="A1:AI12"/>
  <sheetViews>
    <sheetView workbookViewId="0">
      <pane ySplit="12" topLeftCell="A13" activePane="bottomLeft" state="frozen"/>
      <selection activeCell="F7" sqref="F7:G7"/>
      <selection pane="bottomLeft" activeCell="D14" sqref="D14"/>
    </sheetView>
  </sheetViews>
  <sheetFormatPr defaultColWidth="9.1796875" defaultRowHeight="14.5" x14ac:dyDescent="0.35"/>
  <cols>
    <col min="1" max="1" width="8.7265625" style="207" customWidth="1"/>
    <col min="2" max="2" width="65.7265625" style="208" customWidth="1"/>
    <col min="3" max="3" width="12.7265625" style="209" customWidth="1"/>
    <col min="4" max="4" width="12.7265625" style="210" customWidth="1"/>
    <col min="5" max="5" width="12.7265625" style="209" customWidth="1"/>
    <col min="6" max="6" width="27.7265625" style="211" customWidth="1"/>
    <col min="7" max="7" width="35.7265625" style="208" customWidth="1"/>
    <col min="8" max="33" width="9.1796875" style="2"/>
    <col min="34" max="34" width="9.1796875" style="2" customWidth="1"/>
    <col min="35" max="35" width="4.1796875" style="2" customWidth="1"/>
    <col min="36" max="16384" width="9.1796875" style="2"/>
  </cols>
  <sheetData>
    <row r="1" spans="1:35" ht="15" customHeight="1" x14ac:dyDescent="0.35">
      <c r="A1" s="422" t="str">
        <f>'General Technical'!A1</f>
        <v>Replace this text with vendor name in the first module.</v>
      </c>
      <c r="B1" s="422"/>
      <c r="C1" s="422"/>
      <c r="D1" s="422"/>
      <c r="E1" s="422"/>
      <c r="F1" s="422"/>
      <c r="G1" s="422"/>
    </row>
    <row r="2" spans="1:35" x14ac:dyDescent="0.35">
      <c r="A2" s="200" t="s">
        <v>33</v>
      </c>
      <c r="B2" s="421" t="s">
        <v>221</v>
      </c>
      <c r="C2" s="421"/>
      <c r="D2" s="421"/>
      <c r="E2" s="421"/>
      <c r="F2" s="421"/>
      <c r="G2" s="421"/>
      <c r="AB2" s="2" t="s">
        <v>222</v>
      </c>
      <c r="AC2" s="2" t="e">
        <f>SUBTOTAL(3,#REF!)</f>
        <v>#REF!</v>
      </c>
    </row>
    <row r="3" spans="1:35" ht="45" customHeight="1" x14ac:dyDescent="0.35">
      <c r="A3" s="221" t="str">
        <f>'Control Panel'!F36</f>
        <v>Y</v>
      </c>
      <c r="B3" s="426"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26"/>
      <c r="D3" s="426"/>
      <c r="E3" s="426"/>
      <c r="F3" s="426"/>
      <c r="G3" s="426"/>
    </row>
    <row r="4" spans="1:35" x14ac:dyDescent="0.35">
      <c r="A4" s="222" t="str">
        <f>'Control Panel'!F37</f>
        <v>R</v>
      </c>
      <c r="B4" s="427" t="str">
        <f>'Control Panel'!H37</f>
        <v>Functionality is provided through reports generated using proposed Reporting Tools.</v>
      </c>
      <c r="C4" s="427"/>
      <c r="D4" s="427"/>
      <c r="E4" s="427"/>
      <c r="F4" s="427"/>
      <c r="G4" s="427"/>
    </row>
    <row r="5" spans="1:35" ht="30" customHeight="1" x14ac:dyDescent="0.35">
      <c r="A5" s="221" t="str">
        <f>'Control Panel'!F38</f>
        <v>T</v>
      </c>
      <c r="B5" s="426"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26"/>
      <c r="D5" s="426"/>
      <c r="E5" s="426"/>
      <c r="F5" s="426"/>
      <c r="G5" s="426"/>
    </row>
    <row r="6" spans="1:35" x14ac:dyDescent="0.35">
      <c r="A6" s="222" t="str">
        <f>'Control Panel'!F39</f>
        <v>M</v>
      </c>
      <c r="B6" s="427" t="str">
        <f>'Control Panel'!H39</f>
        <v>Functionality is provided through customization to the application, including creation of a new workflow or development of a custom interface, that may have an impact on future upgradability.</v>
      </c>
      <c r="C6" s="427"/>
      <c r="D6" s="427"/>
      <c r="E6" s="427"/>
      <c r="F6" s="427"/>
      <c r="G6" s="427"/>
    </row>
    <row r="7" spans="1:35" ht="16.5" customHeight="1" x14ac:dyDescent="0.35">
      <c r="A7" s="221" t="str">
        <f>'Control Panel'!F40</f>
        <v>F</v>
      </c>
      <c r="B7" s="426" t="str">
        <f>'Control Panel'!H40</f>
        <v>Functionality is provided through a future general availability (GA) release that is scheduled to occur within 1 year of the proposal response.</v>
      </c>
      <c r="C7" s="426"/>
      <c r="D7" s="426"/>
      <c r="E7" s="426"/>
      <c r="F7" s="426"/>
      <c r="G7" s="426"/>
    </row>
    <row r="8" spans="1:35" x14ac:dyDescent="0.35">
      <c r="A8" s="222" t="str">
        <f>'Control Panel'!F41</f>
        <v>N</v>
      </c>
      <c r="B8" s="427" t="str">
        <f>'Control Panel'!H41</f>
        <v>Functionality is not provided.</v>
      </c>
      <c r="C8" s="427"/>
      <c r="D8" s="427"/>
      <c r="E8" s="427"/>
      <c r="F8" s="427"/>
      <c r="G8" s="427"/>
    </row>
    <row r="9" spans="1:35" x14ac:dyDescent="0.35">
      <c r="A9" s="428" t="str">
        <f>'Control Panel'!I25</f>
        <v>Replace this text with the primary product name(s) which satisfy requirements.</v>
      </c>
      <c r="B9" s="429"/>
      <c r="C9" s="429"/>
      <c r="D9" s="429"/>
      <c r="E9" s="429"/>
      <c r="F9" s="429"/>
      <c r="G9" s="430"/>
    </row>
    <row r="10" spans="1:35" ht="15" customHeight="1" x14ac:dyDescent="0.35">
      <c r="A10" s="424" t="str">
        <f>'Control Panel'!F86&amp;" - "&amp;'Control Panel'!E86</f>
        <v>4.41 - Module 40</v>
      </c>
      <c r="B10" s="424"/>
      <c r="C10" s="424"/>
      <c r="D10" s="425" t="str">
        <f>A9</f>
        <v>Replace this text with the primary product name(s) which satisfy requirements.</v>
      </c>
      <c r="E10" s="425"/>
      <c r="F10" s="425"/>
      <c r="G10" s="425"/>
    </row>
    <row r="11" spans="1:35" x14ac:dyDescent="0.35">
      <c r="A11" s="423" t="s">
        <v>223</v>
      </c>
      <c r="B11" s="423"/>
      <c r="C11" s="423"/>
      <c r="D11" s="423"/>
      <c r="E11" s="423"/>
      <c r="F11" s="423"/>
      <c r="G11" s="423"/>
      <c r="AA11" s="2" t="s">
        <v>224</v>
      </c>
      <c r="AI11" s="3"/>
    </row>
    <row r="12" spans="1:35" ht="15" customHeight="1" x14ac:dyDescent="0.35">
      <c r="A12" s="16" t="str">
        <f>'General Technical'!A12</f>
        <v>Number</v>
      </c>
      <c r="B12" s="17" t="str">
        <f>'General Technical'!B12</f>
        <v>Application Requirements</v>
      </c>
      <c r="C12" s="18" t="str">
        <f>'General Technical'!C12</f>
        <v>Priority</v>
      </c>
      <c r="D12" s="16" t="str">
        <f>'General Technical'!D12</f>
        <v>Availability</v>
      </c>
      <c r="E12" s="18" t="str">
        <f>'General Technical'!E12</f>
        <v>Cost</v>
      </c>
      <c r="F12" s="17" t="str">
        <f>'General Technical'!F12</f>
        <v>Required Product(s)</v>
      </c>
      <c r="G12" s="17" t="str">
        <f>'General Technical'!G12</f>
        <v>Comments</v>
      </c>
      <c r="AA12" s="4" t="s">
        <v>229</v>
      </c>
      <c r="AC12" s="5">
        <f>COUNTIF(AB:AB,"Error -- Availability entered in an incorrect format")</f>
        <v>0</v>
      </c>
    </row>
  </sheetData>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21"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DFF9F851-BC53-4177-88DD-6E05D6815D3C}">
            <xm:f>D10='Control Panel'!$I$25</xm:f>
            <x14:dxf>
              <font>
                <color rgb="FFFFFF00"/>
              </font>
              <fill>
                <patternFill>
                  <bgColor rgb="FFBF311A"/>
                </patternFill>
              </fill>
            </x14:dxf>
          </x14:cfRule>
          <xm:sqref>D10:G10</xm:sqref>
        </x14:conditionalFormatting>
      </x14:conditionalFormatting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pageSetUpPr fitToPage="1"/>
  </sheetPr>
  <dimension ref="A1:AI12"/>
  <sheetViews>
    <sheetView workbookViewId="0">
      <pane ySplit="12" topLeftCell="A13" activePane="bottomLeft" state="frozen"/>
      <selection activeCell="F7" sqref="F7:G7"/>
      <selection pane="bottomLeft" activeCell="D14" sqref="D14"/>
    </sheetView>
  </sheetViews>
  <sheetFormatPr defaultColWidth="9.1796875" defaultRowHeight="14.5" x14ac:dyDescent="0.35"/>
  <cols>
    <col min="1" max="1" width="8.7265625" style="207" customWidth="1"/>
    <col min="2" max="2" width="65.7265625" style="208" customWidth="1"/>
    <col min="3" max="3" width="12.7265625" style="209" customWidth="1"/>
    <col min="4" max="4" width="12.7265625" style="210" customWidth="1"/>
    <col min="5" max="5" width="12.7265625" style="209" customWidth="1"/>
    <col min="6" max="6" width="27.7265625" style="211" customWidth="1"/>
    <col min="7" max="7" width="35.7265625" style="208" customWidth="1"/>
    <col min="8" max="33" width="9.1796875" style="2"/>
    <col min="34" max="34" width="9.1796875" style="2" customWidth="1"/>
    <col min="35" max="35" width="4.1796875" style="2" customWidth="1"/>
    <col min="36" max="16384" width="9.1796875" style="2"/>
  </cols>
  <sheetData>
    <row r="1" spans="1:35" ht="15" customHeight="1" x14ac:dyDescent="0.35">
      <c r="A1" s="422" t="str">
        <f>'General Technical'!A1</f>
        <v>Replace this text with vendor name in the first module.</v>
      </c>
      <c r="B1" s="422"/>
      <c r="C1" s="422"/>
      <c r="D1" s="422"/>
      <c r="E1" s="422"/>
      <c r="F1" s="422"/>
      <c r="G1" s="422"/>
    </row>
    <row r="2" spans="1:35" x14ac:dyDescent="0.35">
      <c r="A2" s="200" t="s">
        <v>33</v>
      </c>
      <c r="B2" s="421" t="s">
        <v>221</v>
      </c>
      <c r="C2" s="421"/>
      <c r="D2" s="421"/>
      <c r="E2" s="421"/>
      <c r="F2" s="421"/>
      <c r="G2" s="421"/>
      <c r="AB2" s="2" t="s">
        <v>222</v>
      </c>
      <c r="AC2" s="2" t="e">
        <f>SUBTOTAL(3,#REF!)</f>
        <v>#REF!</v>
      </c>
    </row>
    <row r="3" spans="1:35" ht="45" customHeight="1" x14ac:dyDescent="0.35">
      <c r="A3" s="221" t="str">
        <f>'Control Panel'!F36</f>
        <v>Y</v>
      </c>
      <c r="B3" s="426"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26"/>
      <c r="D3" s="426"/>
      <c r="E3" s="426"/>
      <c r="F3" s="426"/>
      <c r="G3" s="426"/>
    </row>
    <row r="4" spans="1:35" x14ac:dyDescent="0.35">
      <c r="A4" s="222" t="str">
        <f>'Control Panel'!F37</f>
        <v>R</v>
      </c>
      <c r="B4" s="427" t="str">
        <f>'Control Panel'!H37</f>
        <v>Functionality is provided through reports generated using proposed Reporting Tools.</v>
      </c>
      <c r="C4" s="427"/>
      <c r="D4" s="427"/>
      <c r="E4" s="427"/>
      <c r="F4" s="427"/>
      <c r="G4" s="427"/>
    </row>
    <row r="5" spans="1:35" ht="30" customHeight="1" x14ac:dyDescent="0.35">
      <c r="A5" s="221" t="str">
        <f>'Control Panel'!F38</f>
        <v>T</v>
      </c>
      <c r="B5" s="426"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26"/>
      <c r="D5" s="426"/>
      <c r="E5" s="426"/>
      <c r="F5" s="426"/>
      <c r="G5" s="426"/>
    </row>
    <row r="6" spans="1:35" x14ac:dyDescent="0.35">
      <c r="A6" s="222" t="str">
        <f>'Control Panel'!F39</f>
        <v>M</v>
      </c>
      <c r="B6" s="427" t="str">
        <f>'Control Panel'!H39</f>
        <v>Functionality is provided through customization to the application, including creation of a new workflow or development of a custom interface, that may have an impact on future upgradability.</v>
      </c>
      <c r="C6" s="427"/>
      <c r="D6" s="427"/>
      <c r="E6" s="427"/>
      <c r="F6" s="427"/>
      <c r="G6" s="427"/>
    </row>
    <row r="7" spans="1:35" ht="16.5" customHeight="1" x14ac:dyDescent="0.35">
      <c r="A7" s="221" t="str">
        <f>'Control Panel'!F40</f>
        <v>F</v>
      </c>
      <c r="B7" s="426" t="str">
        <f>'Control Panel'!H40</f>
        <v>Functionality is provided through a future general availability (GA) release that is scheduled to occur within 1 year of the proposal response.</v>
      </c>
      <c r="C7" s="426"/>
      <c r="D7" s="426"/>
      <c r="E7" s="426"/>
      <c r="F7" s="426"/>
      <c r="G7" s="426"/>
    </row>
    <row r="8" spans="1:35" x14ac:dyDescent="0.35">
      <c r="A8" s="222" t="str">
        <f>'Control Panel'!F41</f>
        <v>N</v>
      </c>
      <c r="B8" s="427" t="str">
        <f>'Control Panel'!H41</f>
        <v>Functionality is not provided.</v>
      </c>
      <c r="C8" s="427"/>
      <c r="D8" s="427"/>
      <c r="E8" s="427"/>
      <c r="F8" s="427"/>
      <c r="G8" s="427"/>
    </row>
    <row r="9" spans="1:35" x14ac:dyDescent="0.35">
      <c r="A9" s="428" t="str">
        <f>'Control Panel'!I25</f>
        <v>Replace this text with the primary product name(s) which satisfy requirements.</v>
      </c>
      <c r="B9" s="429"/>
      <c r="C9" s="429"/>
      <c r="D9" s="429"/>
      <c r="E9" s="429"/>
      <c r="F9" s="429"/>
      <c r="G9" s="430"/>
    </row>
    <row r="10" spans="1:35" ht="15" customHeight="1" x14ac:dyDescent="0.35">
      <c r="A10" s="424" t="str">
        <f>'Control Panel'!F87&amp;" - "&amp;'Control Panel'!E87</f>
        <v>4.42 - Module 41</v>
      </c>
      <c r="B10" s="424"/>
      <c r="C10" s="424"/>
      <c r="D10" s="425" t="str">
        <f>A9</f>
        <v>Replace this text with the primary product name(s) which satisfy requirements.</v>
      </c>
      <c r="E10" s="425"/>
      <c r="F10" s="425"/>
      <c r="G10" s="425"/>
    </row>
    <row r="11" spans="1:35" x14ac:dyDescent="0.35">
      <c r="A11" s="423" t="s">
        <v>223</v>
      </c>
      <c r="B11" s="423"/>
      <c r="C11" s="423"/>
      <c r="D11" s="423"/>
      <c r="E11" s="423"/>
      <c r="F11" s="423"/>
      <c r="G11" s="423"/>
      <c r="AA11" s="2" t="s">
        <v>224</v>
      </c>
      <c r="AI11" s="3"/>
    </row>
    <row r="12" spans="1:35" ht="15" customHeight="1" x14ac:dyDescent="0.35">
      <c r="A12" s="16" t="str">
        <f>'General Technical'!A12</f>
        <v>Number</v>
      </c>
      <c r="B12" s="17" t="str">
        <f>'General Technical'!B12</f>
        <v>Application Requirements</v>
      </c>
      <c r="C12" s="18" t="str">
        <f>'General Technical'!C12</f>
        <v>Priority</v>
      </c>
      <c r="D12" s="16" t="str">
        <f>'General Technical'!D12</f>
        <v>Availability</v>
      </c>
      <c r="E12" s="18" t="str">
        <f>'General Technical'!E12</f>
        <v>Cost</v>
      </c>
      <c r="F12" s="17" t="str">
        <f>'General Technical'!F12</f>
        <v>Required Product(s)</v>
      </c>
      <c r="G12" s="17" t="str">
        <f>'General Technical'!G12</f>
        <v>Comments</v>
      </c>
      <c r="AA12" s="4" t="s">
        <v>229</v>
      </c>
      <c r="AC12" s="5">
        <f>COUNTIF(AB:AB,"Error -- Availability entered in an incorrect format")</f>
        <v>0</v>
      </c>
    </row>
  </sheetData>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19"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14B06516-3305-48D0-B0C7-6F5FCD8027FB}">
            <xm:f>D10='Control Panel'!$I$25</xm:f>
            <x14:dxf>
              <font>
                <color rgb="FFFFFF00"/>
              </font>
              <fill>
                <patternFill>
                  <bgColor rgb="FFBF311A"/>
                </patternFill>
              </fill>
            </x14:dxf>
          </x14:cfRule>
          <xm:sqref>D10:G10</xm:sqref>
        </x14:conditionalFormatting>
      </x14:conditionalFormatting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pageSetUpPr fitToPage="1"/>
  </sheetPr>
  <dimension ref="A1:AI12"/>
  <sheetViews>
    <sheetView workbookViewId="0">
      <pane ySplit="12" topLeftCell="A13" activePane="bottomLeft" state="frozen"/>
      <selection activeCell="F7" sqref="F7:G7"/>
      <selection pane="bottomLeft" activeCell="D14" sqref="D14"/>
    </sheetView>
  </sheetViews>
  <sheetFormatPr defaultColWidth="9.1796875" defaultRowHeight="14.5" x14ac:dyDescent="0.35"/>
  <cols>
    <col min="1" max="1" width="8.7265625" style="207" customWidth="1"/>
    <col min="2" max="2" width="65.7265625" style="208" customWidth="1"/>
    <col min="3" max="3" width="12.7265625" style="209" customWidth="1"/>
    <col min="4" max="4" width="12.7265625" style="210" customWidth="1"/>
    <col min="5" max="5" width="12.7265625" style="209" customWidth="1"/>
    <col min="6" max="6" width="27.7265625" style="211" customWidth="1"/>
    <col min="7" max="7" width="35.7265625" style="208" customWidth="1"/>
    <col min="8" max="33" width="9.1796875" style="2"/>
    <col min="34" max="34" width="9.1796875" style="2" customWidth="1"/>
    <col min="35" max="35" width="4.1796875" style="2" customWidth="1"/>
    <col min="36" max="16384" width="9.1796875" style="2"/>
  </cols>
  <sheetData>
    <row r="1" spans="1:35" ht="15" customHeight="1" x14ac:dyDescent="0.35">
      <c r="A1" s="422" t="str">
        <f>'General Technical'!A1</f>
        <v>Replace this text with vendor name in the first module.</v>
      </c>
      <c r="B1" s="422"/>
      <c r="C1" s="422"/>
      <c r="D1" s="422"/>
      <c r="E1" s="422"/>
      <c r="F1" s="422"/>
      <c r="G1" s="422"/>
    </row>
    <row r="2" spans="1:35" x14ac:dyDescent="0.35">
      <c r="A2" s="200" t="s">
        <v>33</v>
      </c>
      <c r="B2" s="421" t="s">
        <v>221</v>
      </c>
      <c r="C2" s="421"/>
      <c r="D2" s="421"/>
      <c r="E2" s="421"/>
      <c r="F2" s="421"/>
      <c r="G2" s="421"/>
      <c r="AB2" s="2" t="s">
        <v>222</v>
      </c>
      <c r="AC2" s="2" t="e">
        <f>SUBTOTAL(3,#REF!)</f>
        <v>#REF!</v>
      </c>
    </row>
    <row r="3" spans="1:35" ht="45" customHeight="1" x14ac:dyDescent="0.35">
      <c r="A3" s="221" t="str">
        <f>'Control Panel'!F36</f>
        <v>Y</v>
      </c>
      <c r="B3" s="426"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26"/>
      <c r="D3" s="426"/>
      <c r="E3" s="426"/>
      <c r="F3" s="426"/>
      <c r="G3" s="426"/>
    </row>
    <row r="4" spans="1:35" x14ac:dyDescent="0.35">
      <c r="A4" s="222" t="str">
        <f>'Control Panel'!F37</f>
        <v>R</v>
      </c>
      <c r="B4" s="427" t="str">
        <f>'Control Panel'!H37</f>
        <v>Functionality is provided through reports generated using proposed Reporting Tools.</v>
      </c>
      <c r="C4" s="427"/>
      <c r="D4" s="427"/>
      <c r="E4" s="427"/>
      <c r="F4" s="427"/>
      <c r="G4" s="427"/>
    </row>
    <row r="5" spans="1:35" ht="30" customHeight="1" x14ac:dyDescent="0.35">
      <c r="A5" s="221" t="str">
        <f>'Control Panel'!F38</f>
        <v>T</v>
      </c>
      <c r="B5" s="426"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26"/>
      <c r="D5" s="426"/>
      <c r="E5" s="426"/>
      <c r="F5" s="426"/>
      <c r="G5" s="426"/>
    </row>
    <row r="6" spans="1:35" x14ac:dyDescent="0.35">
      <c r="A6" s="222" t="str">
        <f>'Control Panel'!F39</f>
        <v>M</v>
      </c>
      <c r="B6" s="427" t="str">
        <f>'Control Panel'!H39</f>
        <v>Functionality is provided through customization to the application, including creation of a new workflow or development of a custom interface, that may have an impact on future upgradability.</v>
      </c>
      <c r="C6" s="427"/>
      <c r="D6" s="427"/>
      <c r="E6" s="427"/>
      <c r="F6" s="427"/>
      <c r="G6" s="427"/>
    </row>
    <row r="7" spans="1:35" ht="16.5" customHeight="1" x14ac:dyDescent="0.35">
      <c r="A7" s="221" t="str">
        <f>'Control Panel'!F40</f>
        <v>F</v>
      </c>
      <c r="B7" s="426" t="str">
        <f>'Control Panel'!H40</f>
        <v>Functionality is provided through a future general availability (GA) release that is scheduled to occur within 1 year of the proposal response.</v>
      </c>
      <c r="C7" s="426"/>
      <c r="D7" s="426"/>
      <c r="E7" s="426"/>
      <c r="F7" s="426"/>
      <c r="G7" s="426"/>
    </row>
    <row r="8" spans="1:35" x14ac:dyDescent="0.35">
      <c r="A8" s="222" t="str">
        <f>'Control Panel'!F41</f>
        <v>N</v>
      </c>
      <c r="B8" s="427" t="str">
        <f>'Control Panel'!H41</f>
        <v>Functionality is not provided.</v>
      </c>
      <c r="C8" s="427"/>
      <c r="D8" s="427"/>
      <c r="E8" s="427"/>
      <c r="F8" s="427"/>
      <c r="G8" s="427"/>
    </row>
    <row r="9" spans="1:35" x14ac:dyDescent="0.35">
      <c r="A9" s="428" t="str">
        <f>'Control Panel'!I25</f>
        <v>Replace this text with the primary product name(s) which satisfy requirements.</v>
      </c>
      <c r="B9" s="429"/>
      <c r="C9" s="429"/>
      <c r="D9" s="429"/>
      <c r="E9" s="429"/>
      <c r="F9" s="429"/>
      <c r="G9" s="430"/>
    </row>
    <row r="10" spans="1:35" ht="15" customHeight="1" x14ac:dyDescent="0.35">
      <c r="A10" s="424" t="str">
        <f>'Control Panel'!F88&amp;" - "&amp;'Control Panel'!E88</f>
        <v>4.43 - Module 42</v>
      </c>
      <c r="B10" s="424"/>
      <c r="C10" s="424"/>
      <c r="D10" s="425" t="str">
        <f>A9</f>
        <v>Replace this text with the primary product name(s) which satisfy requirements.</v>
      </c>
      <c r="E10" s="425"/>
      <c r="F10" s="425"/>
      <c r="G10" s="425"/>
    </row>
    <row r="11" spans="1:35" x14ac:dyDescent="0.35">
      <c r="A11" s="423" t="s">
        <v>223</v>
      </c>
      <c r="B11" s="423"/>
      <c r="C11" s="423"/>
      <c r="D11" s="423"/>
      <c r="E11" s="423"/>
      <c r="F11" s="423"/>
      <c r="G11" s="423"/>
      <c r="AA11" s="2" t="s">
        <v>224</v>
      </c>
      <c r="AI11" s="3"/>
    </row>
    <row r="12" spans="1:35" ht="15" customHeight="1" x14ac:dyDescent="0.35">
      <c r="A12" s="16" t="str">
        <f>'General Technical'!A12</f>
        <v>Number</v>
      </c>
      <c r="B12" s="17" t="str">
        <f>'General Technical'!B12</f>
        <v>Application Requirements</v>
      </c>
      <c r="C12" s="18" t="str">
        <f>'General Technical'!C12</f>
        <v>Priority</v>
      </c>
      <c r="D12" s="16" t="str">
        <f>'General Technical'!D12</f>
        <v>Availability</v>
      </c>
      <c r="E12" s="18" t="str">
        <f>'General Technical'!E12</f>
        <v>Cost</v>
      </c>
      <c r="F12" s="17" t="str">
        <f>'General Technical'!F12</f>
        <v>Required Product(s)</v>
      </c>
      <c r="G12" s="17" t="str">
        <f>'General Technical'!G12</f>
        <v>Comments</v>
      </c>
      <c r="AA12" s="4" t="s">
        <v>229</v>
      </c>
      <c r="AC12" s="5">
        <f>COUNTIF(AB:AB,"Error -- Availability entered in an incorrect format")</f>
        <v>0</v>
      </c>
    </row>
  </sheetData>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17"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EE9E7EC7-7C4A-436A-9CD3-50C54A5EB4AF}">
            <xm:f>D10='Control Panel'!$I$25</xm:f>
            <x14:dxf>
              <font>
                <color rgb="FFFFFF00"/>
              </font>
              <fill>
                <patternFill>
                  <bgColor rgb="FFBF311A"/>
                </patternFill>
              </fill>
            </x14:dxf>
          </x14:cfRule>
          <xm:sqref>D10:G10</xm:sqref>
        </x14:conditionalFormatting>
      </x14:conditionalFormattings>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pageSetUpPr fitToPage="1"/>
  </sheetPr>
  <dimension ref="A1:AI12"/>
  <sheetViews>
    <sheetView workbookViewId="0">
      <pane ySplit="12" topLeftCell="A13" activePane="bottomLeft" state="frozen"/>
      <selection activeCell="F7" sqref="F7:G7"/>
      <selection pane="bottomLeft" activeCell="D14" sqref="D14"/>
    </sheetView>
  </sheetViews>
  <sheetFormatPr defaultColWidth="9.1796875" defaultRowHeight="14.5" x14ac:dyDescent="0.35"/>
  <cols>
    <col min="1" max="1" width="8.7265625" style="207" customWidth="1"/>
    <col min="2" max="2" width="65.7265625" style="208" customWidth="1"/>
    <col min="3" max="3" width="12.7265625" style="209" customWidth="1"/>
    <col min="4" max="4" width="12.7265625" style="210" customWidth="1"/>
    <col min="5" max="5" width="12.7265625" style="209" customWidth="1"/>
    <col min="6" max="6" width="27.7265625" style="211" customWidth="1"/>
    <col min="7" max="7" width="35.7265625" style="208" customWidth="1"/>
    <col min="8" max="33" width="9.1796875" style="2"/>
    <col min="34" max="34" width="9.1796875" style="2" customWidth="1"/>
    <col min="35" max="35" width="4.1796875" style="2" customWidth="1"/>
    <col min="36" max="16384" width="9.1796875" style="2"/>
  </cols>
  <sheetData>
    <row r="1" spans="1:35" ht="15" customHeight="1" x14ac:dyDescent="0.35">
      <c r="A1" s="422" t="str">
        <f>'General Technical'!A1</f>
        <v>Replace this text with vendor name in the first module.</v>
      </c>
      <c r="B1" s="422"/>
      <c r="C1" s="422"/>
      <c r="D1" s="422"/>
      <c r="E1" s="422"/>
      <c r="F1" s="422"/>
      <c r="G1" s="422"/>
    </row>
    <row r="2" spans="1:35" x14ac:dyDescent="0.35">
      <c r="A2" s="200" t="s">
        <v>33</v>
      </c>
      <c r="B2" s="421" t="s">
        <v>221</v>
      </c>
      <c r="C2" s="421"/>
      <c r="D2" s="421"/>
      <c r="E2" s="421"/>
      <c r="F2" s="421"/>
      <c r="G2" s="421"/>
      <c r="AB2" s="2" t="s">
        <v>222</v>
      </c>
      <c r="AC2" s="2" t="e">
        <f>SUBTOTAL(3,#REF!)</f>
        <v>#REF!</v>
      </c>
    </row>
    <row r="3" spans="1:35" ht="45" customHeight="1" x14ac:dyDescent="0.35">
      <c r="A3" s="221" t="str">
        <f>'Control Panel'!F36</f>
        <v>Y</v>
      </c>
      <c r="B3" s="426"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26"/>
      <c r="D3" s="426"/>
      <c r="E3" s="426"/>
      <c r="F3" s="426"/>
      <c r="G3" s="426"/>
    </row>
    <row r="4" spans="1:35" x14ac:dyDescent="0.35">
      <c r="A4" s="222" t="str">
        <f>'Control Panel'!F37</f>
        <v>R</v>
      </c>
      <c r="B4" s="427" t="str">
        <f>'Control Panel'!H37</f>
        <v>Functionality is provided through reports generated using proposed Reporting Tools.</v>
      </c>
      <c r="C4" s="427"/>
      <c r="D4" s="427"/>
      <c r="E4" s="427"/>
      <c r="F4" s="427"/>
      <c r="G4" s="427"/>
    </row>
    <row r="5" spans="1:35" ht="30" customHeight="1" x14ac:dyDescent="0.35">
      <c r="A5" s="221" t="str">
        <f>'Control Panel'!F38</f>
        <v>T</v>
      </c>
      <c r="B5" s="426"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26"/>
      <c r="D5" s="426"/>
      <c r="E5" s="426"/>
      <c r="F5" s="426"/>
      <c r="G5" s="426"/>
    </row>
    <row r="6" spans="1:35" x14ac:dyDescent="0.35">
      <c r="A6" s="222" t="str">
        <f>'Control Panel'!F39</f>
        <v>M</v>
      </c>
      <c r="B6" s="427" t="str">
        <f>'Control Panel'!H39</f>
        <v>Functionality is provided through customization to the application, including creation of a new workflow or development of a custom interface, that may have an impact on future upgradability.</v>
      </c>
      <c r="C6" s="427"/>
      <c r="D6" s="427"/>
      <c r="E6" s="427"/>
      <c r="F6" s="427"/>
      <c r="G6" s="427"/>
    </row>
    <row r="7" spans="1:35" ht="16.5" customHeight="1" x14ac:dyDescent="0.35">
      <c r="A7" s="221" t="str">
        <f>'Control Panel'!F40</f>
        <v>F</v>
      </c>
      <c r="B7" s="426" t="str">
        <f>'Control Panel'!H40</f>
        <v>Functionality is provided through a future general availability (GA) release that is scheduled to occur within 1 year of the proposal response.</v>
      </c>
      <c r="C7" s="426"/>
      <c r="D7" s="426"/>
      <c r="E7" s="426"/>
      <c r="F7" s="426"/>
      <c r="G7" s="426"/>
    </row>
    <row r="8" spans="1:35" x14ac:dyDescent="0.35">
      <c r="A8" s="222" t="str">
        <f>'Control Panel'!F41</f>
        <v>N</v>
      </c>
      <c r="B8" s="427" t="str">
        <f>'Control Panel'!H41</f>
        <v>Functionality is not provided.</v>
      </c>
      <c r="C8" s="427"/>
      <c r="D8" s="427"/>
      <c r="E8" s="427"/>
      <c r="F8" s="427"/>
      <c r="G8" s="427"/>
    </row>
    <row r="9" spans="1:35" x14ac:dyDescent="0.35">
      <c r="A9" s="428" t="str">
        <f>'Control Panel'!I25</f>
        <v>Replace this text with the primary product name(s) which satisfy requirements.</v>
      </c>
      <c r="B9" s="429"/>
      <c r="C9" s="429"/>
      <c r="D9" s="429"/>
      <c r="E9" s="429"/>
      <c r="F9" s="429"/>
      <c r="G9" s="430"/>
    </row>
    <row r="10" spans="1:35" ht="15" customHeight="1" x14ac:dyDescent="0.35">
      <c r="A10" s="424" t="str">
        <f>'Control Panel'!F89&amp;" - "&amp;'Control Panel'!E89</f>
        <v>4.44 - Module 43</v>
      </c>
      <c r="B10" s="424"/>
      <c r="C10" s="424"/>
      <c r="D10" s="425" t="str">
        <f>A9</f>
        <v>Replace this text with the primary product name(s) which satisfy requirements.</v>
      </c>
      <c r="E10" s="425"/>
      <c r="F10" s="425"/>
      <c r="G10" s="425"/>
    </row>
    <row r="11" spans="1:35" x14ac:dyDescent="0.35">
      <c r="A11" s="423" t="s">
        <v>223</v>
      </c>
      <c r="B11" s="423"/>
      <c r="C11" s="423"/>
      <c r="D11" s="423"/>
      <c r="E11" s="423"/>
      <c r="F11" s="423"/>
      <c r="G11" s="423"/>
      <c r="AA11" s="2" t="s">
        <v>224</v>
      </c>
      <c r="AI11" s="3"/>
    </row>
    <row r="12" spans="1:35" ht="15" customHeight="1" x14ac:dyDescent="0.35">
      <c r="A12" s="16" t="str">
        <f>'General Technical'!A12</f>
        <v>Number</v>
      </c>
      <c r="B12" s="17" t="str">
        <f>'General Technical'!B12</f>
        <v>Application Requirements</v>
      </c>
      <c r="C12" s="18" t="str">
        <f>'General Technical'!C12</f>
        <v>Priority</v>
      </c>
      <c r="D12" s="16" t="str">
        <f>'General Technical'!D12</f>
        <v>Availability</v>
      </c>
      <c r="E12" s="18" t="str">
        <f>'General Technical'!E12</f>
        <v>Cost</v>
      </c>
      <c r="F12" s="17" t="str">
        <f>'General Technical'!F12</f>
        <v>Required Product(s)</v>
      </c>
      <c r="G12" s="17" t="str">
        <f>'General Technical'!G12</f>
        <v>Comments</v>
      </c>
      <c r="AA12" s="4" t="s">
        <v>229</v>
      </c>
      <c r="AC12" s="5">
        <f>COUNTIF(AB:AB,"Error -- Availability entered in an incorrect format")</f>
        <v>0</v>
      </c>
    </row>
  </sheetData>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15"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626AA2B3-A9BC-4C0A-9021-B61CA061F482}">
            <xm:f>D10='Control Panel'!$I$25</xm:f>
            <x14:dxf>
              <font>
                <color rgb="FFFFFF00"/>
              </font>
              <fill>
                <patternFill>
                  <bgColor rgb="FFBF311A"/>
                </patternFill>
              </fill>
            </x14:dxf>
          </x14:cfRule>
          <xm:sqref>D10:G10</xm:sqref>
        </x14:conditionalFormatting>
      </x14:conditionalFormatting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pageSetUpPr fitToPage="1"/>
  </sheetPr>
  <dimension ref="A1:AI12"/>
  <sheetViews>
    <sheetView workbookViewId="0">
      <pane ySplit="12" topLeftCell="A13" activePane="bottomLeft" state="frozen"/>
      <selection activeCell="F7" sqref="F7:G7"/>
      <selection pane="bottomLeft" activeCell="D14" sqref="D14"/>
    </sheetView>
  </sheetViews>
  <sheetFormatPr defaultColWidth="9.1796875" defaultRowHeight="14.5" x14ac:dyDescent="0.35"/>
  <cols>
    <col min="1" max="1" width="8.7265625" style="207" customWidth="1"/>
    <col min="2" max="2" width="65.7265625" style="208" customWidth="1"/>
    <col min="3" max="3" width="12.7265625" style="209" customWidth="1"/>
    <col min="4" max="4" width="12.7265625" style="210" customWidth="1"/>
    <col min="5" max="5" width="12.7265625" style="209" customWidth="1"/>
    <col min="6" max="6" width="27.7265625" style="211" customWidth="1"/>
    <col min="7" max="7" width="35.7265625" style="208" customWidth="1"/>
    <col min="8" max="33" width="9.1796875" style="2"/>
    <col min="34" max="34" width="9.1796875" style="2" customWidth="1"/>
    <col min="35" max="35" width="4.1796875" style="2" customWidth="1"/>
    <col min="36" max="16384" width="9.1796875" style="2"/>
  </cols>
  <sheetData>
    <row r="1" spans="1:35" ht="15" customHeight="1" x14ac:dyDescent="0.35">
      <c r="A1" s="422" t="str">
        <f>'General Technical'!A1</f>
        <v>Replace this text with vendor name in the first module.</v>
      </c>
      <c r="B1" s="422"/>
      <c r="C1" s="422"/>
      <c r="D1" s="422"/>
      <c r="E1" s="422"/>
      <c r="F1" s="422"/>
      <c r="G1" s="422"/>
    </row>
    <row r="2" spans="1:35" x14ac:dyDescent="0.35">
      <c r="A2" s="200" t="s">
        <v>33</v>
      </c>
      <c r="B2" s="421" t="s">
        <v>221</v>
      </c>
      <c r="C2" s="421"/>
      <c r="D2" s="421"/>
      <c r="E2" s="421"/>
      <c r="F2" s="421"/>
      <c r="G2" s="421"/>
      <c r="AB2" s="2" t="s">
        <v>222</v>
      </c>
      <c r="AC2" s="2" t="e">
        <f>SUBTOTAL(3,#REF!)</f>
        <v>#REF!</v>
      </c>
    </row>
    <row r="3" spans="1:35" ht="45" customHeight="1" x14ac:dyDescent="0.35">
      <c r="A3" s="221" t="str">
        <f>'Control Panel'!F36</f>
        <v>Y</v>
      </c>
      <c r="B3" s="426"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26"/>
      <c r="D3" s="426"/>
      <c r="E3" s="426"/>
      <c r="F3" s="426"/>
      <c r="G3" s="426"/>
    </row>
    <row r="4" spans="1:35" x14ac:dyDescent="0.35">
      <c r="A4" s="222" t="str">
        <f>'Control Panel'!F37</f>
        <v>R</v>
      </c>
      <c r="B4" s="427" t="str">
        <f>'Control Panel'!H37</f>
        <v>Functionality is provided through reports generated using proposed Reporting Tools.</v>
      </c>
      <c r="C4" s="427"/>
      <c r="D4" s="427"/>
      <c r="E4" s="427"/>
      <c r="F4" s="427"/>
      <c r="G4" s="427"/>
    </row>
    <row r="5" spans="1:35" ht="30" customHeight="1" x14ac:dyDescent="0.35">
      <c r="A5" s="221" t="str">
        <f>'Control Panel'!F38</f>
        <v>T</v>
      </c>
      <c r="B5" s="426"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26"/>
      <c r="D5" s="426"/>
      <c r="E5" s="426"/>
      <c r="F5" s="426"/>
      <c r="G5" s="426"/>
    </row>
    <row r="6" spans="1:35" x14ac:dyDescent="0.35">
      <c r="A6" s="222" t="str">
        <f>'Control Panel'!F39</f>
        <v>M</v>
      </c>
      <c r="B6" s="427" t="str">
        <f>'Control Panel'!H39</f>
        <v>Functionality is provided through customization to the application, including creation of a new workflow or development of a custom interface, that may have an impact on future upgradability.</v>
      </c>
      <c r="C6" s="427"/>
      <c r="D6" s="427"/>
      <c r="E6" s="427"/>
      <c r="F6" s="427"/>
      <c r="G6" s="427"/>
    </row>
    <row r="7" spans="1:35" ht="16.5" customHeight="1" x14ac:dyDescent="0.35">
      <c r="A7" s="221" t="str">
        <f>'Control Panel'!F40</f>
        <v>F</v>
      </c>
      <c r="B7" s="426" t="str">
        <f>'Control Panel'!H40</f>
        <v>Functionality is provided through a future general availability (GA) release that is scheduled to occur within 1 year of the proposal response.</v>
      </c>
      <c r="C7" s="426"/>
      <c r="D7" s="426"/>
      <c r="E7" s="426"/>
      <c r="F7" s="426"/>
      <c r="G7" s="426"/>
    </row>
    <row r="8" spans="1:35" x14ac:dyDescent="0.35">
      <c r="A8" s="222" t="str">
        <f>'Control Panel'!F41</f>
        <v>N</v>
      </c>
      <c r="B8" s="427" t="str">
        <f>'Control Panel'!H41</f>
        <v>Functionality is not provided.</v>
      </c>
      <c r="C8" s="427"/>
      <c r="D8" s="427"/>
      <c r="E8" s="427"/>
      <c r="F8" s="427"/>
      <c r="G8" s="427"/>
    </row>
    <row r="9" spans="1:35" x14ac:dyDescent="0.35">
      <c r="A9" s="428" t="str">
        <f>'Control Panel'!I25</f>
        <v>Replace this text with the primary product name(s) which satisfy requirements.</v>
      </c>
      <c r="B9" s="429"/>
      <c r="C9" s="429"/>
      <c r="D9" s="429"/>
      <c r="E9" s="429"/>
      <c r="F9" s="429"/>
      <c r="G9" s="430"/>
    </row>
    <row r="10" spans="1:35" ht="15" customHeight="1" x14ac:dyDescent="0.35">
      <c r="A10" s="424" t="str">
        <f>'Control Panel'!F90&amp;" - "&amp;'Control Panel'!E90</f>
        <v>4.45 - Module 44</v>
      </c>
      <c r="B10" s="424"/>
      <c r="C10" s="424"/>
      <c r="D10" s="425" t="str">
        <f>A9</f>
        <v>Replace this text with the primary product name(s) which satisfy requirements.</v>
      </c>
      <c r="E10" s="425"/>
      <c r="F10" s="425"/>
      <c r="G10" s="425"/>
    </row>
    <row r="11" spans="1:35" x14ac:dyDescent="0.35">
      <c r="A11" s="423" t="s">
        <v>223</v>
      </c>
      <c r="B11" s="423"/>
      <c r="C11" s="423"/>
      <c r="D11" s="423"/>
      <c r="E11" s="423"/>
      <c r="F11" s="423"/>
      <c r="G11" s="423"/>
      <c r="AA11" s="2" t="s">
        <v>224</v>
      </c>
      <c r="AI11" s="3"/>
    </row>
    <row r="12" spans="1:35" ht="15" customHeight="1" x14ac:dyDescent="0.35">
      <c r="A12" s="16" t="str">
        <f>'General Technical'!A12</f>
        <v>Number</v>
      </c>
      <c r="B12" s="17" t="str">
        <f>'General Technical'!B12</f>
        <v>Application Requirements</v>
      </c>
      <c r="C12" s="18" t="str">
        <f>'General Technical'!C12</f>
        <v>Priority</v>
      </c>
      <c r="D12" s="16" t="str">
        <f>'General Technical'!D12</f>
        <v>Availability</v>
      </c>
      <c r="E12" s="18" t="str">
        <f>'General Technical'!E12</f>
        <v>Cost</v>
      </c>
      <c r="F12" s="17" t="str">
        <f>'General Technical'!F12</f>
        <v>Required Product(s)</v>
      </c>
      <c r="G12" s="17" t="str">
        <f>'General Technical'!G12</f>
        <v>Comments</v>
      </c>
      <c r="AA12" s="4" t="s">
        <v>229</v>
      </c>
      <c r="AC12" s="5">
        <f>COUNTIF(AB:AB,"Error -- Availability entered in an incorrect format")</f>
        <v>0</v>
      </c>
    </row>
  </sheetData>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13"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37A5C8AB-AC5D-414B-96E7-EAD168A64FAE}">
            <xm:f>D10='Control Panel'!$I$25</xm:f>
            <x14:dxf>
              <font>
                <color rgb="FFFFFF00"/>
              </font>
              <fill>
                <patternFill>
                  <bgColor rgb="FFBF311A"/>
                </patternFill>
              </fill>
            </x14:dxf>
          </x14:cfRule>
          <xm:sqref>D10:G10</xm:sqref>
        </x14:conditionalFormatting>
      </x14:conditionalFormatting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pageSetUpPr fitToPage="1"/>
  </sheetPr>
  <dimension ref="A1:AI12"/>
  <sheetViews>
    <sheetView workbookViewId="0">
      <pane ySplit="12" topLeftCell="A13" activePane="bottomLeft" state="frozen"/>
      <selection activeCell="F7" sqref="F7:G7"/>
      <selection pane="bottomLeft" activeCell="D14" sqref="D14"/>
    </sheetView>
  </sheetViews>
  <sheetFormatPr defaultColWidth="9.1796875" defaultRowHeight="14.5" x14ac:dyDescent="0.35"/>
  <cols>
    <col min="1" max="1" width="8.7265625" style="207" customWidth="1"/>
    <col min="2" max="2" width="65.7265625" style="208" customWidth="1"/>
    <col min="3" max="3" width="12.7265625" style="209" customWidth="1"/>
    <col min="4" max="4" width="12.7265625" style="210" customWidth="1"/>
    <col min="5" max="5" width="12.7265625" style="209" customWidth="1"/>
    <col min="6" max="6" width="27.7265625" style="211" customWidth="1"/>
    <col min="7" max="7" width="35.7265625" style="208" customWidth="1"/>
    <col min="8" max="33" width="9.1796875" style="2"/>
    <col min="34" max="34" width="9.1796875" style="2" customWidth="1"/>
    <col min="35" max="35" width="4.1796875" style="2" customWidth="1"/>
    <col min="36" max="16384" width="9.1796875" style="2"/>
  </cols>
  <sheetData>
    <row r="1" spans="1:35" ht="15" customHeight="1" x14ac:dyDescent="0.35">
      <c r="A1" s="422" t="str">
        <f>'General Technical'!A1</f>
        <v>Replace this text with vendor name in the first module.</v>
      </c>
      <c r="B1" s="422"/>
      <c r="C1" s="422"/>
      <c r="D1" s="422"/>
      <c r="E1" s="422"/>
      <c r="F1" s="422"/>
      <c r="G1" s="422"/>
    </row>
    <row r="2" spans="1:35" x14ac:dyDescent="0.35">
      <c r="A2" s="200" t="s">
        <v>33</v>
      </c>
      <c r="B2" s="421" t="s">
        <v>221</v>
      </c>
      <c r="C2" s="421"/>
      <c r="D2" s="421"/>
      <c r="E2" s="421"/>
      <c r="F2" s="421"/>
      <c r="G2" s="421"/>
      <c r="AB2" s="2" t="s">
        <v>222</v>
      </c>
      <c r="AC2" s="2" t="e">
        <f>SUBTOTAL(3,#REF!)</f>
        <v>#REF!</v>
      </c>
    </row>
    <row r="3" spans="1:35" ht="45" customHeight="1" x14ac:dyDescent="0.35">
      <c r="A3" s="221" t="str">
        <f>'Control Panel'!F36</f>
        <v>Y</v>
      </c>
      <c r="B3" s="426"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26"/>
      <c r="D3" s="426"/>
      <c r="E3" s="426"/>
      <c r="F3" s="426"/>
      <c r="G3" s="426"/>
    </row>
    <row r="4" spans="1:35" x14ac:dyDescent="0.35">
      <c r="A4" s="222" t="str">
        <f>'Control Panel'!F37</f>
        <v>R</v>
      </c>
      <c r="B4" s="427" t="str">
        <f>'Control Panel'!H37</f>
        <v>Functionality is provided through reports generated using proposed Reporting Tools.</v>
      </c>
      <c r="C4" s="427"/>
      <c r="D4" s="427"/>
      <c r="E4" s="427"/>
      <c r="F4" s="427"/>
      <c r="G4" s="427"/>
    </row>
    <row r="5" spans="1:35" ht="30" customHeight="1" x14ac:dyDescent="0.35">
      <c r="A5" s="221" t="str">
        <f>'Control Panel'!F38</f>
        <v>T</v>
      </c>
      <c r="B5" s="426"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26"/>
      <c r="D5" s="426"/>
      <c r="E5" s="426"/>
      <c r="F5" s="426"/>
      <c r="G5" s="426"/>
    </row>
    <row r="6" spans="1:35" x14ac:dyDescent="0.35">
      <c r="A6" s="222" t="str">
        <f>'Control Panel'!F39</f>
        <v>M</v>
      </c>
      <c r="B6" s="427" t="str">
        <f>'Control Panel'!H39</f>
        <v>Functionality is provided through customization to the application, including creation of a new workflow or development of a custom interface, that may have an impact on future upgradability.</v>
      </c>
      <c r="C6" s="427"/>
      <c r="D6" s="427"/>
      <c r="E6" s="427"/>
      <c r="F6" s="427"/>
      <c r="G6" s="427"/>
    </row>
    <row r="7" spans="1:35" ht="16.5" customHeight="1" x14ac:dyDescent="0.35">
      <c r="A7" s="221" t="str">
        <f>'Control Panel'!F40</f>
        <v>F</v>
      </c>
      <c r="B7" s="426" t="str">
        <f>'Control Panel'!H40</f>
        <v>Functionality is provided through a future general availability (GA) release that is scheduled to occur within 1 year of the proposal response.</v>
      </c>
      <c r="C7" s="426"/>
      <c r="D7" s="426"/>
      <c r="E7" s="426"/>
      <c r="F7" s="426"/>
      <c r="G7" s="426"/>
    </row>
    <row r="8" spans="1:35" x14ac:dyDescent="0.35">
      <c r="A8" s="222" t="str">
        <f>'Control Panel'!F41</f>
        <v>N</v>
      </c>
      <c r="B8" s="427" t="str">
        <f>'Control Panel'!H41</f>
        <v>Functionality is not provided.</v>
      </c>
      <c r="C8" s="427"/>
      <c r="D8" s="427"/>
      <c r="E8" s="427"/>
      <c r="F8" s="427"/>
      <c r="G8" s="427"/>
    </row>
    <row r="9" spans="1:35" x14ac:dyDescent="0.35">
      <c r="A9" s="428" t="str">
        <f>'Control Panel'!I25</f>
        <v>Replace this text with the primary product name(s) which satisfy requirements.</v>
      </c>
      <c r="B9" s="429"/>
      <c r="C9" s="429"/>
      <c r="D9" s="429"/>
      <c r="E9" s="429"/>
      <c r="F9" s="429"/>
      <c r="G9" s="430"/>
    </row>
    <row r="10" spans="1:35" ht="15" customHeight="1" x14ac:dyDescent="0.35">
      <c r="A10" s="424" t="str">
        <f>'Control Panel'!F91&amp;" - "&amp;'Control Panel'!E91</f>
        <v>4.46 - Module 45</v>
      </c>
      <c r="B10" s="424"/>
      <c r="C10" s="424"/>
      <c r="D10" s="425" t="str">
        <f>A9</f>
        <v>Replace this text with the primary product name(s) which satisfy requirements.</v>
      </c>
      <c r="E10" s="425"/>
      <c r="F10" s="425"/>
      <c r="G10" s="425"/>
    </row>
    <row r="11" spans="1:35" x14ac:dyDescent="0.35">
      <c r="A11" s="423" t="s">
        <v>223</v>
      </c>
      <c r="B11" s="423"/>
      <c r="C11" s="423"/>
      <c r="D11" s="423"/>
      <c r="E11" s="423"/>
      <c r="F11" s="423"/>
      <c r="G11" s="423"/>
      <c r="AA11" s="2" t="s">
        <v>224</v>
      </c>
      <c r="AI11" s="3"/>
    </row>
    <row r="12" spans="1:35" ht="15" customHeight="1" x14ac:dyDescent="0.35">
      <c r="A12" s="16" t="str">
        <f>'General Technical'!A12</f>
        <v>Number</v>
      </c>
      <c r="B12" s="17" t="str">
        <f>'General Technical'!B12</f>
        <v>Application Requirements</v>
      </c>
      <c r="C12" s="18" t="str">
        <f>'General Technical'!C12</f>
        <v>Priority</v>
      </c>
      <c r="D12" s="16" t="str">
        <f>'General Technical'!D12</f>
        <v>Availability</v>
      </c>
      <c r="E12" s="18" t="str">
        <f>'General Technical'!E12</f>
        <v>Cost</v>
      </c>
      <c r="F12" s="17" t="str">
        <f>'General Technical'!F12</f>
        <v>Required Product(s)</v>
      </c>
      <c r="G12" s="17" t="str">
        <f>'General Technical'!G12</f>
        <v>Comments</v>
      </c>
      <c r="AA12" s="4" t="s">
        <v>229</v>
      </c>
      <c r="AC12" s="5">
        <f>COUNTIF(AB:AB,"Error -- Availability entered in an incorrect format")</f>
        <v>0</v>
      </c>
    </row>
  </sheetData>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11"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F81C8B5A-14AC-477F-A752-FC917C5912FC}">
            <xm:f>D10='Control Panel'!$I$25</xm:f>
            <x14:dxf>
              <font>
                <color rgb="FFFFFF00"/>
              </font>
              <fill>
                <patternFill>
                  <bgColor rgb="FFBF311A"/>
                </patternFill>
              </fill>
            </x14:dxf>
          </x14:cfRule>
          <xm:sqref>D10:G10</xm:sqref>
        </x14:conditionalFormatting>
      </x14:conditionalFormattings>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pageSetUpPr fitToPage="1"/>
  </sheetPr>
  <dimension ref="A1:AI12"/>
  <sheetViews>
    <sheetView workbookViewId="0">
      <pane ySplit="12" topLeftCell="A13" activePane="bottomLeft" state="frozen"/>
      <selection activeCell="F7" sqref="F7:G7"/>
      <selection pane="bottomLeft" activeCell="D14" sqref="D14"/>
    </sheetView>
  </sheetViews>
  <sheetFormatPr defaultColWidth="9.1796875" defaultRowHeight="14.5" x14ac:dyDescent="0.35"/>
  <cols>
    <col min="1" max="1" width="8.7265625" style="207" customWidth="1"/>
    <col min="2" max="2" width="65.7265625" style="208" customWidth="1"/>
    <col min="3" max="3" width="12.7265625" style="209" customWidth="1"/>
    <col min="4" max="4" width="12.7265625" style="210" customWidth="1"/>
    <col min="5" max="5" width="12.7265625" style="209" customWidth="1"/>
    <col min="6" max="6" width="27.7265625" style="211" customWidth="1"/>
    <col min="7" max="7" width="35.7265625" style="208" customWidth="1"/>
    <col min="8" max="33" width="9.1796875" style="2"/>
    <col min="34" max="34" width="9.1796875" style="2" customWidth="1"/>
    <col min="35" max="35" width="4.1796875" style="2" customWidth="1"/>
    <col min="36" max="16384" width="9.1796875" style="2"/>
  </cols>
  <sheetData>
    <row r="1" spans="1:35" ht="15" customHeight="1" x14ac:dyDescent="0.35">
      <c r="A1" s="422" t="str">
        <f>'General Technical'!A1</f>
        <v>Replace this text with vendor name in the first module.</v>
      </c>
      <c r="B1" s="422"/>
      <c r="C1" s="422"/>
      <c r="D1" s="422"/>
      <c r="E1" s="422"/>
      <c r="F1" s="422"/>
      <c r="G1" s="422"/>
    </row>
    <row r="2" spans="1:35" x14ac:dyDescent="0.35">
      <c r="A2" s="200" t="s">
        <v>33</v>
      </c>
      <c r="B2" s="421" t="s">
        <v>221</v>
      </c>
      <c r="C2" s="421"/>
      <c r="D2" s="421"/>
      <c r="E2" s="421"/>
      <c r="F2" s="421"/>
      <c r="G2" s="421"/>
      <c r="AB2" s="2" t="s">
        <v>222</v>
      </c>
      <c r="AC2" s="2" t="e">
        <f>SUBTOTAL(3,#REF!)</f>
        <v>#REF!</v>
      </c>
    </row>
    <row r="3" spans="1:35" ht="45" customHeight="1" x14ac:dyDescent="0.35">
      <c r="A3" s="221" t="str">
        <f>'Control Panel'!F36</f>
        <v>Y</v>
      </c>
      <c r="B3" s="426"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26"/>
      <c r="D3" s="426"/>
      <c r="E3" s="426"/>
      <c r="F3" s="426"/>
      <c r="G3" s="426"/>
    </row>
    <row r="4" spans="1:35" x14ac:dyDescent="0.35">
      <c r="A4" s="222" t="str">
        <f>'Control Panel'!F37</f>
        <v>R</v>
      </c>
      <c r="B4" s="427" t="str">
        <f>'Control Panel'!H37</f>
        <v>Functionality is provided through reports generated using proposed Reporting Tools.</v>
      </c>
      <c r="C4" s="427"/>
      <c r="D4" s="427"/>
      <c r="E4" s="427"/>
      <c r="F4" s="427"/>
      <c r="G4" s="427"/>
    </row>
    <row r="5" spans="1:35" ht="30" customHeight="1" x14ac:dyDescent="0.35">
      <c r="A5" s="221" t="str">
        <f>'Control Panel'!F38</f>
        <v>T</v>
      </c>
      <c r="B5" s="426"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26"/>
      <c r="D5" s="426"/>
      <c r="E5" s="426"/>
      <c r="F5" s="426"/>
      <c r="G5" s="426"/>
    </row>
    <row r="6" spans="1:35" x14ac:dyDescent="0.35">
      <c r="A6" s="222" t="str">
        <f>'Control Panel'!F39</f>
        <v>M</v>
      </c>
      <c r="B6" s="427" t="str">
        <f>'Control Panel'!H39</f>
        <v>Functionality is provided through customization to the application, including creation of a new workflow or development of a custom interface, that may have an impact on future upgradability.</v>
      </c>
      <c r="C6" s="427"/>
      <c r="D6" s="427"/>
      <c r="E6" s="427"/>
      <c r="F6" s="427"/>
      <c r="G6" s="427"/>
    </row>
    <row r="7" spans="1:35" ht="16.5" customHeight="1" x14ac:dyDescent="0.35">
      <c r="A7" s="221" t="str">
        <f>'Control Panel'!F40</f>
        <v>F</v>
      </c>
      <c r="B7" s="426" t="str">
        <f>'Control Panel'!H40</f>
        <v>Functionality is provided through a future general availability (GA) release that is scheduled to occur within 1 year of the proposal response.</v>
      </c>
      <c r="C7" s="426"/>
      <c r="D7" s="426"/>
      <c r="E7" s="426"/>
      <c r="F7" s="426"/>
      <c r="G7" s="426"/>
    </row>
    <row r="8" spans="1:35" x14ac:dyDescent="0.35">
      <c r="A8" s="222" t="str">
        <f>'Control Panel'!F41</f>
        <v>N</v>
      </c>
      <c r="B8" s="427" t="str">
        <f>'Control Panel'!H41</f>
        <v>Functionality is not provided.</v>
      </c>
      <c r="C8" s="427"/>
      <c r="D8" s="427"/>
      <c r="E8" s="427"/>
      <c r="F8" s="427"/>
      <c r="G8" s="427"/>
    </row>
    <row r="9" spans="1:35" x14ac:dyDescent="0.35">
      <c r="A9" s="428" t="str">
        <f>'Control Panel'!I25</f>
        <v>Replace this text with the primary product name(s) which satisfy requirements.</v>
      </c>
      <c r="B9" s="429"/>
      <c r="C9" s="429"/>
      <c r="D9" s="429"/>
      <c r="E9" s="429"/>
      <c r="F9" s="429"/>
      <c r="G9" s="430"/>
    </row>
    <row r="10" spans="1:35" ht="15" customHeight="1" x14ac:dyDescent="0.35">
      <c r="A10" s="424" t="str">
        <f>'Control Panel'!F92&amp;" - "&amp;'Control Panel'!E92</f>
        <v>4.47 - Module 46</v>
      </c>
      <c r="B10" s="424"/>
      <c r="C10" s="424"/>
      <c r="D10" s="425" t="str">
        <f>A9</f>
        <v>Replace this text with the primary product name(s) which satisfy requirements.</v>
      </c>
      <c r="E10" s="425"/>
      <c r="F10" s="425"/>
      <c r="G10" s="425"/>
    </row>
    <row r="11" spans="1:35" x14ac:dyDescent="0.35">
      <c r="A11" s="423" t="s">
        <v>223</v>
      </c>
      <c r="B11" s="423"/>
      <c r="C11" s="423"/>
      <c r="D11" s="423"/>
      <c r="E11" s="423"/>
      <c r="F11" s="423"/>
      <c r="G11" s="423"/>
      <c r="AA11" s="2" t="s">
        <v>224</v>
      </c>
      <c r="AI11" s="3"/>
    </row>
    <row r="12" spans="1:35" ht="15" customHeight="1" x14ac:dyDescent="0.35">
      <c r="A12" s="16" t="str">
        <f>'General Technical'!A12</f>
        <v>Number</v>
      </c>
      <c r="B12" s="17" t="str">
        <f>'General Technical'!B12</f>
        <v>Application Requirements</v>
      </c>
      <c r="C12" s="18" t="str">
        <f>'General Technical'!C12</f>
        <v>Priority</v>
      </c>
      <c r="D12" s="16" t="str">
        <f>'General Technical'!D12</f>
        <v>Availability</v>
      </c>
      <c r="E12" s="18" t="str">
        <f>'General Technical'!E12</f>
        <v>Cost</v>
      </c>
      <c r="F12" s="17" t="str">
        <f>'General Technical'!F12</f>
        <v>Required Product(s)</v>
      </c>
      <c r="G12" s="17" t="str">
        <f>'General Technical'!G12</f>
        <v>Comments</v>
      </c>
      <c r="AA12" s="4" t="s">
        <v>229</v>
      </c>
      <c r="AC12" s="5">
        <f>COUNTIF(AB:AB,"Error -- Availability entered in an incorrect format")</f>
        <v>0</v>
      </c>
    </row>
  </sheetData>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9"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A4EDA047-9F8F-4658-8381-C3666148C7E0}">
            <xm:f>D10='Control Panel'!$I$25</xm:f>
            <x14:dxf>
              <font>
                <color rgb="FFFFFF00"/>
              </font>
              <fill>
                <patternFill>
                  <bgColor rgb="FFBF311A"/>
                </patternFill>
              </fill>
            </x14:dxf>
          </x14:cfRule>
          <xm:sqref>D10:G10</xm:sqref>
        </x14:conditionalFormatting>
      </x14:conditionalFormattings>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pageSetUpPr fitToPage="1"/>
  </sheetPr>
  <dimension ref="A1:AI12"/>
  <sheetViews>
    <sheetView workbookViewId="0">
      <pane ySplit="12" topLeftCell="A13" activePane="bottomLeft" state="frozen"/>
      <selection activeCell="F7" sqref="F7:G7"/>
      <selection pane="bottomLeft" activeCell="D14" sqref="D14"/>
    </sheetView>
  </sheetViews>
  <sheetFormatPr defaultColWidth="9.1796875" defaultRowHeight="14.5" x14ac:dyDescent="0.35"/>
  <cols>
    <col min="1" max="1" width="8.7265625" style="207" customWidth="1"/>
    <col min="2" max="2" width="65.7265625" style="208" customWidth="1"/>
    <col min="3" max="3" width="12.7265625" style="209" customWidth="1"/>
    <col min="4" max="4" width="12.7265625" style="210" customWidth="1"/>
    <col min="5" max="5" width="12.7265625" style="209" customWidth="1"/>
    <col min="6" max="6" width="27.7265625" style="211" customWidth="1"/>
    <col min="7" max="7" width="35.7265625" style="208" customWidth="1"/>
    <col min="8" max="33" width="9.1796875" style="2"/>
    <col min="34" max="34" width="9.1796875" style="2" customWidth="1"/>
    <col min="35" max="35" width="4.1796875" style="2" customWidth="1"/>
    <col min="36" max="16384" width="9.1796875" style="2"/>
  </cols>
  <sheetData>
    <row r="1" spans="1:35" ht="15" customHeight="1" x14ac:dyDescent="0.35">
      <c r="A1" s="422" t="str">
        <f>'General Technical'!A1</f>
        <v>Replace this text with vendor name in the first module.</v>
      </c>
      <c r="B1" s="422"/>
      <c r="C1" s="422"/>
      <c r="D1" s="422"/>
      <c r="E1" s="422"/>
      <c r="F1" s="422"/>
      <c r="G1" s="422"/>
    </row>
    <row r="2" spans="1:35" x14ac:dyDescent="0.35">
      <c r="A2" s="200" t="s">
        <v>33</v>
      </c>
      <c r="B2" s="421" t="s">
        <v>221</v>
      </c>
      <c r="C2" s="421"/>
      <c r="D2" s="421"/>
      <c r="E2" s="421"/>
      <c r="F2" s="421"/>
      <c r="G2" s="421"/>
      <c r="AB2" s="2" t="s">
        <v>222</v>
      </c>
      <c r="AC2" s="2" t="e">
        <f>SUBTOTAL(3,#REF!)</f>
        <v>#REF!</v>
      </c>
    </row>
    <row r="3" spans="1:35" ht="45" customHeight="1" x14ac:dyDescent="0.35">
      <c r="A3" s="221" t="str">
        <f>'Control Panel'!F36</f>
        <v>Y</v>
      </c>
      <c r="B3" s="426"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26"/>
      <c r="D3" s="426"/>
      <c r="E3" s="426"/>
      <c r="F3" s="426"/>
      <c r="G3" s="426"/>
    </row>
    <row r="4" spans="1:35" x14ac:dyDescent="0.35">
      <c r="A4" s="222" t="str">
        <f>'Control Panel'!F37</f>
        <v>R</v>
      </c>
      <c r="B4" s="427" t="str">
        <f>'Control Panel'!H37</f>
        <v>Functionality is provided through reports generated using proposed Reporting Tools.</v>
      </c>
      <c r="C4" s="427"/>
      <c r="D4" s="427"/>
      <c r="E4" s="427"/>
      <c r="F4" s="427"/>
      <c r="G4" s="427"/>
    </row>
    <row r="5" spans="1:35" ht="30" customHeight="1" x14ac:dyDescent="0.35">
      <c r="A5" s="221" t="str">
        <f>'Control Panel'!F38</f>
        <v>T</v>
      </c>
      <c r="B5" s="426"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26"/>
      <c r="D5" s="426"/>
      <c r="E5" s="426"/>
      <c r="F5" s="426"/>
      <c r="G5" s="426"/>
    </row>
    <row r="6" spans="1:35" x14ac:dyDescent="0.35">
      <c r="A6" s="222" t="str">
        <f>'Control Panel'!F39</f>
        <v>M</v>
      </c>
      <c r="B6" s="427" t="str">
        <f>'Control Panel'!H39</f>
        <v>Functionality is provided through customization to the application, including creation of a new workflow or development of a custom interface, that may have an impact on future upgradability.</v>
      </c>
      <c r="C6" s="427"/>
      <c r="D6" s="427"/>
      <c r="E6" s="427"/>
      <c r="F6" s="427"/>
      <c r="G6" s="427"/>
    </row>
    <row r="7" spans="1:35" ht="16.5" customHeight="1" x14ac:dyDescent="0.35">
      <c r="A7" s="221" t="str">
        <f>'Control Panel'!F40</f>
        <v>F</v>
      </c>
      <c r="B7" s="426" t="str">
        <f>'Control Panel'!H40</f>
        <v>Functionality is provided through a future general availability (GA) release that is scheduled to occur within 1 year of the proposal response.</v>
      </c>
      <c r="C7" s="426"/>
      <c r="D7" s="426"/>
      <c r="E7" s="426"/>
      <c r="F7" s="426"/>
      <c r="G7" s="426"/>
    </row>
    <row r="8" spans="1:35" x14ac:dyDescent="0.35">
      <c r="A8" s="222" t="str">
        <f>'Control Panel'!F41</f>
        <v>N</v>
      </c>
      <c r="B8" s="427" t="str">
        <f>'Control Panel'!H41</f>
        <v>Functionality is not provided.</v>
      </c>
      <c r="C8" s="427"/>
      <c r="D8" s="427"/>
      <c r="E8" s="427"/>
      <c r="F8" s="427"/>
      <c r="G8" s="427"/>
    </row>
    <row r="9" spans="1:35" x14ac:dyDescent="0.35">
      <c r="A9" s="428" t="str">
        <f>'Control Panel'!I25</f>
        <v>Replace this text with the primary product name(s) which satisfy requirements.</v>
      </c>
      <c r="B9" s="429"/>
      <c r="C9" s="429"/>
      <c r="D9" s="429"/>
      <c r="E9" s="429"/>
      <c r="F9" s="429"/>
      <c r="G9" s="430"/>
    </row>
    <row r="10" spans="1:35" ht="15" customHeight="1" x14ac:dyDescent="0.35">
      <c r="A10" s="424" t="str">
        <f>'Control Panel'!F93&amp;" - "&amp;'Control Panel'!E93</f>
        <v>4.48 - Module 47</v>
      </c>
      <c r="B10" s="424"/>
      <c r="C10" s="424"/>
      <c r="D10" s="425" t="str">
        <f>A9</f>
        <v>Replace this text with the primary product name(s) which satisfy requirements.</v>
      </c>
      <c r="E10" s="425"/>
      <c r="F10" s="425"/>
      <c r="G10" s="425"/>
    </row>
    <row r="11" spans="1:35" x14ac:dyDescent="0.35">
      <c r="A11" s="423" t="s">
        <v>223</v>
      </c>
      <c r="B11" s="423"/>
      <c r="C11" s="423"/>
      <c r="D11" s="423"/>
      <c r="E11" s="423"/>
      <c r="F11" s="423"/>
      <c r="G11" s="423"/>
      <c r="AA11" s="2" t="s">
        <v>224</v>
      </c>
      <c r="AI11" s="3"/>
    </row>
    <row r="12" spans="1:35" ht="15" customHeight="1" x14ac:dyDescent="0.35">
      <c r="A12" s="16" t="str">
        <f>'General Technical'!A12</f>
        <v>Number</v>
      </c>
      <c r="B12" s="17" t="str">
        <f>'General Technical'!B12</f>
        <v>Application Requirements</v>
      </c>
      <c r="C12" s="18" t="str">
        <f>'General Technical'!C12</f>
        <v>Priority</v>
      </c>
      <c r="D12" s="16" t="str">
        <f>'General Technical'!D12</f>
        <v>Availability</v>
      </c>
      <c r="E12" s="18" t="str">
        <f>'General Technical'!E12</f>
        <v>Cost</v>
      </c>
      <c r="F12" s="17" t="str">
        <f>'General Technical'!F12</f>
        <v>Required Product(s)</v>
      </c>
      <c r="G12" s="17" t="str">
        <f>'General Technical'!G12</f>
        <v>Comments</v>
      </c>
      <c r="AA12" s="4" t="s">
        <v>229</v>
      </c>
      <c r="AC12" s="5">
        <f>COUNTIF(AB:AB,"Error -- Availability entered in an incorrect format")</f>
        <v>0</v>
      </c>
    </row>
  </sheetData>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7"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9F711BE3-B068-4C51-B3BD-1045217DC245}">
            <xm:f>D10='Control Panel'!$I$25</xm:f>
            <x14:dxf>
              <font>
                <color rgb="FFFFFF00"/>
              </font>
              <fill>
                <patternFill>
                  <bgColor rgb="FFBF311A"/>
                </patternFill>
              </fill>
            </x14:dxf>
          </x14:cfRule>
          <xm:sqref>D10:G10</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I110"/>
  <sheetViews>
    <sheetView topLeftCell="H1" workbookViewId="0">
      <pane ySplit="12" topLeftCell="A13" activePane="bottomLeft" state="frozen"/>
      <selection activeCell="B14" sqref="B14"/>
      <selection pane="bottomLeft" activeCell="B14" sqref="B14"/>
    </sheetView>
  </sheetViews>
  <sheetFormatPr defaultColWidth="9.1796875" defaultRowHeight="14.5" x14ac:dyDescent="0.35"/>
  <cols>
    <col min="1" max="1" width="8.7265625" style="207" customWidth="1"/>
    <col min="2" max="2" width="65.7265625" style="208" customWidth="1"/>
    <col min="3" max="3" width="12.7265625" style="209" customWidth="1"/>
    <col min="4" max="4" width="12.7265625" style="210" customWidth="1"/>
    <col min="5" max="5" width="12.7265625" style="209" customWidth="1"/>
    <col min="6" max="6" width="27.7265625" style="211" customWidth="1"/>
    <col min="7" max="7" width="35.7265625" style="208" customWidth="1"/>
    <col min="8" max="8" width="3.7265625" style="2" customWidth="1"/>
    <col min="9" max="33" width="9.1796875" style="2"/>
    <col min="34" max="34" width="9.1796875" style="2" customWidth="1"/>
    <col min="35" max="35" width="4.1796875" style="2" customWidth="1"/>
    <col min="36" max="16384" width="9.1796875" style="2"/>
  </cols>
  <sheetData>
    <row r="1" spans="1:35" ht="15" customHeight="1" x14ac:dyDescent="0.35">
      <c r="A1" s="422" t="str">
        <f>'General Technical'!A1</f>
        <v>Replace this text with vendor name in the first module.</v>
      </c>
      <c r="B1" s="422"/>
      <c r="C1" s="422"/>
      <c r="D1" s="422"/>
      <c r="E1" s="422"/>
      <c r="F1" s="422"/>
      <c r="G1" s="422"/>
    </row>
    <row r="2" spans="1:35" x14ac:dyDescent="0.35">
      <c r="A2" s="200" t="s">
        <v>33</v>
      </c>
      <c r="B2" s="421" t="s">
        <v>221</v>
      </c>
      <c r="C2" s="421"/>
      <c r="D2" s="421"/>
      <c r="E2" s="421"/>
      <c r="F2" s="421"/>
      <c r="G2" s="421"/>
      <c r="AB2" s="2" t="s">
        <v>222</v>
      </c>
      <c r="AC2" s="2">
        <f>SUBTOTAL(3,A13:A110)</f>
        <v>98</v>
      </c>
    </row>
    <row r="3" spans="1:35" ht="45" customHeight="1" x14ac:dyDescent="0.35">
      <c r="A3" s="221" t="str">
        <f>'Control Panel'!F36</f>
        <v>Y</v>
      </c>
      <c r="B3" s="426"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26"/>
      <c r="D3" s="426"/>
      <c r="E3" s="426"/>
      <c r="F3" s="426"/>
      <c r="G3" s="426"/>
    </row>
    <row r="4" spans="1:35" x14ac:dyDescent="0.35">
      <c r="A4" s="222" t="str">
        <f>'Control Panel'!F37</f>
        <v>R</v>
      </c>
      <c r="B4" s="427" t="str">
        <f>'Control Panel'!H37</f>
        <v>Functionality is provided through reports generated using proposed Reporting Tools.</v>
      </c>
      <c r="C4" s="427"/>
      <c r="D4" s="427"/>
      <c r="E4" s="427"/>
      <c r="F4" s="427"/>
      <c r="G4" s="427"/>
    </row>
    <row r="5" spans="1:35" ht="30" customHeight="1" x14ac:dyDescent="0.35">
      <c r="A5" s="221" t="str">
        <f>'Control Panel'!F38</f>
        <v>T</v>
      </c>
      <c r="B5" s="426"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26"/>
      <c r="D5" s="426"/>
      <c r="E5" s="426"/>
      <c r="F5" s="426"/>
      <c r="G5" s="426"/>
    </row>
    <row r="6" spans="1:35" x14ac:dyDescent="0.35">
      <c r="A6" s="222" t="str">
        <f>'Control Panel'!F39</f>
        <v>M</v>
      </c>
      <c r="B6" s="427" t="str">
        <f>'Control Panel'!H39</f>
        <v>Functionality is provided through customization to the application, including creation of a new workflow or development of a custom interface, that may have an impact on future upgradability.</v>
      </c>
      <c r="C6" s="427"/>
      <c r="D6" s="427"/>
      <c r="E6" s="427"/>
      <c r="F6" s="427"/>
      <c r="G6" s="427"/>
    </row>
    <row r="7" spans="1:35" ht="16.5" customHeight="1" x14ac:dyDescent="0.35">
      <c r="A7" s="221" t="str">
        <f>'Control Panel'!F40</f>
        <v>F</v>
      </c>
      <c r="B7" s="426" t="str">
        <f>'Control Panel'!H40</f>
        <v>Functionality is provided through a future general availability (GA) release that is scheduled to occur within 1 year of the proposal response.</v>
      </c>
      <c r="C7" s="426"/>
      <c r="D7" s="426"/>
      <c r="E7" s="426"/>
      <c r="F7" s="426"/>
      <c r="G7" s="426"/>
    </row>
    <row r="8" spans="1:35" x14ac:dyDescent="0.35">
      <c r="A8" s="222" t="str">
        <f>'Control Panel'!F41</f>
        <v>N</v>
      </c>
      <c r="B8" s="427" t="str">
        <f>'Control Panel'!H41</f>
        <v>Functionality is not provided.</v>
      </c>
      <c r="C8" s="427"/>
      <c r="D8" s="427"/>
      <c r="E8" s="427"/>
      <c r="F8" s="427"/>
      <c r="G8" s="427"/>
    </row>
    <row r="9" spans="1:35" x14ac:dyDescent="0.35">
      <c r="A9" s="428" t="str">
        <f>'Control Panel'!I25</f>
        <v>Replace this text with the primary product name(s) which satisfy requirements.</v>
      </c>
      <c r="B9" s="429"/>
      <c r="C9" s="429"/>
      <c r="D9" s="429"/>
      <c r="E9" s="429"/>
      <c r="F9" s="429"/>
      <c r="G9" s="430"/>
    </row>
    <row r="10" spans="1:35" ht="15" customHeight="1" x14ac:dyDescent="0.35">
      <c r="A10" s="424" t="str">
        <f>'Control Panel'!F49&amp;" - "&amp;'Control Panel'!E49</f>
        <v>4.4 - General Ledger</v>
      </c>
      <c r="B10" s="424"/>
      <c r="C10" s="424"/>
      <c r="D10" s="425" t="str">
        <f>A9</f>
        <v>Replace this text with the primary product name(s) which satisfy requirements.</v>
      </c>
      <c r="E10" s="425"/>
      <c r="F10" s="425"/>
      <c r="G10" s="425"/>
    </row>
    <row r="11" spans="1:35" x14ac:dyDescent="0.35">
      <c r="A11" s="423" t="s">
        <v>223</v>
      </c>
      <c r="B11" s="423"/>
      <c r="C11" s="423"/>
      <c r="D11" s="423"/>
      <c r="E11" s="423"/>
      <c r="F11" s="423"/>
      <c r="G11" s="423"/>
      <c r="AA11" s="2" t="s">
        <v>224</v>
      </c>
      <c r="AI11" s="3"/>
    </row>
    <row r="12" spans="1:35" ht="15" customHeight="1" x14ac:dyDescent="0.35">
      <c r="A12" s="262" t="str">
        <f>'General Technical'!A12</f>
        <v>Number</v>
      </c>
      <c r="B12" s="263" t="str">
        <f>'General Technical'!B12</f>
        <v>Application Requirements</v>
      </c>
      <c r="C12" s="264" t="str">
        <f>'General Technical'!C12</f>
        <v>Priority</v>
      </c>
      <c r="D12" s="262" t="str">
        <f>'General Technical'!D12</f>
        <v>Availability</v>
      </c>
      <c r="E12" s="264" t="str">
        <f>'General Technical'!E12</f>
        <v>Cost</v>
      </c>
      <c r="F12" s="263" t="str">
        <f>'General Technical'!F12</f>
        <v>Required Product(s)</v>
      </c>
      <c r="G12" s="263" t="str">
        <f>'General Technical'!G12</f>
        <v>Comments</v>
      </c>
      <c r="AA12" s="4" t="s">
        <v>229</v>
      </c>
      <c r="AC12" s="5">
        <f>COUNTIF(AB:AB,"Error -- Availability entered in an incorrect format")</f>
        <v>0</v>
      </c>
    </row>
    <row r="13" spans="1:35" s="14" customFormat="1" x14ac:dyDescent="0.35">
      <c r="A13" s="7">
        <v>1</v>
      </c>
      <c r="B13" s="265" t="s">
        <v>248</v>
      </c>
      <c r="C13" s="13"/>
      <c r="D13" s="7"/>
      <c r="E13" s="260"/>
      <c r="F13" s="204" t="str">
        <f>IF($D$10=$A$9,"N/A",$D$10)</f>
        <v>N/A</v>
      </c>
      <c r="G13" s="9"/>
      <c r="AA13" s="14" t="str">
        <f>TRIM($D13)</f>
        <v/>
      </c>
      <c r="AB13" s="14" t="str">
        <f>IF(LEN($AA13)=0,"N",IF(LEN($AA13)&gt;1,"Error -- Availability entered in an incorrect format",IF($AA13='Control Panel'!$F$36,$AA13,IF($AA13='Control Panel'!$F$37,$AA13,IF($AA13='Control Panel'!$F$38,$AA13,IF($AA13='Control Panel'!$F$39,$AA13,IF($AA13='Control Panel'!$F$40,$AA13,IF($AA13='Control Panel'!$F$41,$AA13,"Error -- Availability entered in an incorrect format"))))))))</f>
        <v>N</v>
      </c>
    </row>
    <row r="14" spans="1:35" s="14" customFormat="1" ht="29" x14ac:dyDescent="0.35">
      <c r="A14" s="7">
        <v>2</v>
      </c>
      <c r="B14" s="204" t="s">
        <v>354</v>
      </c>
      <c r="C14" s="13" t="s">
        <v>37</v>
      </c>
      <c r="D14" s="7"/>
      <c r="E14" s="260"/>
      <c r="F14" s="204" t="str">
        <f t="shared" ref="F14:F77" si="0">IF($D$10=$A$9,"N/A",$D$10)</f>
        <v>N/A</v>
      </c>
      <c r="G14" s="9"/>
      <c r="AA14" s="14" t="str">
        <f t="shared" ref="AA14:AA77" si="1">TRIM($D14)</f>
        <v/>
      </c>
      <c r="AB14" s="14" t="str">
        <f>IF(LEN($AA14)=0,"N",IF(LEN($AA14)&gt;1,"Error -- Availability entered in an incorrect format",IF($AA14='Control Panel'!$F$36,$AA14,IF($AA14='Control Panel'!$F$37,$AA14,IF($AA14='Control Panel'!$F$38,$AA14,IF($AA14='Control Panel'!$F$39,$AA14,IF($AA14='Control Panel'!$F$40,$AA14,IF($AA14='Control Panel'!$F$41,$AA14,"Error -- Availability entered in an incorrect format"))))))))</f>
        <v>N</v>
      </c>
    </row>
    <row r="15" spans="1:35" s="12" customFormat="1" x14ac:dyDescent="0.35">
      <c r="A15" s="7">
        <v>3</v>
      </c>
      <c r="B15" s="204" t="s">
        <v>355</v>
      </c>
      <c r="C15" s="13" t="s">
        <v>37</v>
      </c>
      <c r="D15" s="7"/>
      <c r="E15" s="260"/>
      <c r="F15" s="204" t="str">
        <f t="shared" si="0"/>
        <v>N/A</v>
      </c>
      <c r="G15" s="9"/>
      <c r="AA15" s="12" t="str">
        <f t="shared" si="1"/>
        <v/>
      </c>
      <c r="AB15" s="12" t="str">
        <f>IF(LEN($AA15)=0,"N",IF(LEN($AA15)&gt;1,"Error -- Availability entered in an incorrect format",IF($AA15='Control Panel'!$F$36,$AA15,IF($AA15='Control Panel'!$F$37,$AA15,IF($AA15='Control Panel'!$F$38,$AA15,IF($AA15='Control Panel'!$F$39,$AA15,IF($AA15='Control Panel'!$F$40,$AA15,IF($AA15='Control Panel'!$F$41,$AA15,"Error -- Availability entered in an incorrect format"))))))))</f>
        <v>N</v>
      </c>
    </row>
    <row r="16" spans="1:35" s="12" customFormat="1" x14ac:dyDescent="0.35">
      <c r="A16" s="7">
        <v>4</v>
      </c>
      <c r="B16" s="204" t="s">
        <v>356</v>
      </c>
      <c r="C16" s="13" t="s">
        <v>37</v>
      </c>
      <c r="D16" s="7"/>
      <c r="E16" s="260"/>
      <c r="F16" s="204" t="str">
        <f t="shared" si="0"/>
        <v>N/A</v>
      </c>
      <c r="G16" s="9"/>
      <c r="AA16" s="12" t="str">
        <f t="shared" si="1"/>
        <v/>
      </c>
      <c r="AB16" s="12" t="str">
        <f>IF(LEN($AA16)=0,"N",IF(LEN($AA16)&gt;1,"Error -- Availability entered in an incorrect format",IF($AA16='Control Panel'!$F$36,$AA16,IF($AA16='Control Panel'!$F$37,$AA16,IF($AA16='Control Panel'!$F$38,$AA16,IF($AA16='Control Panel'!$F$39,$AA16,IF($AA16='Control Panel'!$F$40,$AA16,IF($AA16='Control Panel'!$F$41,$AA16,"Error -- Availability entered in an incorrect format"))))))))</f>
        <v>N</v>
      </c>
    </row>
    <row r="17" spans="1:28" s="12" customFormat="1" ht="29" x14ac:dyDescent="0.35">
      <c r="A17" s="7">
        <v>5</v>
      </c>
      <c r="B17" s="204" t="s">
        <v>357</v>
      </c>
      <c r="C17" s="13" t="s">
        <v>37</v>
      </c>
      <c r="D17" s="7"/>
      <c r="E17" s="260"/>
      <c r="F17" s="204" t="str">
        <f t="shared" si="0"/>
        <v>N/A</v>
      </c>
      <c r="G17" s="9"/>
      <c r="AA17" s="12" t="str">
        <f t="shared" si="1"/>
        <v/>
      </c>
      <c r="AB17" s="12" t="str">
        <f>IF(LEN($AA17)=0,"N",IF(LEN($AA17)&gt;1,"Error -- Availability entered in an incorrect format",IF($AA17='Control Panel'!$F$36,$AA17,IF($AA17='Control Panel'!$F$37,$AA17,IF($AA17='Control Panel'!$F$38,$AA17,IF($AA17='Control Panel'!$F$39,$AA17,IF($AA17='Control Panel'!$F$40,$AA17,IF($AA17='Control Panel'!$F$41,$AA17,"Error -- Availability entered in an incorrect format"))))))))</f>
        <v>N</v>
      </c>
    </row>
    <row r="18" spans="1:28" s="12" customFormat="1" x14ac:dyDescent="0.35">
      <c r="A18" s="7">
        <v>6</v>
      </c>
      <c r="B18" s="204" t="s">
        <v>358</v>
      </c>
      <c r="C18" s="13" t="s">
        <v>37</v>
      </c>
      <c r="D18" s="7"/>
      <c r="E18" s="260"/>
      <c r="F18" s="204" t="str">
        <f t="shared" si="0"/>
        <v>N/A</v>
      </c>
      <c r="G18" s="9"/>
      <c r="AA18" s="12" t="str">
        <f t="shared" si="1"/>
        <v/>
      </c>
      <c r="AB18" s="12" t="str">
        <f>IF(LEN($AA18)=0,"N",IF(LEN($AA18)&gt;1,"Error -- Availability entered in an incorrect format",IF($AA18='Control Panel'!$F$36,$AA18,IF($AA18='Control Panel'!$F$37,$AA18,IF($AA18='Control Panel'!$F$38,$AA18,IF($AA18='Control Panel'!$F$39,$AA18,IF($AA18='Control Panel'!$F$40,$AA18,IF($AA18='Control Panel'!$F$41,$AA18,"Error -- Availability entered in an incorrect format"))))))))</f>
        <v>N</v>
      </c>
    </row>
    <row r="19" spans="1:28" s="12" customFormat="1" x14ac:dyDescent="0.35">
      <c r="A19" s="7">
        <v>7</v>
      </c>
      <c r="B19" s="204" t="s">
        <v>359</v>
      </c>
      <c r="C19" s="13" t="s">
        <v>40</v>
      </c>
      <c r="D19" s="7"/>
      <c r="E19" s="260"/>
      <c r="F19" s="204" t="str">
        <f t="shared" si="0"/>
        <v>N/A</v>
      </c>
      <c r="G19" s="9"/>
      <c r="AA19" s="12" t="str">
        <f t="shared" si="1"/>
        <v/>
      </c>
      <c r="AB19" s="12" t="str">
        <f>IF(LEN($AA19)=0,"N",IF(LEN($AA19)&gt;1,"Error -- Availability entered in an incorrect format",IF($AA19='Control Panel'!$F$36,$AA19,IF($AA19='Control Panel'!$F$37,$AA19,IF($AA19='Control Panel'!$F$38,$AA19,IF($AA19='Control Panel'!$F$39,$AA19,IF($AA19='Control Panel'!$F$40,$AA19,IF($AA19='Control Panel'!$F$41,$AA19,"Error -- Availability entered in an incorrect format"))))))))</f>
        <v>N</v>
      </c>
    </row>
    <row r="20" spans="1:28" s="12" customFormat="1" ht="43.5" x14ac:dyDescent="0.35">
      <c r="A20" s="7">
        <v>8</v>
      </c>
      <c r="B20" s="204" t="s">
        <v>360</v>
      </c>
      <c r="C20" s="13" t="s">
        <v>37</v>
      </c>
      <c r="D20" s="7"/>
      <c r="E20" s="260"/>
      <c r="F20" s="204" t="str">
        <f t="shared" si="0"/>
        <v>N/A</v>
      </c>
      <c r="G20" s="9"/>
      <c r="AA20" s="12" t="str">
        <f t="shared" si="1"/>
        <v/>
      </c>
      <c r="AB20" s="12" t="str">
        <f>IF(LEN($AA20)=0,"N",IF(LEN($AA20)&gt;1,"Error -- Availability entered in an incorrect format",IF($AA20='Control Panel'!$F$36,$AA20,IF($AA20='Control Panel'!$F$37,$AA20,IF($AA20='Control Panel'!$F$38,$AA20,IF($AA20='Control Panel'!$F$39,$AA20,IF($AA20='Control Panel'!$F$40,$AA20,IF($AA20='Control Panel'!$F$41,$AA20,"Error -- Availability entered in an incorrect format"))))))))</f>
        <v>N</v>
      </c>
    </row>
    <row r="21" spans="1:28" s="12" customFormat="1" ht="58" x14ac:dyDescent="0.35">
      <c r="A21" s="7">
        <v>9</v>
      </c>
      <c r="B21" s="204" t="s">
        <v>361</v>
      </c>
      <c r="C21" s="13" t="s">
        <v>37</v>
      </c>
      <c r="D21" s="7"/>
      <c r="E21" s="260"/>
      <c r="F21" s="204" t="str">
        <f t="shared" si="0"/>
        <v>N/A</v>
      </c>
      <c r="G21" s="9"/>
      <c r="AA21" s="12" t="str">
        <f t="shared" si="1"/>
        <v/>
      </c>
      <c r="AB21" s="12" t="str">
        <f>IF(LEN($AA21)=0,"N",IF(LEN($AA21)&gt;1,"Error -- Availability entered in an incorrect format",IF($AA21='Control Panel'!$F$36,$AA21,IF($AA21='Control Panel'!$F$37,$AA21,IF($AA21='Control Panel'!$F$38,$AA21,IF($AA21='Control Panel'!$F$39,$AA21,IF($AA21='Control Panel'!$F$40,$AA21,IF($AA21='Control Panel'!$F$41,$AA21,"Error -- Availability entered in an incorrect format"))))))))</f>
        <v>N</v>
      </c>
    </row>
    <row r="22" spans="1:28" s="12" customFormat="1" ht="29" x14ac:dyDescent="0.35">
      <c r="A22" s="7">
        <v>10</v>
      </c>
      <c r="B22" s="204" t="s">
        <v>362</v>
      </c>
      <c r="C22" s="13" t="s">
        <v>37</v>
      </c>
      <c r="D22" s="7"/>
      <c r="E22" s="260"/>
      <c r="F22" s="204" t="str">
        <f t="shared" si="0"/>
        <v>N/A</v>
      </c>
      <c r="G22" s="9"/>
      <c r="AA22" s="12" t="str">
        <f t="shared" si="1"/>
        <v/>
      </c>
      <c r="AB22" s="12" t="str">
        <f>IF(LEN($AA22)=0,"N",IF(LEN($AA22)&gt;1,"Error -- Availability entered in an incorrect format",IF($AA22='Control Panel'!$F$36,$AA22,IF($AA22='Control Panel'!$F$37,$AA22,IF($AA22='Control Panel'!$F$38,$AA22,IF($AA22='Control Panel'!$F$39,$AA22,IF($AA22='Control Panel'!$F$40,$AA22,IF($AA22='Control Panel'!$F$41,$AA22,"Error -- Availability entered in an incorrect format"))))))))</f>
        <v>N</v>
      </c>
    </row>
    <row r="23" spans="1:28" s="12" customFormat="1" ht="43.5" x14ac:dyDescent="0.35">
      <c r="A23" s="7">
        <v>11</v>
      </c>
      <c r="B23" s="204" t="s">
        <v>363</v>
      </c>
      <c r="C23" s="13" t="s">
        <v>40</v>
      </c>
      <c r="D23" s="7"/>
      <c r="E23" s="260"/>
      <c r="F23" s="204" t="str">
        <f t="shared" si="0"/>
        <v>N/A</v>
      </c>
      <c r="G23" s="9"/>
      <c r="AA23" s="12" t="str">
        <f t="shared" si="1"/>
        <v/>
      </c>
      <c r="AB23" s="12" t="str">
        <f>IF(LEN($AA23)=0,"N",IF(LEN($AA23)&gt;1,"Error -- Availability entered in an incorrect format",IF($AA23='Control Panel'!$F$36,$AA23,IF($AA23='Control Panel'!$F$37,$AA23,IF($AA23='Control Panel'!$F$38,$AA23,IF($AA23='Control Panel'!$F$39,$AA23,IF($AA23='Control Panel'!$F$40,$AA23,IF($AA23='Control Panel'!$F$41,$AA23,"Error -- Availability entered in an incorrect format"))))))))</f>
        <v>N</v>
      </c>
    </row>
    <row r="24" spans="1:28" s="12" customFormat="1" ht="29" x14ac:dyDescent="0.35">
      <c r="A24" s="7">
        <v>12</v>
      </c>
      <c r="B24" s="204" t="s">
        <v>364</v>
      </c>
      <c r="C24" s="13" t="s">
        <v>37</v>
      </c>
      <c r="D24" s="7"/>
      <c r="E24" s="260"/>
      <c r="F24" s="204" t="str">
        <f t="shared" si="0"/>
        <v>N/A</v>
      </c>
      <c r="G24" s="9"/>
      <c r="AA24" s="12" t="str">
        <f t="shared" si="1"/>
        <v/>
      </c>
      <c r="AB24" s="12" t="str">
        <f>IF(LEN($AA24)=0,"N",IF(LEN($AA24)&gt;1,"Error -- Availability entered in an incorrect format",IF($AA24='Control Panel'!$F$36,$AA24,IF($AA24='Control Panel'!$F$37,$AA24,IF($AA24='Control Panel'!$F$38,$AA24,IF($AA24='Control Panel'!$F$39,$AA24,IF($AA24='Control Panel'!$F$40,$AA24,IF($AA24='Control Panel'!$F$41,$AA24,"Error -- Availability entered in an incorrect format"))))))))</f>
        <v>N</v>
      </c>
    </row>
    <row r="25" spans="1:28" s="14" customFormat="1" ht="43.5" x14ac:dyDescent="0.35">
      <c r="A25" s="7">
        <v>13</v>
      </c>
      <c r="B25" s="204" t="s">
        <v>365</v>
      </c>
      <c r="C25" s="13" t="s">
        <v>37</v>
      </c>
      <c r="D25" s="11"/>
      <c r="E25" s="261"/>
      <c r="F25" s="204" t="str">
        <f t="shared" si="0"/>
        <v>N/A</v>
      </c>
      <c r="G25" s="6"/>
      <c r="AA25" s="14" t="str">
        <f t="shared" si="1"/>
        <v/>
      </c>
      <c r="AB25" s="14" t="str">
        <f>IF(LEN($AA25)=0,"N",IF(LEN($AA25)&gt;1,"Error -- Availability entered in an incorrect format",IF($AA25='Control Panel'!$F$36,$AA25,IF($AA25='Control Panel'!$F$37,$AA25,IF($AA25='Control Panel'!$F$38,$AA25,IF($AA25='Control Panel'!$F$39,$AA25,IF($AA25='Control Panel'!$F$40,$AA25,IF($AA25='Control Panel'!$F$41,$AA25,"Error -- Availability entered in an incorrect format"))))))))</f>
        <v>N</v>
      </c>
    </row>
    <row r="26" spans="1:28" s="14" customFormat="1" x14ac:dyDescent="0.35">
      <c r="A26" s="7">
        <v>14</v>
      </c>
      <c r="B26" s="267" t="s">
        <v>366</v>
      </c>
      <c r="C26" s="13" t="s">
        <v>43</v>
      </c>
      <c r="D26" s="11"/>
      <c r="E26" s="261"/>
      <c r="F26" s="204" t="str">
        <f t="shared" si="0"/>
        <v>N/A</v>
      </c>
      <c r="G26" s="6"/>
      <c r="AA26" s="14" t="str">
        <f t="shared" si="1"/>
        <v/>
      </c>
      <c r="AB26" s="14" t="str">
        <f>IF(LEN($AA26)=0,"N",IF(LEN($AA26)&gt;1,"Error -- Availability entered in an incorrect format",IF($AA26='Control Panel'!$F$36,$AA26,IF($AA26='Control Panel'!$F$37,$AA26,IF($AA26='Control Panel'!$F$38,$AA26,IF($AA26='Control Panel'!$F$39,$AA26,IF($AA26='Control Panel'!$F$40,$AA26,IF($AA26='Control Panel'!$F$41,$AA26,"Error -- Availability entered in an incorrect format"))))))))</f>
        <v>N</v>
      </c>
    </row>
    <row r="27" spans="1:28" s="14" customFormat="1" x14ac:dyDescent="0.35">
      <c r="A27" s="7">
        <v>15</v>
      </c>
      <c r="B27" s="267" t="s">
        <v>367</v>
      </c>
      <c r="C27" s="13" t="s">
        <v>43</v>
      </c>
      <c r="D27" s="11"/>
      <c r="E27" s="261"/>
      <c r="F27" s="204" t="str">
        <f t="shared" si="0"/>
        <v>N/A</v>
      </c>
      <c r="G27" s="6"/>
      <c r="AA27" s="14" t="str">
        <f t="shared" si="1"/>
        <v/>
      </c>
      <c r="AB27" s="14" t="str">
        <f>IF(LEN($AA27)=0,"N",IF(LEN($AA27)&gt;1,"Error -- Availability entered in an incorrect format",IF($AA27='Control Panel'!$F$36,$AA27,IF($AA27='Control Panel'!$F$37,$AA27,IF($AA27='Control Panel'!$F$38,$AA27,IF($AA27='Control Panel'!$F$39,$AA27,IF($AA27='Control Panel'!$F$40,$AA27,IF($AA27='Control Panel'!$F$41,$AA27,"Error -- Availability entered in an incorrect format"))))))))</f>
        <v>N</v>
      </c>
    </row>
    <row r="28" spans="1:28" s="14" customFormat="1" x14ac:dyDescent="0.35">
      <c r="A28" s="7">
        <v>16</v>
      </c>
      <c r="B28" s="267" t="s">
        <v>368</v>
      </c>
      <c r="C28" s="13" t="s">
        <v>43</v>
      </c>
      <c r="D28" s="11"/>
      <c r="E28" s="261"/>
      <c r="F28" s="204" t="str">
        <f t="shared" si="0"/>
        <v>N/A</v>
      </c>
      <c r="G28" s="6"/>
      <c r="AA28" s="14" t="str">
        <f t="shared" si="1"/>
        <v/>
      </c>
      <c r="AB28" s="14" t="str">
        <f>IF(LEN($AA28)=0,"N",IF(LEN($AA28)&gt;1,"Error -- Availability entered in an incorrect format",IF($AA28='Control Panel'!$F$36,$AA28,IF($AA28='Control Panel'!$F$37,$AA28,IF($AA28='Control Panel'!$F$38,$AA28,IF($AA28='Control Panel'!$F$39,$AA28,IF($AA28='Control Panel'!$F$40,$AA28,IF($AA28='Control Panel'!$F$41,$AA28,"Error -- Availability entered in an incorrect format"))))))))</f>
        <v>N</v>
      </c>
    </row>
    <row r="29" spans="1:28" s="14" customFormat="1" x14ac:dyDescent="0.35">
      <c r="A29" s="7">
        <v>17</v>
      </c>
      <c r="B29" s="267" t="s">
        <v>369</v>
      </c>
      <c r="C29" s="13" t="s">
        <v>43</v>
      </c>
      <c r="D29" s="11"/>
      <c r="E29" s="261"/>
      <c r="F29" s="204" t="str">
        <f t="shared" si="0"/>
        <v>N/A</v>
      </c>
      <c r="G29" s="6"/>
      <c r="AA29" s="14" t="str">
        <f t="shared" si="1"/>
        <v/>
      </c>
      <c r="AB29" s="14" t="str">
        <f>IF(LEN($AA29)=0,"N",IF(LEN($AA29)&gt;1,"Error -- Availability entered in an incorrect format",IF($AA29='Control Panel'!$F$36,$AA29,IF($AA29='Control Panel'!$F$37,$AA29,IF($AA29='Control Panel'!$F$38,$AA29,IF($AA29='Control Panel'!$F$39,$AA29,IF($AA29='Control Panel'!$F$40,$AA29,IF($AA29='Control Panel'!$F$41,$AA29,"Error -- Availability entered in an incorrect format"))))))))</f>
        <v>N</v>
      </c>
    </row>
    <row r="30" spans="1:28" s="14" customFormat="1" x14ac:dyDescent="0.35">
      <c r="A30" s="7">
        <v>18</v>
      </c>
      <c r="B30" s="267" t="s">
        <v>370</v>
      </c>
      <c r="C30" s="13" t="s">
        <v>43</v>
      </c>
      <c r="D30" s="11"/>
      <c r="E30" s="261"/>
      <c r="F30" s="204" t="str">
        <f t="shared" si="0"/>
        <v>N/A</v>
      </c>
      <c r="G30" s="6"/>
      <c r="AA30" s="14" t="str">
        <f t="shared" si="1"/>
        <v/>
      </c>
      <c r="AB30" s="14" t="str">
        <f>IF(LEN($AA30)=0,"N",IF(LEN($AA30)&gt;1,"Error -- Availability entered in an incorrect format",IF($AA30='Control Panel'!$F$36,$AA30,IF($AA30='Control Panel'!$F$37,$AA30,IF($AA30='Control Panel'!$F$38,$AA30,IF($AA30='Control Panel'!$F$39,$AA30,IF($AA30='Control Panel'!$F$40,$AA30,IF($AA30='Control Panel'!$F$41,$AA30,"Error -- Availability entered in an incorrect format"))))))))</f>
        <v>N</v>
      </c>
    </row>
    <row r="31" spans="1:28" s="14" customFormat="1" x14ac:dyDescent="0.35">
      <c r="A31" s="7">
        <v>19</v>
      </c>
      <c r="B31" s="267" t="s">
        <v>371</v>
      </c>
      <c r="C31" s="13" t="s">
        <v>43</v>
      </c>
      <c r="D31" s="220"/>
      <c r="E31" s="261"/>
      <c r="F31" s="204" t="str">
        <f t="shared" si="0"/>
        <v>N/A</v>
      </c>
      <c r="G31" s="6"/>
      <c r="AA31" s="14" t="str">
        <f t="shared" si="1"/>
        <v/>
      </c>
      <c r="AB31" s="14" t="str">
        <f>IF(LEN($AA31)=0,"N",IF(LEN($AA31)&gt;1,"Error -- Availability entered in an incorrect format",IF($AA31='Control Panel'!$F$36,$AA31,IF($AA31='Control Panel'!$F$37,$AA31,IF($AA31='Control Panel'!$F$38,$AA31,IF($AA31='Control Panel'!$F$39,$AA31,IF($AA31='Control Panel'!$F$40,$AA31,IF($AA31='Control Panel'!$F$41,$AA31,"Error -- Availability entered in an incorrect format"))))))))</f>
        <v>N</v>
      </c>
    </row>
    <row r="32" spans="1:28" s="14" customFormat="1" x14ac:dyDescent="0.35">
      <c r="A32" s="7">
        <v>20</v>
      </c>
      <c r="B32" s="265" t="s">
        <v>372</v>
      </c>
      <c r="C32" s="13" t="s">
        <v>37</v>
      </c>
      <c r="D32" s="220"/>
      <c r="E32" s="261"/>
      <c r="F32" s="204" t="str">
        <f t="shared" si="0"/>
        <v>N/A</v>
      </c>
      <c r="G32" s="6"/>
      <c r="AA32" s="14" t="str">
        <f t="shared" si="1"/>
        <v/>
      </c>
      <c r="AB32" s="14" t="str">
        <f>IF(LEN($AA32)=0,"N",IF(LEN($AA32)&gt;1,"Error -- Availability entered in an incorrect format",IF($AA32='Control Panel'!$F$36,$AA32,IF($AA32='Control Panel'!$F$37,$AA32,IF($AA32='Control Panel'!$F$38,$AA32,IF($AA32='Control Panel'!$F$39,$AA32,IF($AA32='Control Panel'!$F$40,$AA32,IF($AA32='Control Panel'!$F$41,$AA32,"Error -- Availability entered in an incorrect format"))))))))</f>
        <v>N</v>
      </c>
    </row>
    <row r="33" spans="1:28" s="14" customFormat="1" x14ac:dyDescent="0.35">
      <c r="A33" s="7">
        <v>21</v>
      </c>
      <c r="B33" s="204" t="s">
        <v>373</v>
      </c>
      <c r="C33" s="13" t="s">
        <v>37</v>
      </c>
      <c r="D33" s="220"/>
      <c r="E33" s="261"/>
      <c r="F33" s="204" t="str">
        <f t="shared" si="0"/>
        <v>N/A</v>
      </c>
      <c r="G33" s="6"/>
      <c r="AA33" s="14" t="str">
        <f t="shared" si="1"/>
        <v/>
      </c>
      <c r="AB33" s="14" t="str">
        <f>IF(LEN($AA33)=0,"N",IF(LEN($AA33)&gt;1,"Error -- Availability entered in an incorrect format",IF($AA33='Control Panel'!$F$36,$AA33,IF($AA33='Control Panel'!$F$37,$AA33,IF($AA33='Control Panel'!$F$38,$AA33,IF($AA33='Control Panel'!$F$39,$AA33,IF($AA33='Control Panel'!$F$40,$AA33,IF($AA33='Control Panel'!$F$41,$AA33,"Error -- Availability entered in an incorrect format"))))))))</f>
        <v>N</v>
      </c>
    </row>
    <row r="34" spans="1:28" s="14" customFormat="1" x14ac:dyDescent="0.35">
      <c r="A34" s="7">
        <v>22</v>
      </c>
      <c r="B34" s="267" t="s">
        <v>374</v>
      </c>
      <c r="C34" s="13" t="s">
        <v>43</v>
      </c>
      <c r="D34" s="220"/>
      <c r="E34" s="261"/>
      <c r="F34" s="204" t="str">
        <f t="shared" si="0"/>
        <v>N/A</v>
      </c>
      <c r="G34" s="6"/>
      <c r="AA34" s="14" t="str">
        <f t="shared" si="1"/>
        <v/>
      </c>
      <c r="AB34" s="14" t="str">
        <f>IF(LEN($AA34)=0,"N",IF(LEN($AA34)&gt;1,"Error -- Availability entered in an incorrect format",IF($AA34='Control Panel'!$F$36,$AA34,IF($AA34='Control Panel'!$F$37,$AA34,IF($AA34='Control Panel'!$F$38,$AA34,IF($AA34='Control Panel'!$F$39,$AA34,IF($AA34='Control Panel'!$F$40,$AA34,IF($AA34='Control Panel'!$F$41,$AA34,"Error -- Availability entered in an incorrect format"))))))))</f>
        <v>N</v>
      </c>
    </row>
    <row r="35" spans="1:28" s="14" customFormat="1" x14ac:dyDescent="0.35">
      <c r="A35" s="7">
        <v>23</v>
      </c>
      <c r="B35" s="267" t="s">
        <v>375</v>
      </c>
      <c r="C35" s="13" t="s">
        <v>43</v>
      </c>
      <c r="D35" s="220"/>
      <c r="E35" s="261"/>
      <c r="F35" s="204" t="str">
        <f t="shared" si="0"/>
        <v>N/A</v>
      </c>
      <c r="G35" s="6"/>
      <c r="AA35" s="14" t="str">
        <f t="shared" si="1"/>
        <v/>
      </c>
      <c r="AB35" s="14" t="str">
        <f>IF(LEN($AA35)=0,"N",IF(LEN($AA35)&gt;1,"Error -- Availability entered in an incorrect format",IF($AA35='Control Panel'!$F$36,$AA35,IF($AA35='Control Panel'!$F$37,$AA35,IF($AA35='Control Panel'!$F$38,$AA35,IF($AA35='Control Panel'!$F$39,$AA35,IF($AA35='Control Panel'!$F$40,$AA35,IF($AA35='Control Panel'!$F$41,$AA35,"Error -- Availability entered in an incorrect format"))))))))</f>
        <v>N</v>
      </c>
    </row>
    <row r="36" spans="1:28" s="14" customFormat="1" ht="29" x14ac:dyDescent="0.35">
      <c r="A36" s="7">
        <v>24</v>
      </c>
      <c r="B36" s="267" t="s">
        <v>376</v>
      </c>
      <c r="C36" s="13" t="s">
        <v>43</v>
      </c>
      <c r="D36" s="220"/>
      <c r="E36" s="261"/>
      <c r="F36" s="204" t="str">
        <f t="shared" si="0"/>
        <v>N/A</v>
      </c>
      <c r="G36" s="6"/>
      <c r="AA36" s="14" t="str">
        <f t="shared" si="1"/>
        <v/>
      </c>
      <c r="AB36" s="14" t="str">
        <f>IF(LEN($AA36)=0,"N",IF(LEN($AA36)&gt;1,"Error -- Availability entered in an incorrect format",IF($AA36='Control Panel'!$F$36,$AA36,IF($AA36='Control Panel'!$F$37,$AA36,IF($AA36='Control Panel'!$F$38,$AA36,IF($AA36='Control Panel'!$F$39,$AA36,IF($AA36='Control Panel'!$F$40,$AA36,IF($AA36='Control Panel'!$F$41,$AA36,"Error -- Availability entered in an incorrect format"))))))))</f>
        <v>N</v>
      </c>
    </row>
    <row r="37" spans="1:28" s="14" customFormat="1" x14ac:dyDescent="0.35">
      <c r="A37" s="7">
        <v>25</v>
      </c>
      <c r="B37" s="267" t="s">
        <v>377</v>
      </c>
      <c r="C37" s="13" t="s">
        <v>43</v>
      </c>
      <c r="D37" s="220"/>
      <c r="E37" s="261"/>
      <c r="F37" s="204" t="str">
        <f t="shared" si="0"/>
        <v>N/A</v>
      </c>
      <c r="G37" s="6"/>
      <c r="AA37" s="14" t="str">
        <f t="shared" si="1"/>
        <v/>
      </c>
      <c r="AB37" s="14" t="str">
        <f>IF(LEN($AA37)=0,"N",IF(LEN($AA37)&gt;1,"Error -- Availability entered in an incorrect format",IF($AA37='Control Panel'!$F$36,$AA37,IF($AA37='Control Panel'!$F$37,$AA37,IF($AA37='Control Panel'!$F$38,$AA37,IF($AA37='Control Panel'!$F$39,$AA37,IF($AA37='Control Panel'!$F$40,$AA37,IF($AA37='Control Panel'!$F$41,$AA37,"Error -- Availability entered in an incorrect format"))))))))</f>
        <v>N</v>
      </c>
    </row>
    <row r="38" spans="1:28" s="14" customFormat="1" x14ac:dyDescent="0.35">
      <c r="A38" s="7">
        <v>26</v>
      </c>
      <c r="B38" s="204" t="s">
        <v>378</v>
      </c>
      <c r="C38" s="13" t="s">
        <v>37</v>
      </c>
      <c r="D38" s="220"/>
      <c r="E38" s="261"/>
      <c r="F38" s="204" t="str">
        <f t="shared" si="0"/>
        <v>N/A</v>
      </c>
      <c r="G38" s="6"/>
      <c r="AA38" s="14" t="str">
        <f t="shared" si="1"/>
        <v/>
      </c>
      <c r="AB38" s="14" t="str">
        <f>IF(LEN($AA38)=0,"N",IF(LEN($AA38)&gt;1,"Error -- Availability entered in an incorrect format",IF($AA38='Control Panel'!$F$36,$AA38,IF($AA38='Control Panel'!$F$37,$AA38,IF($AA38='Control Panel'!$F$38,$AA38,IF($AA38='Control Panel'!$F$39,$AA38,IF($AA38='Control Panel'!$F$40,$AA38,IF($AA38='Control Panel'!$F$41,$AA38,"Error -- Availability entered in an incorrect format"))))))))</f>
        <v>N</v>
      </c>
    </row>
    <row r="39" spans="1:28" s="14" customFormat="1" ht="43.5" x14ac:dyDescent="0.35">
      <c r="A39" s="7">
        <v>27</v>
      </c>
      <c r="B39" s="204" t="s">
        <v>379</v>
      </c>
      <c r="C39" s="13" t="s">
        <v>40</v>
      </c>
      <c r="D39" s="220"/>
      <c r="E39" s="261"/>
      <c r="F39" s="204" t="str">
        <f t="shared" si="0"/>
        <v>N/A</v>
      </c>
      <c r="G39" s="6"/>
      <c r="AA39" s="14" t="str">
        <f t="shared" si="1"/>
        <v/>
      </c>
      <c r="AB39" s="14" t="str">
        <f>IF(LEN($AA39)=0,"N",IF(LEN($AA39)&gt;1,"Error -- Availability entered in an incorrect format",IF($AA39='Control Panel'!$F$36,$AA39,IF($AA39='Control Panel'!$F$37,$AA39,IF($AA39='Control Panel'!$F$38,$AA39,IF($AA39='Control Panel'!$F$39,$AA39,IF($AA39='Control Panel'!$F$40,$AA39,IF($AA39='Control Panel'!$F$41,$AA39,"Error -- Availability entered in an incorrect format"))))))))</f>
        <v>N</v>
      </c>
    </row>
    <row r="40" spans="1:28" s="14" customFormat="1" x14ac:dyDescent="0.35">
      <c r="A40" s="7">
        <v>28</v>
      </c>
      <c r="B40" s="204" t="s">
        <v>380</v>
      </c>
      <c r="C40" s="13" t="s">
        <v>37</v>
      </c>
      <c r="D40" s="220"/>
      <c r="E40" s="261"/>
      <c r="F40" s="204" t="str">
        <f t="shared" si="0"/>
        <v>N/A</v>
      </c>
      <c r="G40" s="6"/>
      <c r="AA40" s="14" t="str">
        <f t="shared" si="1"/>
        <v/>
      </c>
      <c r="AB40" s="14" t="str">
        <f>IF(LEN($AA40)=0,"N",IF(LEN($AA40)&gt;1,"Error -- Availability entered in an incorrect format",IF($AA40='Control Panel'!$F$36,$AA40,IF($AA40='Control Panel'!$F$37,$AA40,IF($AA40='Control Panel'!$F$38,$AA40,IF($AA40='Control Panel'!$F$39,$AA40,IF($AA40='Control Panel'!$F$40,$AA40,IF($AA40='Control Panel'!$F$41,$AA40,"Error -- Availability entered in an incorrect format"))))))))</f>
        <v>N</v>
      </c>
    </row>
    <row r="41" spans="1:28" s="14" customFormat="1" x14ac:dyDescent="0.35">
      <c r="A41" s="7">
        <v>29</v>
      </c>
      <c r="B41" s="204" t="s">
        <v>381</v>
      </c>
      <c r="C41" s="13"/>
      <c r="D41" s="220"/>
      <c r="E41" s="261"/>
      <c r="F41" s="204" t="str">
        <f t="shared" si="0"/>
        <v>N/A</v>
      </c>
      <c r="G41" s="6"/>
      <c r="AA41" s="14" t="str">
        <f t="shared" si="1"/>
        <v/>
      </c>
      <c r="AB41" s="14" t="str">
        <f>IF(LEN($AA41)=0,"N",IF(LEN($AA41)&gt;1,"Error -- Availability entered in an incorrect format",IF($AA41='Control Panel'!$F$36,$AA41,IF($AA41='Control Panel'!$F$37,$AA41,IF($AA41='Control Panel'!$F$38,$AA41,IF($AA41='Control Panel'!$F$39,$AA41,IF($AA41='Control Panel'!$F$40,$AA41,IF($AA41='Control Panel'!$F$41,$AA41,"Error -- Availability entered in an incorrect format"))))))))</f>
        <v>N</v>
      </c>
    </row>
    <row r="42" spans="1:28" s="14" customFormat="1" ht="72.5" x14ac:dyDescent="0.35">
      <c r="A42" s="7">
        <v>30</v>
      </c>
      <c r="B42" s="204" t="s">
        <v>382</v>
      </c>
      <c r="C42" s="13" t="s">
        <v>37</v>
      </c>
      <c r="D42" s="220"/>
      <c r="E42" s="261"/>
      <c r="F42" s="204" t="str">
        <f t="shared" si="0"/>
        <v>N/A</v>
      </c>
      <c r="G42" s="6"/>
      <c r="AA42" s="14" t="str">
        <f t="shared" si="1"/>
        <v/>
      </c>
      <c r="AB42" s="14" t="str">
        <f>IF(LEN($AA42)=0,"N",IF(LEN($AA42)&gt;1,"Error -- Availability entered in an incorrect format",IF($AA42='Control Panel'!$F$36,$AA42,IF($AA42='Control Panel'!$F$37,$AA42,IF($AA42='Control Panel'!$F$38,$AA42,IF($AA42='Control Panel'!$F$39,$AA42,IF($AA42='Control Panel'!$F$40,$AA42,IF($AA42='Control Panel'!$F$41,$AA42,"Error -- Availability entered in an incorrect format"))))))))</f>
        <v>N</v>
      </c>
    </row>
    <row r="43" spans="1:28" s="14" customFormat="1" ht="43.5" x14ac:dyDescent="0.35">
      <c r="A43" s="7">
        <v>31</v>
      </c>
      <c r="B43" s="204" t="s">
        <v>383</v>
      </c>
      <c r="C43" s="13" t="s">
        <v>37</v>
      </c>
      <c r="D43" s="220"/>
      <c r="E43" s="261"/>
      <c r="F43" s="204" t="str">
        <f t="shared" si="0"/>
        <v>N/A</v>
      </c>
      <c r="G43" s="6"/>
      <c r="AA43" s="14" t="str">
        <f t="shared" si="1"/>
        <v/>
      </c>
      <c r="AB43" s="14" t="str">
        <f>IF(LEN($AA43)=0,"N",IF(LEN($AA43)&gt;1,"Error -- Availability entered in an incorrect format",IF($AA43='Control Panel'!$F$36,$AA43,IF($AA43='Control Panel'!$F$37,$AA43,IF($AA43='Control Panel'!$F$38,$AA43,IF($AA43='Control Panel'!$F$39,$AA43,IF($AA43='Control Panel'!$F$40,$AA43,IF($AA43='Control Panel'!$F$41,$AA43,"Error -- Availability entered in an incorrect format"))))))))</f>
        <v>N</v>
      </c>
    </row>
    <row r="44" spans="1:28" s="14" customFormat="1" ht="29" x14ac:dyDescent="0.35">
      <c r="A44" s="7">
        <v>32</v>
      </c>
      <c r="B44" s="204" t="s">
        <v>384</v>
      </c>
      <c r="C44" s="13" t="s">
        <v>37</v>
      </c>
      <c r="D44" s="220"/>
      <c r="E44" s="261"/>
      <c r="F44" s="204" t="str">
        <f t="shared" si="0"/>
        <v>N/A</v>
      </c>
      <c r="G44" s="6"/>
      <c r="AA44" s="14" t="str">
        <f t="shared" si="1"/>
        <v/>
      </c>
      <c r="AB44" s="14" t="str">
        <f>IF(LEN($AA44)=0,"N",IF(LEN($AA44)&gt;1,"Error -- Availability entered in an incorrect format",IF($AA44='Control Panel'!$F$36,$AA44,IF($AA44='Control Panel'!$F$37,$AA44,IF($AA44='Control Panel'!$F$38,$AA44,IF($AA44='Control Panel'!$F$39,$AA44,IF($AA44='Control Panel'!$F$40,$AA44,IF($AA44='Control Panel'!$F$41,$AA44,"Error -- Availability entered in an incorrect format"))))))))</f>
        <v>N</v>
      </c>
    </row>
    <row r="45" spans="1:28" s="14" customFormat="1" ht="43.5" x14ac:dyDescent="0.35">
      <c r="A45" s="7">
        <v>33</v>
      </c>
      <c r="B45" s="204" t="s">
        <v>385</v>
      </c>
      <c r="C45" s="13" t="s">
        <v>37</v>
      </c>
      <c r="D45" s="220"/>
      <c r="E45" s="261"/>
      <c r="F45" s="204" t="str">
        <f t="shared" si="0"/>
        <v>N/A</v>
      </c>
      <c r="G45" s="6"/>
      <c r="AA45" s="14" t="str">
        <f t="shared" si="1"/>
        <v/>
      </c>
      <c r="AB45" s="14" t="str">
        <f>IF(LEN($AA45)=0,"N",IF(LEN($AA45)&gt;1,"Error -- Availability entered in an incorrect format",IF($AA45='Control Panel'!$F$36,$AA45,IF($AA45='Control Panel'!$F$37,$AA45,IF($AA45='Control Panel'!$F$38,$AA45,IF($AA45='Control Panel'!$F$39,$AA45,IF($AA45='Control Panel'!$F$40,$AA45,IF($AA45='Control Panel'!$F$41,$AA45,"Error -- Availability entered in an incorrect format"))))))))</f>
        <v>N</v>
      </c>
    </row>
    <row r="46" spans="1:28" s="14" customFormat="1" ht="58" x14ac:dyDescent="0.35">
      <c r="A46" s="7">
        <v>34</v>
      </c>
      <c r="B46" s="204" t="s">
        <v>386</v>
      </c>
      <c r="C46" s="13" t="s">
        <v>40</v>
      </c>
      <c r="D46" s="220"/>
      <c r="E46" s="261"/>
      <c r="F46" s="204" t="str">
        <f t="shared" si="0"/>
        <v>N/A</v>
      </c>
      <c r="G46" s="6"/>
      <c r="AA46" s="14" t="str">
        <f t="shared" si="1"/>
        <v/>
      </c>
      <c r="AB46" s="14" t="str">
        <f>IF(LEN($AA46)=0,"N",IF(LEN($AA46)&gt;1,"Error -- Availability entered in an incorrect format",IF($AA46='Control Panel'!$F$36,$AA46,IF($AA46='Control Panel'!$F$37,$AA46,IF($AA46='Control Panel'!$F$38,$AA46,IF($AA46='Control Panel'!$F$39,$AA46,IF($AA46='Control Panel'!$F$40,$AA46,IF($AA46='Control Panel'!$F$41,$AA46,"Error -- Availability entered in an incorrect format"))))))))</f>
        <v>N</v>
      </c>
    </row>
    <row r="47" spans="1:28" s="14" customFormat="1" ht="58" x14ac:dyDescent="0.35">
      <c r="A47" s="7">
        <v>35</v>
      </c>
      <c r="B47" s="204" t="s">
        <v>387</v>
      </c>
      <c r="C47" s="13" t="s">
        <v>37</v>
      </c>
      <c r="D47" s="220"/>
      <c r="E47" s="261"/>
      <c r="F47" s="204" t="str">
        <f t="shared" si="0"/>
        <v>N/A</v>
      </c>
      <c r="G47" s="6"/>
      <c r="AA47" s="14" t="str">
        <f t="shared" si="1"/>
        <v/>
      </c>
      <c r="AB47" s="14" t="str">
        <f>IF(LEN($AA47)=0,"N",IF(LEN($AA47)&gt;1,"Error -- Availability entered in an incorrect format",IF($AA47='Control Panel'!$F$36,$AA47,IF($AA47='Control Panel'!$F$37,$AA47,IF($AA47='Control Panel'!$F$38,$AA47,IF($AA47='Control Panel'!$F$39,$AA47,IF($AA47='Control Panel'!$F$40,$AA47,IF($AA47='Control Panel'!$F$41,$AA47,"Error -- Availability entered in an incorrect format"))))))))</f>
        <v>N</v>
      </c>
    </row>
    <row r="48" spans="1:28" s="14" customFormat="1" ht="29" x14ac:dyDescent="0.35">
      <c r="A48" s="7">
        <v>36</v>
      </c>
      <c r="B48" s="204" t="s">
        <v>388</v>
      </c>
      <c r="C48" s="13" t="s">
        <v>42</v>
      </c>
      <c r="D48" s="220"/>
      <c r="E48" s="261"/>
      <c r="F48" s="204" t="str">
        <f t="shared" si="0"/>
        <v>N/A</v>
      </c>
      <c r="G48" s="6"/>
      <c r="AA48" s="14" t="str">
        <f t="shared" si="1"/>
        <v/>
      </c>
      <c r="AB48" s="14" t="str">
        <f>IF(LEN($AA48)=0,"N",IF(LEN($AA48)&gt;1,"Error -- Availability entered in an incorrect format",IF($AA48='Control Panel'!$F$36,$AA48,IF($AA48='Control Panel'!$F$37,$AA48,IF($AA48='Control Panel'!$F$38,$AA48,IF($AA48='Control Panel'!$F$39,$AA48,IF($AA48='Control Panel'!$F$40,$AA48,IF($AA48='Control Panel'!$F$41,$AA48,"Error -- Availability entered in an incorrect format"))))))))</f>
        <v>N</v>
      </c>
    </row>
    <row r="49" spans="1:28" s="14" customFormat="1" ht="72.5" x14ac:dyDescent="0.35">
      <c r="A49" s="7">
        <v>37</v>
      </c>
      <c r="B49" s="9" t="s">
        <v>389</v>
      </c>
      <c r="C49" s="13" t="s">
        <v>37</v>
      </c>
      <c r="D49" s="220"/>
      <c r="E49" s="261"/>
      <c r="F49" s="204" t="str">
        <f t="shared" si="0"/>
        <v>N/A</v>
      </c>
      <c r="G49" s="6"/>
      <c r="AA49" s="14" t="str">
        <f t="shared" si="1"/>
        <v/>
      </c>
      <c r="AB49" s="14" t="str">
        <f>IF(LEN($AA49)=0,"N",IF(LEN($AA49)&gt;1,"Error -- Availability entered in an incorrect format",IF($AA49='Control Panel'!$F$36,$AA49,IF($AA49='Control Panel'!$F$37,$AA49,IF($AA49='Control Panel'!$F$38,$AA49,IF($AA49='Control Panel'!$F$39,$AA49,IF($AA49='Control Panel'!$F$40,$AA49,IF($AA49='Control Panel'!$F$41,$AA49,"Error -- Availability entered in an incorrect format"))))))))</f>
        <v>N</v>
      </c>
    </row>
    <row r="50" spans="1:28" s="14" customFormat="1" ht="43.5" x14ac:dyDescent="0.35">
      <c r="A50" s="7">
        <v>38</v>
      </c>
      <c r="B50" s="204" t="s">
        <v>390</v>
      </c>
      <c r="C50" s="13" t="s">
        <v>37</v>
      </c>
      <c r="D50" s="220"/>
      <c r="E50" s="261"/>
      <c r="F50" s="204" t="str">
        <f t="shared" si="0"/>
        <v>N/A</v>
      </c>
      <c r="G50" s="6"/>
      <c r="AA50" s="14" t="str">
        <f t="shared" si="1"/>
        <v/>
      </c>
      <c r="AB50" s="14" t="str">
        <f>IF(LEN($AA50)=0,"N",IF(LEN($AA50)&gt;1,"Error -- Availability entered in an incorrect format",IF($AA50='Control Panel'!$F$36,$AA50,IF($AA50='Control Panel'!$F$37,$AA50,IF($AA50='Control Panel'!$F$38,$AA50,IF($AA50='Control Panel'!$F$39,$AA50,IF($AA50='Control Panel'!$F$40,$AA50,IF($AA50='Control Panel'!$F$41,$AA50,"Error -- Availability entered in an incorrect format"))))))))</f>
        <v>N</v>
      </c>
    </row>
    <row r="51" spans="1:28" s="14" customFormat="1" ht="29" x14ac:dyDescent="0.35">
      <c r="A51" s="7">
        <v>39</v>
      </c>
      <c r="B51" s="204" t="s">
        <v>391</v>
      </c>
      <c r="C51" s="13" t="s">
        <v>40</v>
      </c>
      <c r="D51" s="220"/>
      <c r="E51" s="261"/>
      <c r="F51" s="204" t="str">
        <f t="shared" si="0"/>
        <v>N/A</v>
      </c>
      <c r="G51" s="6"/>
      <c r="AA51" s="14" t="str">
        <f t="shared" si="1"/>
        <v/>
      </c>
      <c r="AB51" s="14" t="str">
        <f>IF(LEN($AA51)=0,"N",IF(LEN($AA51)&gt;1,"Error -- Availability entered in an incorrect format",IF($AA51='Control Panel'!$F$36,$AA51,IF($AA51='Control Panel'!$F$37,$AA51,IF($AA51='Control Panel'!$F$38,$AA51,IF($AA51='Control Panel'!$F$39,$AA51,IF($AA51='Control Panel'!$F$40,$AA51,IF($AA51='Control Panel'!$F$41,$AA51,"Error -- Availability entered in an incorrect format"))))))))</f>
        <v>N</v>
      </c>
    </row>
    <row r="52" spans="1:28" s="14" customFormat="1" x14ac:dyDescent="0.35">
      <c r="A52" s="7">
        <v>40</v>
      </c>
      <c r="B52" s="204" t="s">
        <v>392</v>
      </c>
      <c r="C52" s="13"/>
      <c r="D52" s="220"/>
      <c r="E52" s="261"/>
      <c r="F52" s="204" t="str">
        <f t="shared" si="0"/>
        <v>N/A</v>
      </c>
      <c r="G52" s="6"/>
      <c r="AA52" s="14" t="str">
        <f t="shared" si="1"/>
        <v/>
      </c>
      <c r="AB52" s="14" t="str">
        <f>IF(LEN($AA52)=0,"N",IF(LEN($AA52)&gt;1,"Error -- Availability entered in an incorrect format",IF($AA52='Control Panel'!$F$36,$AA52,IF($AA52='Control Panel'!$F$37,$AA52,IF($AA52='Control Panel'!$F$38,$AA52,IF($AA52='Control Panel'!$F$39,$AA52,IF($AA52='Control Panel'!$F$40,$AA52,IF($AA52='Control Panel'!$F$41,$AA52,"Error -- Availability entered in an incorrect format"))))))))</f>
        <v>N</v>
      </c>
    </row>
    <row r="53" spans="1:28" s="14" customFormat="1" ht="29" x14ac:dyDescent="0.35">
      <c r="A53" s="7">
        <v>41</v>
      </c>
      <c r="B53" s="204" t="s">
        <v>393</v>
      </c>
      <c r="C53" s="13" t="s">
        <v>37</v>
      </c>
      <c r="D53" s="220"/>
      <c r="E53" s="261"/>
      <c r="F53" s="204" t="str">
        <f t="shared" si="0"/>
        <v>N/A</v>
      </c>
      <c r="G53" s="6"/>
      <c r="AA53" s="14" t="str">
        <f t="shared" si="1"/>
        <v/>
      </c>
      <c r="AB53" s="14" t="str">
        <f>IF(LEN($AA53)=0,"N",IF(LEN($AA53)&gt;1,"Error -- Availability entered in an incorrect format",IF($AA53='Control Panel'!$F$36,$AA53,IF($AA53='Control Panel'!$F$37,$AA53,IF($AA53='Control Panel'!$F$38,$AA53,IF($AA53='Control Panel'!$F$39,$AA53,IF($AA53='Control Panel'!$F$40,$AA53,IF($AA53='Control Panel'!$F$41,$AA53,"Error -- Availability entered in an incorrect format"))))))))</f>
        <v>N</v>
      </c>
    </row>
    <row r="54" spans="1:28" s="14" customFormat="1" ht="29" x14ac:dyDescent="0.35">
      <c r="A54" s="7">
        <v>42</v>
      </c>
      <c r="B54" s="204" t="s">
        <v>394</v>
      </c>
      <c r="C54" s="13" t="s">
        <v>37</v>
      </c>
      <c r="D54" s="220"/>
      <c r="E54" s="261"/>
      <c r="F54" s="204" t="str">
        <f t="shared" si="0"/>
        <v>N/A</v>
      </c>
      <c r="G54" s="6"/>
      <c r="AA54" s="14" t="str">
        <f t="shared" si="1"/>
        <v/>
      </c>
      <c r="AB54" s="14" t="str">
        <f>IF(LEN($AA54)=0,"N",IF(LEN($AA54)&gt;1,"Error -- Availability entered in an incorrect format",IF($AA54='Control Panel'!$F$36,$AA54,IF($AA54='Control Panel'!$F$37,$AA54,IF($AA54='Control Panel'!$F$38,$AA54,IF($AA54='Control Panel'!$F$39,$AA54,IF($AA54='Control Panel'!$F$40,$AA54,IF($AA54='Control Panel'!$F$41,$AA54,"Error -- Availability entered in an incorrect format"))))))))</f>
        <v>N</v>
      </c>
    </row>
    <row r="55" spans="1:28" s="14" customFormat="1" x14ac:dyDescent="0.35">
      <c r="A55" s="7">
        <v>43</v>
      </c>
      <c r="B55" s="204" t="s">
        <v>395</v>
      </c>
      <c r="C55" s="13" t="s">
        <v>37</v>
      </c>
      <c r="D55" s="220"/>
      <c r="E55" s="261"/>
      <c r="F55" s="204" t="str">
        <f t="shared" si="0"/>
        <v>N/A</v>
      </c>
      <c r="G55" s="6"/>
      <c r="AA55" s="14" t="str">
        <f t="shared" si="1"/>
        <v/>
      </c>
      <c r="AB55" s="14" t="str">
        <f>IF(LEN($AA55)=0,"N",IF(LEN($AA55)&gt;1,"Error -- Availability entered in an incorrect format",IF($AA55='Control Panel'!$F$36,$AA55,IF($AA55='Control Panel'!$F$37,$AA55,IF($AA55='Control Panel'!$F$38,$AA55,IF($AA55='Control Panel'!$F$39,$AA55,IF($AA55='Control Panel'!$F$40,$AA55,IF($AA55='Control Panel'!$F$41,$AA55,"Error -- Availability entered in an incorrect format"))))))))</f>
        <v>N</v>
      </c>
    </row>
    <row r="56" spans="1:28" s="14" customFormat="1" x14ac:dyDescent="0.35">
      <c r="A56" s="7">
        <v>44</v>
      </c>
      <c r="B56" s="204" t="s">
        <v>396</v>
      </c>
      <c r="C56" s="13" t="s">
        <v>42</v>
      </c>
      <c r="D56" s="220"/>
      <c r="E56" s="261"/>
      <c r="F56" s="204" t="str">
        <f t="shared" si="0"/>
        <v>N/A</v>
      </c>
      <c r="G56" s="6"/>
      <c r="AA56" s="14" t="str">
        <f t="shared" si="1"/>
        <v/>
      </c>
      <c r="AB56" s="14" t="str">
        <f>IF(LEN($AA56)=0,"N",IF(LEN($AA56)&gt;1,"Error -- Availability entered in an incorrect format",IF($AA56='Control Panel'!$F$36,$AA56,IF($AA56='Control Panel'!$F$37,$AA56,IF($AA56='Control Panel'!$F$38,$AA56,IF($AA56='Control Panel'!$F$39,$AA56,IF($AA56='Control Panel'!$F$40,$AA56,IF($AA56='Control Panel'!$F$41,$AA56,"Error -- Availability entered in an incorrect format"))))))))</f>
        <v>N</v>
      </c>
    </row>
    <row r="57" spans="1:28" s="14" customFormat="1" ht="29" x14ac:dyDescent="0.35">
      <c r="A57" s="7">
        <v>45</v>
      </c>
      <c r="B57" s="204" t="s">
        <v>397</v>
      </c>
      <c r="C57" s="13" t="s">
        <v>37</v>
      </c>
      <c r="D57" s="220"/>
      <c r="E57" s="261"/>
      <c r="F57" s="204" t="str">
        <f t="shared" si="0"/>
        <v>N/A</v>
      </c>
      <c r="G57" s="6"/>
      <c r="AA57" s="14" t="str">
        <f t="shared" si="1"/>
        <v/>
      </c>
      <c r="AB57" s="14" t="str">
        <f>IF(LEN($AA57)=0,"N",IF(LEN($AA57)&gt;1,"Error -- Availability entered in an incorrect format",IF($AA57='Control Panel'!$F$36,$AA57,IF($AA57='Control Panel'!$F$37,$AA57,IF($AA57='Control Panel'!$F$38,$AA57,IF($AA57='Control Panel'!$F$39,$AA57,IF($AA57='Control Panel'!$F$40,$AA57,IF($AA57='Control Panel'!$F$41,$AA57,"Error -- Availability entered in an incorrect format"))))))))</f>
        <v>N</v>
      </c>
    </row>
    <row r="58" spans="1:28" s="14" customFormat="1" ht="29" x14ac:dyDescent="0.35">
      <c r="A58" s="7">
        <v>46</v>
      </c>
      <c r="B58" s="204" t="s">
        <v>398</v>
      </c>
      <c r="C58" s="13" t="s">
        <v>37</v>
      </c>
      <c r="D58" s="220"/>
      <c r="E58" s="261"/>
      <c r="F58" s="204" t="str">
        <f t="shared" si="0"/>
        <v>N/A</v>
      </c>
      <c r="G58" s="6"/>
      <c r="AA58" s="14" t="str">
        <f t="shared" si="1"/>
        <v/>
      </c>
      <c r="AB58" s="14" t="str">
        <f>IF(LEN($AA58)=0,"N",IF(LEN($AA58)&gt;1,"Error -- Availability entered in an incorrect format",IF($AA58='Control Panel'!$F$36,$AA58,IF($AA58='Control Panel'!$F$37,$AA58,IF($AA58='Control Panel'!$F$38,$AA58,IF($AA58='Control Panel'!$F$39,$AA58,IF($AA58='Control Panel'!$F$40,$AA58,IF($AA58='Control Panel'!$F$41,$AA58,"Error -- Availability entered in an incorrect format"))))))))</f>
        <v>N</v>
      </c>
    </row>
    <row r="59" spans="1:28" s="14" customFormat="1" ht="29" x14ac:dyDescent="0.35">
      <c r="A59" s="7">
        <v>47</v>
      </c>
      <c r="B59" s="204" t="s">
        <v>399</v>
      </c>
      <c r="C59" s="13" t="s">
        <v>37</v>
      </c>
      <c r="D59" s="220"/>
      <c r="E59" s="261"/>
      <c r="F59" s="204" t="str">
        <f t="shared" si="0"/>
        <v>N/A</v>
      </c>
      <c r="G59" s="6"/>
      <c r="AA59" s="14" t="str">
        <f t="shared" si="1"/>
        <v/>
      </c>
      <c r="AB59" s="14" t="str">
        <f>IF(LEN($AA59)=0,"N",IF(LEN($AA59)&gt;1,"Error -- Availability entered in an incorrect format",IF($AA59='Control Panel'!$F$36,$AA59,IF($AA59='Control Panel'!$F$37,$AA59,IF($AA59='Control Panel'!$F$38,$AA59,IF($AA59='Control Panel'!$F$39,$AA59,IF($AA59='Control Panel'!$F$40,$AA59,IF($AA59='Control Panel'!$F$41,$AA59,"Error -- Availability entered in an incorrect format"))))))))</f>
        <v>N</v>
      </c>
    </row>
    <row r="60" spans="1:28" s="14" customFormat="1" x14ac:dyDescent="0.35">
      <c r="A60" s="7">
        <v>48</v>
      </c>
      <c r="B60" s="204" t="s">
        <v>400</v>
      </c>
      <c r="C60" s="13" t="s">
        <v>37</v>
      </c>
      <c r="D60" s="220"/>
      <c r="E60" s="261"/>
      <c r="F60" s="204" t="str">
        <f t="shared" si="0"/>
        <v>N/A</v>
      </c>
      <c r="G60" s="6"/>
      <c r="AA60" s="14" t="str">
        <f t="shared" si="1"/>
        <v/>
      </c>
      <c r="AB60" s="14" t="str">
        <f>IF(LEN($AA60)=0,"N",IF(LEN($AA60)&gt;1,"Error -- Availability entered in an incorrect format",IF($AA60='Control Panel'!$F$36,$AA60,IF($AA60='Control Panel'!$F$37,$AA60,IF($AA60='Control Panel'!$F$38,$AA60,IF($AA60='Control Panel'!$F$39,$AA60,IF($AA60='Control Panel'!$F$40,$AA60,IF($AA60='Control Panel'!$F$41,$AA60,"Error -- Availability entered in an incorrect format"))))))))</f>
        <v>N</v>
      </c>
    </row>
    <row r="61" spans="1:28" s="14" customFormat="1" x14ac:dyDescent="0.35">
      <c r="A61" s="7">
        <v>49</v>
      </c>
      <c r="B61" s="204" t="s">
        <v>401</v>
      </c>
      <c r="C61" s="13" t="s">
        <v>42</v>
      </c>
      <c r="D61" s="220"/>
      <c r="E61" s="261"/>
      <c r="F61" s="204" t="str">
        <f t="shared" si="0"/>
        <v>N/A</v>
      </c>
      <c r="G61" s="6"/>
      <c r="AA61" s="14" t="str">
        <f t="shared" si="1"/>
        <v/>
      </c>
      <c r="AB61" s="14" t="str">
        <f>IF(LEN($AA61)=0,"N",IF(LEN($AA61)&gt;1,"Error -- Availability entered in an incorrect format",IF($AA61='Control Panel'!$F$36,$AA61,IF($AA61='Control Panel'!$F$37,$AA61,IF($AA61='Control Panel'!$F$38,$AA61,IF($AA61='Control Panel'!$F$39,$AA61,IF($AA61='Control Panel'!$F$40,$AA61,IF($AA61='Control Panel'!$F$41,$AA61,"Error -- Availability entered in an incorrect format"))))))))</f>
        <v>N</v>
      </c>
    </row>
    <row r="62" spans="1:28" s="14" customFormat="1" ht="29" x14ac:dyDescent="0.35">
      <c r="A62" s="7">
        <v>50</v>
      </c>
      <c r="B62" s="204" t="s">
        <v>402</v>
      </c>
      <c r="C62" s="13" t="s">
        <v>37</v>
      </c>
      <c r="D62" s="220"/>
      <c r="E62" s="261"/>
      <c r="F62" s="204" t="str">
        <f t="shared" si="0"/>
        <v>N/A</v>
      </c>
      <c r="G62" s="6"/>
      <c r="AA62" s="14" t="str">
        <f t="shared" si="1"/>
        <v/>
      </c>
      <c r="AB62" s="14" t="str">
        <f>IF(LEN($AA62)=0,"N",IF(LEN($AA62)&gt;1,"Error -- Availability entered in an incorrect format",IF($AA62='Control Panel'!$F$36,$AA62,IF($AA62='Control Panel'!$F$37,$AA62,IF($AA62='Control Panel'!$F$38,$AA62,IF($AA62='Control Panel'!$F$39,$AA62,IF($AA62='Control Panel'!$F$40,$AA62,IF($AA62='Control Panel'!$F$41,$AA62,"Error -- Availability entered in an incorrect format"))))))))</f>
        <v>N</v>
      </c>
    </row>
    <row r="63" spans="1:28" s="14" customFormat="1" ht="29" x14ac:dyDescent="0.35">
      <c r="A63" s="7">
        <v>51</v>
      </c>
      <c r="B63" s="204" t="s">
        <v>403</v>
      </c>
      <c r="C63" s="13" t="s">
        <v>37</v>
      </c>
      <c r="D63" s="220"/>
      <c r="E63" s="261"/>
      <c r="F63" s="204" t="str">
        <f t="shared" si="0"/>
        <v>N/A</v>
      </c>
      <c r="G63" s="6"/>
      <c r="AA63" s="14" t="str">
        <f t="shared" si="1"/>
        <v/>
      </c>
      <c r="AB63" s="14" t="str">
        <f>IF(LEN($AA63)=0,"N",IF(LEN($AA63)&gt;1,"Error -- Availability entered in an incorrect format",IF($AA63='Control Panel'!$F$36,$AA63,IF($AA63='Control Panel'!$F$37,$AA63,IF($AA63='Control Panel'!$F$38,$AA63,IF($AA63='Control Panel'!$F$39,$AA63,IF($AA63='Control Panel'!$F$40,$AA63,IF($AA63='Control Panel'!$F$41,$AA63,"Error -- Availability entered in an incorrect format"))))))))</f>
        <v>N</v>
      </c>
    </row>
    <row r="64" spans="1:28" s="14" customFormat="1" x14ac:dyDescent="0.35">
      <c r="A64" s="7">
        <v>52</v>
      </c>
      <c r="B64" s="204" t="s">
        <v>404</v>
      </c>
      <c r="C64" s="13" t="s">
        <v>37</v>
      </c>
      <c r="D64" s="220"/>
      <c r="E64" s="261"/>
      <c r="F64" s="204" t="str">
        <f t="shared" si="0"/>
        <v>N/A</v>
      </c>
      <c r="G64" s="6"/>
      <c r="AA64" s="14" t="str">
        <f t="shared" si="1"/>
        <v/>
      </c>
      <c r="AB64" s="14" t="str">
        <f>IF(LEN($AA64)=0,"N",IF(LEN($AA64)&gt;1,"Error -- Availability entered in an incorrect format",IF($AA64='Control Panel'!$F$36,$AA64,IF($AA64='Control Panel'!$F$37,$AA64,IF($AA64='Control Panel'!$F$38,$AA64,IF($AA64='Control Panel'!$F$39,$AA64,IF($AA64='Control Panel'!$F$40,$AA64,IF($AA64='Control Panel'!$F$41,$AA64,"Error -- Availability entered in an incorrect format"))))))))</f>
        <v>N</v>
      </c>
    </row>
    <row r="65" spans="1:28" s="14" customFormat="1" x14ac:dyDescent="0.35">
      <c r="A65" s="7">
        <v>53</v>
      </c>
      <c r="B65" s="267" t="s">
        <v>405</v>
      </c>
      <c r="C65" s="13" t="s">
        <v>43</v>
      </c>
      <c r="D65" s="220"/>
      <c r="E65" s="261"/>
      <c r="F65" s="204" t="str">
        <f t="shared" si="0"/>
        <v>N/A</v>
      </c>
      <c r="G65" s="6"/>
      <c r="AA65" s="14" t="str">
        <f t="shared" si="1"/>
        <v/>
      </c>
      <c r="AB65" s="14" t="str">
        <f>IF(LEN($AA65)=0,"N",IF(LEN($AA65)&gt;1,"Error -- Availability entered in an incorrect format",IF($AA65='Control Panel'!$F$36,$AA65,IF($AA65='Control Panel'!$F$37,$AA65,IF($AA65='Control Panel'!$F$38,$AA65,IF($AA65='Control Panel'!$F$39,$AA65,IF($AA65='Control Panel'!$F$40,$AA65,IF($AA65='Control Panel'!$F$41,$AA65,"Error -- Availability entered in an incorrect format"))))))))</f>
        <v>N</v>
      </c>
    </row>
    <row r="66" spans="1:28" s="14" customFormat="1" x14ac:dyDescent="0.35">
      <c r="A66" s="7">
        <v>54</v>
      </c>
      <c r="B66" s="267" t="s">
        <v>406</v>
      </c>
      <c r="C66" s="13" t="s">
        <v>43</v>
      </c>
      <c r="D66" s="220"/>
      <c r="E66" s="261"/>
      <c r="F66" s="204" t="str">
        <f t="shared" si="0"/>
        <v>N/A</v>
      </c>
      <c r="G66" s="6"/>
      <c r="AA66" s="14" t="str">
        <f t="shared" si="1"/>
        <v/>
      </c>
      <c r="AB66" s="14" t="str">
        <f>IF(LEN($AA66)=0,"N",IF(LEN($AA66)&gt;1,"Error -- Availability entered in an incorrect format",IF($AA66='Control Panel'!$F$36,$AA66,IF($AA66='Control Panel'!$F$37,$AA66,IF($AA66='Control Panel'!$F$38,$AA66,IF($AA66='Control Panel'!$F$39,$AA66,IF($AA66='Control Panel'!$F$40,$AA66,IF($AA66='Control Panel'!$F$41,$AA66,"Error -- Availability entered in an incorrect format"))))))))</f>
        <v>N</v>
      </c>
    </row>
    <row r="67" spans="1:28" s="14" customFormat="1" x14ac:dyDescent="0.35">
      <c r="A67" s="7">
        <v>55</v>
      </c>
      <c r="B67" s="267" t="s">
        <v>407</v>
      </c>
      <c r="C67" s="13" t="s">
        <v>43</v>
      </c>
      <c r="D67" s="220"/>
      <c r="E67" s="261"/>
      <c r="F67" s="204" t="str">
        <f t="shared" si="0"/>
        <v>N/A</v>
      </c>
      <c r="G67" s="6"/>
      <c r="AA67" s="14" t="str">
        <f t="shared" si="1"/>
        <v/>
      </c>
      <c r="AB67" s="14" t="str">
        <f>IF(LEN($AA67)=0,"N",IF(LEN($AA67)&gt;1,"Error -- Availability entered in an incorrect format",IF($AA67='Control Panel'!$F$36,$AA67,IF($AA67='Control Panel'!$F$37,$AA67,IF($AA67='Control Panel'!$F$38,$AA67,IF($AA67='Control Panel'!$F$39,$AA67,IF($AA67='Control Panel'!$F$40,$AA67,IF($AA67='Control Panel'!$F$41,$AA67,"Error -- Availability entered in an incorrect format"))))))))</f>
        <v>N</v>
      </c>
    </row>
    <row r="68" spans="1:28" s="14" customFormat="1" ht="29" x14ac:dyDescent="0.35">
      <c r="A68" s="7">
        <v>56</v>
      </c>
      <c r="B68" s="267" t="s">
        <v>408</v>
      </c>
      <c r="C68" s="13" t="s">
        <v>43</v>
      </c>
      <c r="D68" s="220"/>
      <c r="E68" s="261"/>
      <c r="F68" s="204" t="str">
        <f t="shared" si="0"/>
        <v>N/A</v>
      </c>
      <c r="G68" s="6"/>
      <c r="AA68" s="14" t="str">
        <f t="shared" si="1"/>
        <v/>
      </c>
      <c r="AB68" s="14" t="str">
        <f>IF(LEN($AA68)=0,"N",IF(LEN($AA68)&gt;1,"Error -- Availability entered in an incorrect format",IF($AA68='Control Panel'!$F$36,$AA68,IF($AA68='Control Panel'!$F$37,$AA68,IF($AA68='Control Panel'!$F$38,$AA68,IF($AA68='Control Panel'!$F$39,$AA68,IF($AA68='Control Panel'!$F$40,$AA68,IF($AA68='Control Panel'!$F$41,$AA68,"Error -- Availability entered in an incorrect format"))))))))</f>
        <v>N</v>
      </c>
    </row>
    <row r="69" spans="1:28" s="14" customFormat="1" x14ac:dyDescent="0.35">
      <c r="A69" s="7">
        <v>57</v>
      </c>
      <c r="B69" s="267" t="s">
        <v>409</v>
      </c>
      <c r="C69" s="13" t="s">
        <v>43</v>
      </c>
      <c r="D69" s="220"/>
      <c r="E69" s="261"/>
      <c r="F69" s="204" t="str">
        <f t="shared" si="0"/>
        <v>N/A</v>
      </c>
      <c r="G69" s="6"/>
      <c r="AA69" s="14" t="str">
        <f t="shared" si="1"/>
        <v/>
      </c>
      <c r="AB69" s="14" t="str">
        <f>IF(LEN($AA69)=0,"N",IF(LEN($AA69)&gt;1,"Error -- Availability entered in an incorrect format",IF($AA69='Control Panel'!$F$36,$AA69,IF($AA69='Control Panel'!$F$37,$AA69,IF($AA69='Control Panel'!$F$38,$AA69,IF($AA69='Control Panel'!$F$39,$AA69,IF($AA69='Control Panel'!$F$40,$AA69,IF($AA69='Control Panel'!$F$41,$AA69,"Error -- Availability entered in an incorrect format"))))))))</f>
        <v>N</v>
      </c>
    </row>
    <row r="70" spans="1:28" s="14" customFormat="1" x14ac:dyDescent="0.35">
      <c r="A70" s="7">
        <v>58</v>
      </c>
      <c r="B70" s="267" t="s">
        <v>410</v>
      </c>
      <c r="C70" s="13" t="s">
        <v>43</v>
      </c>
      <c r="D70" s="220"/>
      <c r="E70" s="261"/>
      <c r="F70" s="204" t="str">
        <f t="shared" si="0"/>
        <v>N/A</v>
      </c>
      <c r="G70" s="6"/>
      <c r="AA70" s="14" t="str">
        <f t="shared" si="1"/>
        <v/>
      </c>
      <c r="AB70" s="14" t="str">
        <f>IF(LEN($AA70)=0,"N",IF(LEN($AA70)&gt;1,"Error -- Availability entered in an incorrect format",IF($AA70='Control Panel'!$F$36,$AA70,IF($AA70='Control Panel'!$F$37,$AA70,IF($AA70='Control Panel'!$F$38,$AA70,IF($AA70='Control Panel'!$F$39,$AA70,IF($AA70='Control Panel'!$F$40,$AA70,IF($AA70='Control Panel'!$F$41,$AA70,"Error -- Availability entered in an incorrect format"))))))))</f>
        <v>N</v>
      </c>
    </row>
    <row r="71" spans="1:28" s="14" customFormat="1" x14ac:dyDescent="0.35">
      <c r="A71" s="7">
        <v>59</v>
      </c>
      <c r="B71" s="267" t="s">
        <v>411</v>
      </c>
      <c r="C71" s="13" t="s">
        <v>43</v>
      </c>
      <c r="D71" s="220"/>
      <c r="E71" s="261"/>
      <c r="F71" s="204" t="str">
        <f t="shared" si="0"/>
        <v>N/A</v>
      </c>
      <c r="G71" s="6"/>
      <c r="AA71" s="14" t="str">
        <f t="shared" si="1"/>
        <v/>
      </c>
      <c r="AB71" s="14" t="str">
        <f>IF(LEN($AA71)=0,"N",IF(LEN($AA71)&gt;1,"Error -- Availability entered in an incorrect format",IF($AA71='Control Panel'!$F$36,$AA71,IF($AA71='Control Panel'!$F$37,$AA71,IF($AA71='Control Panel'!$F$38,$AA71,IF($AA71='Control Panel'!$F$39,$AA71,IF($AA71='Control Panel'!$F$40,$AA71,IF($AA71='Control Panel'!$F$41,$AA71,"Error -- Availability entered in an incorrect format"))))))))</f>
        <v>N</v>
      </c>
    </row>
    <row r="72" spans="1:28" s="14" customFormat="1" x14ac:dyDescent="0.35">
      <c r="A72" s="7">
        <v>60</v>
      </c>
      <c r="B72" s="267" t="s">
        <v>412</v>
      </c>
      <c r="C72" s="13" t="s">
        <v>43</v>
      </c>
      <c r="D72" s="220"/>
      <c r="E72" s="261"/>
      <c r="F72" s="204" t="str">
        <f t="shared" si="0"/>
        <v>N/A</v>
      </c>
      <c r="G72" s="6"/>
      <c r="AA72" s="14" t="str">
        <f t="shared" si="1"/>
        <v/>
      </c>
      <c r="AB72" s="14" t="str">
        <f>IF(LEN($AA72)=0,"N",IF(LEN($AA72)&gt;1,"Error -- Availability entered in an incorrect format",IF($AA72='Control Panel'!$F$36,$AA72,IF($AA72='Control Panel'!$F$37,$AA72,IF($AA72='Control Panel'!$F$38,$AA72,IF($AA72='Control Panel'!$F$39,$AA72,IF($AA72='Control Panel'!$F$40,$AA72,IF($AA72='Control Panel'!$F$41,$AA72,"Error -- Availability entered in an incorrect format"))))))))</f>
        <v>N</v>
      </c>
    </row>
    <row r="73" spans="1:28" s="14" customFormat="1" x14ac:dyDescent="0.35">
      <c r="A73" s="7">
        <v>61</v>
      </c>
      <c r="B73" s="204" t="s">
        <v>413</v>
      </c>
      <c r="C73" s="13" t="s">
        <v>37</v>
      </c>
      <c r="D73" s="220"/>
      <c r="E73" s="261"/>
      <c r="F73" s="204" t="str">
        <f t="shared" si="0"/>
        <v>N/A</v>
      </c>
      <c r="G73" s="6"/>
      <c r="AA73" s="14" t="str">
        <f t="shared" si="1"/>
        <v/>
      </c>
      <c r="AB73" s="14" t="str">
        <f>IF(LEN($AA73)=0,"N",IF(LEN($AA73)&gt;1,"Error -- Availability entered in an incorrect format",IF($AA73='Control Panel'!$F$36,$AA73,IF($AA73='Control Panel'!$F$37,$AA73,IF($AA73='Control Panel'!$F$38,$AA73,IF($AA73='Control Panel'!$F$39,$AA73,IF($AA73='Control Panel'!$F$40,$AA73,IF($AA73='Control Panel'!$F$41,$AA73,"Error -- Availability entered in an incorrect format"))))))))</f>
        <v>N</v>
      </c>
    </row>
    <row r="74" spans="1:28" s="14" customFormat="1" ht="29" x14ac:dyDescent="0.35">
      <c r="A74" s="7">
        <v>62</v>
      </c>
      <c r="B74" s="204" t="s">
        <v>414</v>
      </c>
      <c r="C74" s="13" t="s">
        <v>37</v>
      </c>
      <c r="D74" s="220"/>
      <c r="E74" s="261"/>
      <c r="F74" s="204" t="str">
        <f t="shared" si="0"/>
        <v>N/A</v>
      </c>
      <c r="G74" s="6"/>
      <c r="AA74" s="14" t="str">
        <f t="shared" si="1"/>
        <v/>
      </c>
      <c r="AB74" s="14" t="str">
        <f>IF(LEN($AA74)=0,"N",IF(LEN($AA74)&gt;1,"Error -- Availability entered in an incorrect format",IF($AA74='Control Panel'!$F$36,$AA74,IF($AA74='Control Panel'!$F$37,$AA74,IF($AA74='Control Panel'!$F$38,$AA74,IF($AA74='Control Panel'!$F$39,$AA74,IF($AA74='Control Panel'!$F$40,$AA74,IF($AA74='Control Panel'!$F$41,$AA74,"Error -- Availability entered in an incorrect format"))))))))</f>
        <v>N</v>
      </c>
    </row>
    <row r="75" spans="1:28" s="14" customFormat="1" ht="29" x14ac:dyDescent="0.35">
      <c r="A75" s="7">
        <v>63</v>
      </c>
      <c r="B75" s="204" t="s">
        <v>415</v>
      </c>
      <c r="C75" s="13" t="s">
        <v>37</v>
      </c>
      <c r="D75" s="220"/>
      <c r="E75" s="261"/>
      <c r="F75" s="204" t="str">
        <f t="shared" si="0"/>
        <v>N/A</v>
      </c>
      <c r="G75" s="6"/>
      <c r="AA75" s="14" t="str">
        <f t="shared" si="1"/>
        <v/>
      </c>
      <c r="AB75" s="14" t="str">
        <f>IF(LEN($AA75)=0,"N",IF(LEN($AA75)&gt;1,"Error -- Availability entered in an incorrect format",IF($AA75='Control Panel'!$F$36,$AA75,IF($AA75='Control Panel'!$F$37,$AA75,IF($AA75='Control Panel'!$F$38,$AA75,IF($AA75='Control Panel'!$F$39,$AA75,IF($AA75='Control Panel'!$F$40,$AA75,IF($AA75='Control Panel'!$F$41,$AA75,"Error -- Availability entered in an incorrect format"))))))))</f>
        <v>N</v>
      </c>
    </row>
    <row r="76" spans="1:28" s="14" customFormat="1" x14ac:dyDescent="0.35">
      <c r="A76" s="7">
        <v>64</v>
      </c>
      <c r="B76" s="204" t="s">
        <v>416</v>
      </c>
      <c r="C76" s="13" t="s">
        <v>37</v>
      </c>
      <c r="D76" s="220"/>
      <c r="E76" s="261"/>
      <c r="F76" s="204" t="str">
        <f t="shared" si="0"/>
        <v>N/A</v>
      </c>
      <c r="G76" s="6"/>
      <c r="AA76" s="14" t="str">
        <f t="shared" si="1"/>
        <v/>
      </c>
      <c r="AB76" s="14" t="str">
        <f>IF(LEN($AA76)=0,"N",IF(LEN($AA76)&gt;1,"Error -- Availability entered in an incorrect format",IF($AA76='Control Panel'!$F$36,$AA76,IF($AA76='Control Panel'!$F$37,$AA76,IF($AA76='Control Panel'!$F$38,$AA76,IF($AA76='Control Panel'!$F$39,$AA76,IF($AA76='Control Panel'!$F$40,$AA76,IF($AA76='Control Panel'!$F$41,$AA76,"Error -- Availability entered in an incorrect format"))))))))</f>
        <v>N</v>
      </c>
    </row>
    <row r="77" spans="1:28" s="14" customFormat="1" x14ac:dyDescent="0.35">
      <c r="A77" s="7">
        <v>65</v>
      </c>
      <c r="B77" s="204" t="s">
        <v>417</v>
      </c>
      <c r="C77" s="13" t="s">
        <v>37</v>
      </c>
      <c r="D77" s="220"/>
      <c r="E77" s="261"/>
      <c r="F77" s="204" t="str">
        <f t="shared" si="0"/>
        <v>N/A</v>
      </c>
      <c r="G77" s="6"/>
      <c r="AA77" s="14" t="str">
        <f t="shared" si="1"/>
        <v/>
      </c>
      <c r="AB77" s="14" t="str">
        <f>IF(LEN($AA77)=0,"N",IF(LEN($AA77)&gt;1,"Error -- Availability entered in an incorrect format",IF($AA77='Control Panel'!$F$36,$AA77,IF($AA77='Control Panel'!$F$37,$AA77,IF($AA77='Control Panel'!$F$38,$AA77,IF($AA77='Control Panel'!$F$39,$AA77,IF($AA77='Control Panel'!$F$40,$AA77,IF($AA77='Control Panel'!$F$41,$AA77,"Error -- Availability entered in an incorrect format"))))))))</f>
        <v>N</v>
      </c>
    </row>
    <row r="78" spans="1:28" s="14" customFormat="1" x14ac:dyDescent="0.35">
      <c r="A78" s="7">
        <v>66</v>
      </c>
      <c r="B78" s="204" t="s">
        <v>418</v>
      </c>
      <c r="C78" s="13" t="s">
        <v>37</v>
      </c>
      <c r="D78" s="220"/>
      <c r="E78" s="261"/>
      <c r="F78" s="204" t="str">
        <f t="shared" ref="F78:F110" si="2">IF($D$10=$A$9,"N/A",$D$10)</f>
        <v>N/A</v>
      </c>
      <c r="G78" s="6"/>
      <c r="AA78" s="14" t="str">
        <f t="shared" ref="AA78:AA110" si="3">TRIM($D78)</f>
        <v/>
      </c>
      <c r="AB78" s="14" t="str">
        <f>IF(LEN($AA78)=0,"N",IF(LEN($AA78)&gt;1,"Error -- Availability entered in an incorrect format",IF($AA78='Control Panel'!$F$36,$AA78,IF($AA78='Control Panel'!$F$37,$AA78,IF($AA78='Control Panel'!$F$38,$AA78,IF($AA78='Control Panel'!$F$39,$AA78,IF($AA78='Control Panel'!$F$40,$AA78,IF($AA78='Control Panel'!$F$41,$AA78,"Error -- Availability entered in an incorrect format"))))))))</f>
        <v>N</v>
      </c>
    </row>
    <row r="79" spans="1:28" s="14" customFormat="1" x14ac:dyDescent="0.35">
      <c r="A79" s="7">
        <v>67</v>
      </c>
      <c r="B79" s="204" t="s">
        <v>419</v>
      </c>
      <c r="C79" s="13" t="s">
        <v>37</v>
      </c>
      <c r="D79" s="220"/>
      <c r="E79" s="261"/>
      <c r="F79" s="204" t="str">
        <f t="shared" si="2"/>
        <v>N/A</v>
      </c>
      <c r="G79" s="6"/>
      <c r="AA79" s="14" t="str">
        <f t="shared" si="3"/>
        <v/>
      </c>
      <c r="AB79" s="14" t="str">
        <f>IF(LEN($AA79)=0,"N",IF(LEN($AA79)&gt;1,"Error -- Availability entered in an incorrect format",IF($AA79='Control Panel'!$F$36,$AA79,IF($AA79='Control Panel'!$F$37,$AA79,IF($AA79='Control Panel'!$F$38,$AA79,IF($AA79='Control Panel'!$F$39,$AA79,IF($AA79='Control Panel'!$F$40,$AA79,IF($AA79='Control Panel'!$F$41,$AA79,"Error -- Availability entered in an incorrect format"))))))))</f>
        <v>N</v>
      </c>
    </row>
    <row r="80" spans="1:28" s="14" customFormat="1" x14ac:dyDescent="0.35">
      <c r="A80" s="7">
        <v>68</v>
      </c>
      <c r="B80" s="204" t="s">
        <v>278</v>
      </c>
      <c r="C80" s="13"/>
      <c r="D80" s="220"/>
      <c r="E80" s="261"/>
      <c r="F80" s="204" t="str">
        <f t="shared" si="2"/>
        <v>N/A</v>
      </c>
      <c r="G80" s="6"/>
      <c r="AA80" s="14" t="str">
        <f t="shared" si="3"/>
        <v/>
      </c>
      <c r="AB80" s="14" t="str">
        <f>IF(LEN($AA80)=0,"N",IF(LEN($AA80)&gt;1,"Error -- Availability entered in an incorrect format",IF($AA80='Control Panel'!$F$36,$AA80,IF($AA80='Control Panel'!$F$37,$AA80,IF($AA80='Control Panel'!$F$38,$AA80,IF($AA80='Control Panel'!$F$39,$AA80,IF($AA80='Control Panel'!$F$40,$AA80,IF($AA80='Control Panel'!$F$41,$AA80,"Error -- Availability entered in an incorrect format"))))))))</f>
        <v>N</v>
      </c>
    </row>
    <row r="81" spans="1:28" s="14" customFormat="1" ht="43.5" x14ac:dyDescent="0.35">
      <c r="A81" s="7">
        <v>69</v>
      </c>
      <c r="B81" s="204" t="s">
        <v>420</v>
      </c>
      <c r="C81" s="13" t="s">
        <v>40</v>
      </c>
      <c r="D81" s="220"/>
      <c r="E81" s="261"/>
      <c r="F81" s="204" t="str">
        <f t="shared" si="2"/>
        <v>N/A</v>
      </c>
      <c r="G81" s="6"/>
      <c r="AA81" s="14" t="str">
        <f t="shared" si="3"/>
        <v/>
      </c>
      <c r="AB81" s="14" t="str">
        <f>IF(LEN($AA81)=0,"N",IF(LEN($AA81)&gt;1,"Error -- Availability entered in an incorrect format",IF($AA81='Control Panel'!$F$36,$AA81,IF($AA81='Control Panel'!$F$37,$AA81,IF($AA81='Control Panel'!$F$38,$AA81,IF($AA81='Control Panel'!$F$39,$AA81,IF($AA81='Control Panel'!$F$40,$AA81,IF($AA81='Control Panel'!$F$41,$AA81,"Error -- Availability entered in an incorrect format"))))))))</f>
        <v>N</v>
      </c>
    </row>
    <row r="82" spans="1:28" s="14" customFormat="1" ht="43.5" x14ac:dyDescent="0.35">
      <c r="A82" s="7">
        <v>70</v>
      </c>
      <c r="B82" s="204" t="s">
        <v>421</v>
      </c>
      <c r="C82" s="13" t="s">
        <v>37</v>
      </c>
      <c r="D82" s="220"/>
      <c r="E82" s="261"/>
      <c r="F82" s="204" t="str">
        <f t="shared" si="2"/>
        <v>N/A</v>
      </c>
      <c r="G82" s="6"/>
      <c r="AA82" s="14" t="str">
        <f t="shared" si="3"/>
        <v/>
      </c>
      <c r="AB82" s="14" t="str">
        <f>IF(LEN($AA82)=0,"N",IF(LEN($AA82)&gt;1,"Error -- Availability entered in an incorrect format",IF($AA82='Control Panel'!$F$36,$AA82,IF($AA82='Control Panel'!$F$37,$AA82,IF($AA82='Control Panel'!$F$38,$AA82,IF($AA82='Control Panel'!$F$39,$AA82,IF($AA82='Control Panel'!$F$40,$AA82,IF($AA82='Control Panel'!$F$41,$AA82,"Error -- Availability entered in an incorrect format"))))))))</f>
        <v>N</v>
      </c>
    </row>
    <row r="83" spans="1:28" s="14" customFormat="1" ht="29" x14ac:dyDescent="0.35">
      <c r="A83" s="7">
        <v>71</v>
      </c>
      <c r="B83" s="204" t="s">
        <v>422</v>
      </c>
      <c r="C83" s="13" t="s">
        <v>40</v>
      </c>
      <c r="D83" s="220"/>
      <c r="E83" s="261"/>
      <c r="F83" s="204" t="str">
        <f t="shared" si="2"/>
        <v>N/A</v>
      </c>
      <c r="G83" s="6"/>
      <c r="AA83" s="14" t="str">
        <f t="shared" si="3"/>
        <v/>
      </c>
      <c r="AB83" s="14" t="str">
        <f>IF(LEN($AA83)=0,"N",IF(LEN($AA83)&gt;1,"Error -- Availability entered in an incorrect format",IF($AA83='Control Panel'!$F$36,$AA83,IF($AA83='Control Panel'!$F$37,$AA83,IF($AA83='Control Panel'!$F$38,$AA83,IF($AA83='Control Panel'!$F$39,$AA83,IF($AA83='Control Panel'!$F$40,$AA83,IF($AA83='Control Panel'!$F$41,$AA83,"Error -- Availability entered in an incorrect format"))))))))</f>
        <v>N</v>
      </c>
    </row>
    <row r="84" spans="1:28" s="14" customFormat="1" x14ac:dyDescent="0.35">
      <c r="A84" s="7">
        <v>72</v>
      </c>
      <c r="B84" s="267" t="s">
        <v>423</v>
      </c>
      <c r="C84" s="13" t="s">
        <v>43</v>
      </c>
      <c r="D84" s="220"/>
      <c r="E84" s="261"/>
      <c r="F84" s="204" t="str">
        <f t="shared" si="2"/>
        <v>N/A</v>
      </c>
      <c r="G84" s="6"/>
      <c r="AA84" s="14" t="str">
        <f t="shared" si="3"/>
        <v/>
      </c>
      <c r="AB84" s="14" t="str">
        <f>IF(LEN($AA84)=0,"N",IF(LEN($AA84)&gt;1,"Error -- Availability entered in an incorrect format",IF($AA84='Control Panel'!$F$36,$AA84,IF($AA84='Control Panel'!$F$37,$AA84,IF($AA84='Control Panel'!$F$38,$AA84,IF($AA84='Control Panel'!$F$39,$AA84,IF($AA84='Control Panel'!$F$40,$AA84,IF($AA84='Control Panel'!$F$41,$AA84,"Error -- Availability entered in an incorrect format"))))))))</f>
        <v>N</v>
      </c>
    </row>
    <row r="85" spans="1:28" s="14" customFormat="1" x14ac:dyDescent="0.35">
      <c r="A85" s="7">
        <v>73</v>
      </c>
      <c r="B85" s="267" t="s">
        <v>424</v>
      </c>
      <c r="C85" s="13" t="s">
        <v>43</v>
      </c>
      <c r="D85" s="220"/>
      <c r="E85" s="261"/>
      <c r="F85" s="204" t="str">
        <f t="shared" si="2"/>
        <v>N/A</v>
      </c>
      <c r="G85" s="6"/>
      <c r="AA85" s="14" t="str">
        <f t="shared" si="3"/>
        <v/>
      </c>
      <c r="AB85" s="14" t="str">
        <f>IF(LEN($AA85)=0,"N",IF(LEN($AA85)&gt;1,"Error -- Availability entered in an incorrect format",IF($AA85='Control Panel'!$F$36,$AA85,IF($AA85='Control Panel'!$F$37,$AA85,IF($AA85='Control Panel'!$F$38,$AA85,IF($AA85='Control Panel'!$F$39,$AA85,IF($AA85='Control Panel'!$F$40,$AA85,IF($AA85='Control Panel'!$F$41,$AA85,"Error -- Availability entered in an incorrect format"))))))))</f>
        <v>N</v>
      </c>
    </row>
    <row r="86" spans="1:28" s="14" customFormat="1" x14ac:dyDescent="0.35">
      <c r="A86" s="7">
        <v>74</v>
      </c>
      <c r="B86" s="267" t="s">
        <v>425</v>
      </c>
      <c r="C86" s="13" t="s">
        <v>43</v>
      </c>
      <c r="D86" s="220"/>
      <c r="E86" s="261"/>
      <c r="F86" s="204" t="str">
        <f t="shared" si="2"/>
        <v>N/A</v>
      </c>
      <c r="G86" s="6"/>
      <c r="AA86" s="14" t="str">
        <f t="shared" si="3"/>
        <v/>
      </c>
      <c r="AB86" s="14" t="str">
        <f>IF(LEN($AA86)=0,"N",IF(LEN($AA86)&gt;1,"Error -- Availability entered in an incorrect format",IF($AA86='Control Panel'!$F$36,$AA86,IF($AA86='Control Panel'!$F$37,$AA86,IF($AA86='Control Panel'!$F$38,$AA86,IF($AA86='Control Panel'!$F$39,$AA86,IF($AA86='Control Panel'!$F$40,$AA86,IF($AA86='Control Panel'!$F$41,$AA86,"Error -- Availability entered in an incorrect format"))))))))</f>
        <v>N</v>
      </c>
    </row>
    <row r="87" spans="1:28" s="14" customFormat="1" x14ac:dyDescent="0.35">
      <c r="A87" s="7">
        <v>75</v>
      </c>
      <c r="B87" s="267" t="s">
        <v>426</v>
      </c>
      <c r="C87" s="13" t="s">
        <v>43</v>
      </c>
      <c r="D87" s="220"/>
      <c r="E87" s="261"/>
      <c r="F87" s="204" t="str">
        <f t="shared" si="2"/>
        <v>N/A</v>
      </c>
      <c r="G87" s="6"/>
      <c r="AA87" s="14" t="str">
        <f t="shared" si="3"/>
        <v/>
      </c>
      <c r="AB87" s="14" t="str">
        <f>IF(LEN($AA87)=0,"N",IF(LEN($AA87)&gt;1,"Error -- Availability entered in an incorrect format",IF($AA87='Control Panel'!$F$36,$AA87,IF($AA87='Control Panel'!$F$37,$AA87,IF($AA87='Control Panel'!$F$38,$AA87,IF($AA87='Control Panel'!$F$39,$AA87,IF($AA87='Control Panel'!$F$40,$AA87,IF($AA87='Control Panel'!$F$41,$AA87,"Error -- Availability entered in an incorrect format"))))))))</f>
        <v>N</v>
      </c>
    </row>
    <row r="88" spans="1:28" s="14" customFormat="1" ht="29" x14ac:dyDescent="0.35">
      <c r="A88" s="7">
        <v>76</v>
      </c>
      <c r="B88" s="204" t="s">
        <v>427</v>
      </c>
      <c r="C88" s="13" t="s">
        <v>37</v>
      </c>
      <c r="D88" s="220"/>
      <c r="E88" s="261"/>
      <c r="F88" s="204" t="str">
        <f t="shared" si="2"/>
        <v>N/A</v>
      </c>
      <c r="G88" s="6"/>
      <c r="AA88" s="14" t="str">
        <f t="shared" si="3"/>
        <v/>
      </c>
      <c r="AB88" s="14" t="str">
        <f>IF(LEN($AA88)=0,"N",IF(LEN($AA88)&gt;1,"Error -- Availability entered in an incorrect format",IF($AA88='Control Panel'!$F$36,$AA88,IF($AA88='Control Panel'!$F$37,$AA88,IF($AA88='Control Panel'!$F$38,$AA88,IF($AA88='Control Panel'!$F$39,$AA88,IF($AA88='Control Panel'!$F$40,$AA88,IF($AA88='Control Panel'!$F$41,$AA88,"Error -- Availability entered in an incorrect format"))))))))</f>
        <v>N</v>
      </c>
    </row>
    <row r="89" spans="1:28" s="14" customFormat="1" ht="29" x14ac:dyDescent="0.35">
      <c r="A89" s="7">
        <v>77</v>
      </c>
      <c r="B89" s="204" t="s">
        <v>428</v>
      </c>
      <c r="C89" s="13" t="s">
        <v>37</v>
      </c>
      <c r="D89" s="220"/>
      <c r="E89" s="261"/>
      <c r="F89" s="204" t="str">
        <f t="shared" si="2"/>
        <v>N/A</v>
      </c>
      <c r="G89" s="6"/>
      <c r="AA89" s="14" t="str">
        <f t="shared" si="3"/>
        <v/>
      </c>
      <c r="AB89" s="14" t="str">
        <f>IF(LEN($AA89)=0,"N",IF(LEN($AA89)&gt;1,"Error -- Availability entered in an incorrect format",IF($AA89='Control Panel'!$F$36,$AA89,IF($AA89='Control Panel'!$F$37,$AA89,IF($AA89='Control Panel'!$F$38,$AA89,IF($AA89='Control Panel'!$F$39,$AA89,IF($AA89='Control Panel'!$F$40,$AA89,IF($AA89='Control Panel'!$F$41,$AA89,"Error -- Availability entered in an incorrect format"))))))))</f>
        <v>N</v>
      </c>
    </row>
    <row r="90" spans="1:28" s="14" customFormat="1" x14ac:dyDescent="0.35">
      <c r="A90" s="7">
        <v>78</v>
      </c>
      <c r="B90" s="204" t="s">
        <v>429</v>
      </c>
      <c r="C90" s="13"/>
      <c r="D90" s="220"/>
      <c r="E90" s="261"/>
      <c r="F90" s="204" t="str">
        <f t="shared" si="2"/>
        <v>N/A</v>
      </c>
      <c r="G90" s="6"/>
      <c r="AA90" s="14" t="str">
        <f t="shared" si="3"/>
        <v/>
      </c>
      <c r="AB90" s="14" t="str">
        <f>IF(LEN($AA90)=0,"N",IF(LEN($AA90)&gt;1,"Error -- Availability entered in an incorrect format",IF($AA90='Control Panel'!$F$36,$AA90,IF($AA90='Control Panel'!$F$37,$AA90,IF($AA90='Control Panel'!$F$38,$AA90,IF($AA90='Control Panel'!$F$39,$AA90,IF($AA90='Control Panel'!$F$40,$AA90,IF($AA90='Control Panel'!$F$41,$AA90,"Error -- Availability entered in an incorrect format"))))))))</f>
        <v>N</v>
      </c>
    </row>
    <row r="91" spans="1:28" s="14" customFormat="1" ht="29" x14ac:dyDescent="0.35">
      <c r="A91" s="7">
        <v>79</v>
      </c>
      <c r="B91" s="204" t="s">
        <v>430</v>
      </c>
      <c r="C91" s="13" t="s">
        <v>40</v>
      </c>
      <c r="D91" s="220"/>
      <c r="E91" s="261"/>
      <c r="F91" s="204" t="str">
        <f t="shared" si="2"/>
        <v>N/A</v>
      </c>
      <c r="G91" s="6"/>
      <c r="AA91" s="14" t="str">
        <f t="shared" si="3"/>
        <v/>
      </c>
      <c r="AB91" s="14" t="str">
        <f>IF(LEN($AA91)=0,"N",IF(LEN($AA91)&gt;1,"Error -- Availability entered in an incorrect format",IF($AA91='Control Panel'!$F$36,$AA91,IF($AA91='Control Panel'!$F$37,$AA91,IF($AA91='Control Panel'!$F$38,$AA91,IF($AA91='Control Panel'!$F$39,$AA91,IF($AA91='Control Panel'!$F$40,$AA91,IF($AA91='Control Panel'!$F$41,$AA91,"Error -- Availability entered in an incorrect format"))))))))</f>
        <v>N</v>
      </c>
    </row>
    <row r="92" spans="1:28" s="14" customFormat="1" ht="29" x14ac:dyDescent="0.35">
      <c r="A92" s="7">
        <v>80</v>
      </c>
      <c r="B92" s="204" t="s">
        <v>431</v>
      </c>
      <c r="C92" s="13" t="s">
        <v>37</v>
      </c>
      <c r="D92" s="220"/>
      <c r="E92" s="261"/>
      <c r="F92" s="204" t="str">
        <f t="shared" si="2"/>
        <v>N/A</v>
      </c>
      <c r="G92" s="6"/>
      <c r="AA92" s="14" t="str">
        <f t="shared" si="3"/>
        <v/>
      </c>
      <c r="AB92" s="14" t="str">
        <f>IF(LEN($AA92)=0,"N",IF(LEN($AA92)&gt;1,"Error -- Availability entered in an incorrect format",IF($AA92='Control Panel'!$F$36,$AA92,IF($AA92='Control Panel'!$F$37,$AA92,IF($AA92='Control Panel'!$F$38,$AA92,IF($AA92='Control Panel'!$F$39,$AA92,IF($AA92='Control Panel'!$F$40,$AA92,IF($AA92='Control Panel'!$F$41,$AA92,"Error -- Availability entered in an incorrect format"))))))))</f>
        <v>N</v>
      </c>
    </row>
    <row r="93" spans="1:28" s="14" customFormat="1" ht="29" x14ac:dyDescent="0.35">
      <c r="A93" s="7">
        <v>81</v>
      </c>
      <c r="B93" s="204" t="s">
        <v>432</v>
      </c>
      <c r="C93" s="13" t="s">
        <v>37</v>
      </c>
      <c r="D93" s="220"/>
      <c r="E93" s="261"/>
      <c r="F93" s="204" t="str">
        <f t="shared" si="2"/>
        <v>N/A</v>
      </c>
      <c r="G93" s="6"/>
      <c r="AA93" s="14" t="str">
        <f t="shared" si="3"/>
        <v/>
      </c>
      <c r="AB93" s="14" t="str">
        <f>IF(LEN($AA93)=0,"N",IF(LEN($AA93)&gt;1,"Error -- Availability entered in an incorrect format",IF($AA93='Control Panel'!$F$36,$AA93,IF($AA93='Control Panel'!$F$37,$AA93,IF($AA93='Control Panel'!$F$38,$AA93,IF($AA93='Control Panel'!$F$39,$AA93,IF($AA93='Control Panel'!$F$40,$AA93,IF($AA93='Control Panel'!$F$41,$AA93,"Error -- Availability entered in an incorrect format"))))))))</f>
        <v>N</v>
      </c>
    </row>
    <row r="94" spans="1:28" s="14" customFormat="1" ht="29" x14ac:dyDescent="0.35">
      <c r="A94" s="7">
        <v>82</v>
      </c>
      <c r="B94" s="204" t="s">
        <v>433</v>
      </c>
      <c r="C94" s="13" t="s">
        <v>37</v>
      </c>
      <c r="D94" s="220"/>
      <c r="E94" s="261"/>
      <c r="F94" s="204" t="str">
        <f t="shared" si="2"/>
        <v>N/A</v>
      </c>
      <c r="G94" s="6"/>
      <c r="AA94" s="14" t="str">
        <f t="shared" si="3"/>
        <v/>
      </c>
      <c r="AB94" s="14" t="str">
        <f>IF(LEN($AA94)=0,"N",IF(LEN($AA94)&gt;1,"Error -- Availability entered in an incorrect format",IF($AA94='Control Panel'!$F$36,$AA94,IF($AA94='Control Panel'!$F$37,$AA94,IF($AA94='Control Panel'!$F$38,$AA94,IF($AA94='Control Panel'!$F$39,$AA94,IF($AA94='Control Panel'!$F$40,$AA94,IF($AA94='Control Panel'!$F$41,$AA94,"Error -- Availability entered in an incorrect format"))))))))</f>
        <v>N</v>
      </c>
    </row>
    <row r="95" spans="1:28" s="14" customFormat="1" ht="29" x14ac:dyDescent="0.35">
      <c r="A95" s="7">
        <v>83</v>
      </c>
      <c r="B95" s="204" t="s">
        <v>434</v>
      </c>
      <c r="C95" s="13" t="s">
        <v>42</v>
      </c>
      <c r="D95" s="220"/>
      <c r="E95" s="261"/>
      <c r="F95" s="204" t="str">
        <f t="shared" si="2"/>
        <v>N/A</v>
      </c>
      <c r="G95" s="6"/>
      <c r="AA95" s="14" t="str">
        <f t="shared" si="3"/>
        <v/>
      </c>
      <c r="AB95" s="14" t="str">
        <f>IF(LEN($AA95)=0,"N",IF(LEN($AA95)&gt;1,"Error -- Availability entered in an incorrect format",IF($AA95='Control Panel'!$F$36,$AA95,IF($AA95='Control Panel'!$F$37,$AA95,IF($AA95='Control Panel'!$F$38,$AA95,IF($AA95='Control Panel'!$F$39,$AA95,IF($AA95='Control Panel'!$F$40,$AA95,IF($AA95='Control Panel'!$F$41,$AA95,"Error -- Availability entered in an incorrect format"))))))))</f>
        <v>N</v>
      </c>
    </row>
    <row r="96" spans="1:28" s="14" customFormat="1" x14ac:dyDescent="0.35">
      <c r="A96" s="7">
        <v>84</v>
      </c>
      <c r="B96" s="204" t="s">
        <v>435</v>
      </c>
      <c r="C96" s="13" t="s">
        <v>37</v>
      </c>
      <c r="D96" s="220"/>
      <c r="E96" s="261"/>
      <c r="F96" s="204" t="str">
        <f t="shared" si="2"/>
        <v>N/A</v>
      </c>
      <c r="G96" s="6"/>
      <c r="AA96" s="14" t="str">
        <f t="shared" si="3"/>
        <v/>
      </c>
      <c r="AB96" s="14" t="str">
        <f>IF(LEN($AA96)=0,"N",IF(LEN($AA96)&gt;1,"Error -- Availability entered in an incorrect format",IF($AA96='Control Panel'!$F$36,$AA96,IF($AA96='Control Panel'!$F$37,$AA96,IF($AA96='Control Panel'!$F$38,$AA96,IF($AA96='Control Panel'!$F$39,$AA96,IF($AA96='Control Panel'!$F$40,$AA96,IF($AA96='Control Panel'!$F$41,$AA96,"Error -- Availability entered in an incorrect format"))))))))</f>
        <v>N</v>
      </c>
    </row>
    <row r="97" spans="1:28" s="14" customFormat="1" ht="29" x14ac:dyDescent="0.35">
      <c r="A97" s="7">
        <v>85</v>
      </c>
      <c r="B97" s="204" t="s">
        <v>436</v>
      </c>
      <c r="C97" s="13" t="s">
        <v>37</v>
      </c>
      <c r="D97" s="220"/>
      <c r="E97" s="261"/>
      <c r="F97" s="204" t="str">
        <f t="shared" si="2"/>
        <v>N/A</v>
      </c>
      <c r="G97" s="6"/>
      <c r="AA97" s="14" t="str">
        <f t="shared" si="3"/>
        <v/>
      </c>
      <c r="AB97" s="14" t="str">
        <f>IF(LEN($AA97)=0,"N",IF(LEN($AA97)&gt;1,"Error -- Availability entered in an incorrect format",IF($AA97='Control Panel'!$F$36,$AA97,IF($AA97='Control Panel'!$F$37,$AA97,IF($AA97='Control Panel'!$F$38,$AA97,IF($AA97='Control Panel'!$F$39,$AA97,IF($AA97='Control Panel'!$F$40,$AA97,IF($AA97='Control Panel'!$F$41,$AA97,"Error -- Availability entered in an incorrect format"))))))))</f>
        <v>N</v>
      </c>
    </row>
    <row r="98" spans="1:28" s="14" customFormat="1" x14ac:dyDescent="0.35">
      <c r="A98" s="7">
        <v>86</v>
      </c>
      <c r="B98" s="204" t="s">
        <v>437</v>
      </c>
      <c r="C98" s="13"/>
      <c r="D98" s="220"/>
      <c r="E98" s="261"/>
      <c r="F98" s="204" t="str">
        <f t="shared" si="2"/>
        <v>N/A</v>
      </c>
      <c r="G98" s="6"/>
      <c r="AA98" s="14" t="str">
        <f t="shared" si="3"/>
        <v/>
      </c>
      <c r="AB98" s="14" t="str">
        <f>IF(LEN($AA98)=0,"N",IF(LEN($AA98)&gt;1,"Error -- Availability entered in an incorrect format",IF($AA98='Control Panel'!$F$36,$AA98,IF($AA98='Control Panel'!$F$37,$AA98,IF($AA98='Control Panel'!$F$38,$AA98,IF($AA98='Control Panel'!$F$39,$AA98,IF($AA98='Control Panel'!$F$40,$AA98,IF($AA98='Control Panel'!$F$41,$AA98,"Error -- Availability entered in an incorrect format"))))))))</f>
        <v>N</v>
      </c>
    </row>
    <row r="99" spans="1:28" s="14" customFormat="1" ht="58" x14ac:dyDescent="0.35">
      <c r="A99" s="7">
        <v>87</v>
      </c>
      <c r="B99" s="204" t="s">
        <v>438</v>
      </c>
      <c r="C99" s="13" t="s">
        <v>37</v>
      </c>
      <c r="D99" s="220"/>
      <c r="E99" s="261"/>
      <c r="F99" s="204" t="str">
        <f t="shared" si="2"/>
        <v>N/A</v>
      </c>
      <c r="G99" s="6"/>
      <c r="AA99" s="14" t="str">
        <f t="shared" si="3"/>
        <v/>
      </c>
      <c r="AB99" s="14" t="str">
        <f>IF(LEN($AA99)=0,"N",IF(LEN($AA99)&gt;1,"Error -- Availability entered in an incorrect format",IF($AA99='Control Panel'!$F$36,$AA99,IF($AA99='Control Panel'!$F$37,$AA99,IF($AA99='Control Panel'!$F$38,$AA99,IF($AA99='Control Panel'!$F$39,$AA99,IF($AA99='Control Panel'!$F$40,$AA99,IF($AA99='Control Panel'!$F$41,$AA99,"Error -- Availability entered in an incorrect format"))))))))</f>
        <v>N</v>
      </c>
    </row>
    <row r="100" spans="1:28" s="14" customFormat="1" ht="43.5" x14ac:dyDescent="0.35">
      <c r="A100" s="7">
        <v>88</v>
      </c>
      <c r="B100" s="204" t="s">
        <v>439</v>
      </c>
      <c r="C100" s="13" t="s">
        <v>37</v>
      </c>
      <c r="D100" s="220"/>
      <c r="E100" s="261"/>
      <c r="F100" s="204" t="str">
        <f t="shared" si="2"/>
        <v>N/A</v>
      </c>
      <c r="G100" s="6"/>
      <c r="AA100" s="14" t="str">
        <f t="shared" si="3"/>
        <v/>
      </c>
      <c r="AB100" s="14" t="str">
        <f>IF(LEN($AA100)=0,"N",IF(LEN($AA100)&gt;1,"Error -- Availability entered in an incorrect format",IF($AA100='Control Panel'!$F$36,$AA100,IF($AA100='Control Panel'!$F$37,$AA100,IF($AA100='Control Panel'!$F$38,$AA100,IF($AA100='Control Panel'!$F$39,$AA100,IF($AA100='Control Panel'!$F$40,$AA100,IF($AA100='Control Panel'!$F$41,$AA100,"Error -- Availability entered in an incorrect format"))))))))</f>
        <v>N</v>
      </c>
    </row>
    <row r="101" spans="1:28" s="14" customFormat="1" ht="43.5" x14ac:dyDescent="0.35">
      <c r="A101" s="7">
        <v>89</v>
      </c>
      <c r="B101" s="204" t="s">
        <v>440</v>
      </c>
      <c r="C101" s="13" t="s">
        <v>37</v>
      </c>
      <c r="D101" s="220"/>
      <c r="E101" s="261"/>
      <c r="F101" s="204" t="str">
        <f t="shared" si="2"/>
        <v>N/A</v>
      </c>
      <c r="G101" s="6"/>
      <c r="AA101" s="14" t="str">
        <f t="shared" si="3"/>
        <v/>
      </c>
      <c r="AB101" s="14" t="str">
        <f>IF(LEN($AA101)=0,"N",IF(LEN($AA101)&gt;1,"Error -- Availability entered in an incorrect format",IF($AA101='Control Panel'!$F$36,$AA101,IF($AA101='Control Panel'!$F$37,$AA101,IF($AA101='Control Panel'!$F$38,$AA101,IF($AA101='Control Panel'!$F$39,$AA101,IF($AA101='Control Panel'!$F$40,$AA101,IF($AA101='Control Panel'!$F$41,$AA101,"Error -- Availability entered in an incorrect format"))))))))</f>
        <v>N</v>
      </c>
    </row>
    <row r="102" spans="1:28" s="14" customFormat="1" ht="72.5" x14ac:dyDescent="0.35">
      <c r="A102" s="7">
        <v>90</v>
      </c>
      <c r="B102" s="204" t="s">
        <v>441</v>
      </c>
      <c r="C102" s="13" t="s">
        <v>37</v>
      </c>
      <c r="D102" s="220"/>
      <c r="E102" s="261"/>
      <c r="F102" s="204" t="str">
        <f t="shared" si="2"/>
        <v>N/A</v>
      </c>
      <c r="G102" s="6"/>
      <c r="AA102" s="14" t="str">
        <f t="shared" si="3"/>
        <v/>
      </c>
      <c r="AB102" s="14" t="str">
        <f>IF(LEN($AA102)=0,"N",IF(LEN($AA102)&gt;1,"Error -- Availability entered in an incorrect format",IF($AA102='Control Panel'!$F$36,$AA102,IF($AA102='Control Panel'!$F$37,$AA102,IF($AA102='Control Panel'!$F$38,$AA102,IF($AA102='Control Panel'!$F$39,$AA102,IF($AA102='Control Panel'!$F$40,$AA102,IF($AA102='Control Panel'!$F$41,$AA102,"Error -- Availability entered in an incorrect format"))))))))</f>
        <v>N</v>
      </c>
    </row>
    <row r="103" spans="1:28" s="14" customFormat="1" ht="29" x14ac:dyDescent="0.35">
      <c r="A103" s="7">
        <v>91</v>
      </c>
      <c r="B103" s="204" t="s">
        <v>442</v>
      </c>
      <c r="C103" s="13" t="s">
        <v>37</v>
      </c>
      <c r="D103" s="220"/>
      <c r="E103" s="261"/>
      <c r="F103" s="204" t="str">
        <f t="shared" si="2"/>
        <v>N/A</v>
      </c>
      <c r="G103" s="6"/>
      <c r="AA103" s="14" t="str">
        <f t="shared" si="3"/>
        <v/>
      </c>
      <c r="AB103" s="14" t="str">
        <f>IF(LEN($AA103)=0,"N",IF(LEN($AA103)&gt;1,"Error -- Availability entered in an incorrect format",IF($AA103='Control Panel'!$F$36,$AA103,IF($AA103='Control Panel'!$F$37,$AA103,IF($AA103='Control Panel'!$F$38,$AA103,IF($AA103='Control Panel'!$F$39,$AA103,IF($AA103='Control Panel'!$F$40,$AA103,IF($AA103='Control Panel'!$F$41,$AA103,"Error -- Availability entered in an incorrect format"))))))))</f>
        <v>N</v>
      </c>
    </row>
    <row r="104" spans="1:28" s="14" customFormat="1" x14ac:dyDescent="0.35">
      <c r="A104" s="7">
        <v>92</v>
      </c>
      <c r="B104" s="204" t="s">
        <v>443</v>
      </c>
      <c r="C104" s="13" t="s">
        <v>37</v>
      </c>
      <c r="D104" s="220"/>
      <c r="E104" s="261"/>
      <c r="F104" s="204" t="str">
        <f t="shared" si="2"/>
        <v>N/A</v>
      </c>
      <c r="G104" s="6"/>
      <c r="AA104" s="14" t="str">
        <f t="shared" si="3"/>
        <v/>
      </c>
      <c r="AB104" s="14" t="str">
        <f>IF(LEN($AA104)=0,"N",IF(LEN($AA104)&gt;1,"Error -- Availability entered in an incorrect format",IF($AA104='Control Panel'!$F$36,$AA104,IF($AA104='Control Panel'!$F$37,$AA104,IF($AA104='Control Panel'!$F$38,$AA104,IF($AA104='Control Panel'!$F$39,$AA104,IF($AA104='Control Panel'!$F$40,$AA104,IF($AA104='Control Panel'!$F$41,$AA104,"Error -- Availability entered in an incorrect format"))))))))</f>
        <v>N</v>
      </c>
    </row>
    <row r="105" spans="1:28" s="14" customFormat="1" ht="29" x14ac:dyDescent="0.35">
      <c r="A105" s="7">
        <v>93</v>
      </c>
      <c r="B105" s="9" t="s">
        <v>444</v>
      </c>
      <c r="C105" s="13" t="s">
        <v>37</v>
      </c>
      <c r="D105" s="220"/>
      <c r="E105" s="261"/>
      <c r="F105" s="204" t="str">
        <f t="shared" si="2"/>
        <v>N/A</v>
      </c>
      <c r="G105" s="6"/>
      <c r="AA105" s="14" t="str">
        <f t="shared" si="3"/>
        <v/>
      </c>
      <c r="AB105" s="14" t="str">
        <f>IF(LEN($AA105)=0,"N",IF(LEN($AA105)&gt;1,"Error -- Availability entered in an incorrect format",IF($AA105='Control Panel'!$F$36,$AA105,IF($AA105='Control Panel'!$F$37,$AA105,IF($AA105='Control Panel'!$F$38,$AA105,IF($AA105='Control Panel'!$F$39,$AA105,IF($AA105='Control Panel'!$F$40,$AA105,IF($AA105='Control Panel'!$F$41,$AA105,"Error -- Availability entered in an incorrect format"))))))))</f>
        <v>N</v>
      </c>
    </row>
    <row r="106" spans="1:28" s="14" customFormat="1" ht="29" x14ac:dyDescent="0.35">
      <c r="A106" s="7">
        <v>94</v>
      </c>
      <c r="B106" s="9" t="s">
        <v>445</v>
      </c>
      <c r="C106" s="13" t="s">
        <v>37</v>
      </c>
      <c r="D106" s="220"/>
      <c r="E106" s="261"/>
      <c r="F106" s="204" t="str">
        <f t="shared" si="2"/>
        <v>N/A</v>
      </c>
      <c r="G106" s="6"/>
      <c r="AA106" s="14" t="str">
        <f t="shared" si="3"/>
        <v/>
      </c>
      <c r="AB106" s="14" t="str">
        <f>IF(LEN($AA106)=0,"N",IF(LEN($AA106)&gt;1,"Error -- Availability entered in an incorrect format",IF($AA106='Control Panel'!$F$36,$AA106,IF($AA106='Control Panel'!$F$37,$AA106,IF($AA106='Control Panel'!$F$38,$AA106,IF($AA106='Control Panel'!$F$39,$AA106,IF($AA106='Control Panel'!$F$40,$AA106,IF($AA106='Control Panel'!$F$41,$AA106,"Error -- Availability entered in an incorrect format"))))))))</f>
        <v>N</v>
      </c>
    </row>
    <row r="107" spans="1:28" s="14" customFormat="1" x14ac:dyDescent="0.35">
      <c r="A107" s="7">
        <v>95</v>
      </c>
      <c r="B107" s="204" t="s">
        <v>446</v>
      </c>
      <c r="C107" s="13" t="s">
        <v>37</v>
      </c>
      <c r="D107" s="220"/>
      <c r="E107" s="261"/>
      <c r="F107" s="204" t="str">
        <f t="shared" si="2"/>
        <v>N/A</v>
      </c>
      <c r="G107" s="6"/>
      <c r="AA107" s="14" t="str">
        <f t="shared" si="3"/>
        <v/>
      </c>
      <c r="AB107" s="14" t="str">
        <f>IF(LEN($AA107)=0,"N",IF(LEN($AA107)&gt;1,"Error -- Availability entered in an incorrect format",IF($AA107='Control Panel'!$F$36,$AA107,IF($AA107='Control Panel'!$F$37,$AA107,IF($AA107='Control Panel'!$F$38,$AA107,IF($AA107='Control Panel'!$F$39,$AA107,IF($AA107='Control Panel'!$F$40,$AA107,IF($AA107='Control Panel'!$F$41,$AA107,"Error -- Availability entered in an incorrect format"))))))))</f>
        <v>N</v>
      </c>
    </row>
    <row r="108" spans="1:28" s="14" customFormat="1" ht="29" x14ac:dyDescent="0.35">
      <c r="A108" s="7">
        <v>96</v>
      </c>
      <c r="B108" s="204" t="s">
        <v>447</v>
      </c>
      <c r="C108" s="13" t="s">
        <v>37</v>
      </c>
      <c r="D108" s="220"/>
      <c r="E108" s="261"/>
      <c r="F108" s="204" t="str">
        <f t="shared" si="2"/>
        <v>N/A</v>
      </c>
      <c r="G108" s="6"/>
      <c r="AA108" s="14" t="str">
        <f t="shared" si="3"/>
        <v/>
      </c>
      <c r="AB108" s="14" t="str">
        <f>IF(LEN($AA108)=0,"N",IF(LEN($AA108)&gt;1,"Error -- Availability entered in an incorrect format",IF($AA108='Control Panel'!$F$36,$AA108,IF($AA108='Control Panel'!$F$37,$AA108,IF($AA108='Control Panel'!$F$38,$AA108,IF($AA108='Control Panel'!$F$39,$AA108,IF($AA108='Control Panel'!$F$40,$AA108,IF($AA108='Control Panel'!$F$41,$AA108,"Error -- Availability entered in an incorrect format"))))))))</f>
        <v>N</v>
      </c>
    </row>
    <row r="109" spans="1:28" s="14" customFormat="1" ht="43.5" x14ac:dyDescent="0.35">
      <c r="A109" s="7">
        <v>97</v>
      </c>
      <c r="B109" s="204" t="s">
        <v>448</v>
      </c>
      <c r="C109" s="13" t="s">
        <v>37</v>
      </c>
      <c r="D109" s="220"/>
      <c r="E109" s="261"/>
      <c r="F109" s="204" t="str">
        <f t="shared" si="2"/>
        <v>N/A</v>
      </c>
      <c r="G109" s="6"/>
      <c r="AA109" s="14" t="str">
        <f t="shared" si="3"/>
        <v/>
      </c>
      <c r="AB109" s="14" t="str">
        <f>IF(LEN($AA109)=0,"N",IF(LEN($AA109)&gt;1,"Error -- Availability entered in an incorrect format",IF($AA109='Control Panel'!$F$36,$AA109,IF($AA109='Control Panel'!$F$37,$AA109,IF($AA109='Control Panel'!$F$38,$AA109,IF($AA109='Control Panel'!$F$39,$AA109,IF($AA109='Control Panel'!$F$40,$AA109,IF($AA109='Control Panel'!$F$41,$AA109,"Error -- Availability entered in an incorrect format"))))))))</f>
        <v>N</v>
      </c>
    </row>
    <row r="110" spans="1:28" s="14" customFormat="1" x14ac:dyDescent="0.35">
      <c r="A110" s="7">
        <v>98</v>
      </c>
      <c r="B110" s="204" t="s">
        <v>449</v>
      </c>
      <c r="C110" s="13" t="s">
        <v>37</v>
      </c>
      <c r="D110" s="220"/>
      <c r="E110" s="261"/>
      <c r="F110" s="204" t="str">
        <f t="shared" si="2"/>
        <v>N/A</v>
      </c>
      <c r="G110" s="6"/>
      <c r="AA110" s="14" t="str">
        <f t="shared" si="3"/>
        <v/>
      </c>
      <c r="AB110" s="14" t="str">
        <f>IF(LEN($AA110)=0,"N",IF(LEN($AA110)&gt;1,"Error -- Availability entered in an incorrect format",IF($AA110='Control Panel'!$F$36,$AA110,IF($AA110='Control Panel'!$F$37,$AA110,IF($AA110='Control Panel'!$F$38,$AA110,IF($AA110='Control Panel'!$F$39,$AA110,IF($AA110='Control Panel'!$F$40,$AA110,IF($AA110='Control Panel'!$F$41,$AA110,"Error -- Availability entered in an incorrect format"))))))))</f>
        <v>N</v>
      </c>
    </row>
  </sheetData>
  <mergeCells count="12">
    <mergeCell ref="A1:G1"/>
    <mergeCell ref="B2:G2"/>
    <mergeCell ref="B3:G3"/>
    <mergeCell ref="B4:G4"/>
    <mergeCell ref="B5:G5"/>
    <mergeCell ref="A11:G11"/>
    <mergeCell ref="A10:C10"/>
    <mergeCell ref="D10:G10"/>
    <mergeCell ref="B6:G6"/>
    <mergeCell ref="B7:G7"/>
    <mergeCell ref="B8:G8"/>
    <mergeCell ref="A9:G9"/>
  </mergeCells>
  <conditionalFormatting sqref="A13:A110 C13:E110 G13:G110">
    <cfRule type="expression" dxfId="143" priority="5">
      <formula>$C13=""</formula>
    </cfRule>
  </conditionalFormatting>
  <conditionalFormatting sqref="B13:B110">
    <cfRule type="expression" dxfId="142" priority="4">
      <formula>$C13=""</formula>
    </cfRule>
  </conditionalFormatting>
  <conditionalFormatting sqref="F13:F110">
    <cfRule type="expression" dxfId="141" priority="3">
      <formula>$C13=""</formula>
    </cfRule>
  </conditionalFormatting>
  <conditionalFormatting sqref="A1:G1">
    <cfRule type="cellIs" dxfId="140" priority="1" operator="equal">
      <formula>"Replace this text with vendor name in the first module."</formula>
    </cfRule>
  </conditionalFormatting>
  <dataValidations count="1">
    <dataValidation type="decimal" allowBlank="1" showInputMessage="1" showErrorMessage="1" errorTitle="Invalid Response" error="Please enter number only and inlcude text in comments column." promptTitle="Cost" prompt="Please enter any related cost for specification compliance." sqref="E13:E110" xr:uid="{D2729272-EF85-440C-A7A7-F3178CE56B8C}">
      <formula1>0</formula1>
      <formula2>1000000</formula2>
    </dataValidation>
  </dataValidations>
  <printOptions horizontalCentered="1"/>
  <pageMargins left="0.25" right="0.25" top="0.75" bottom="0.75" header="0.3" footer="0.3"/>
  <pageSetup scale="75" fitToHeight="0" orientation="landscape" r:id="rId1"/>
  <headerFooter>
    <oddHeader>&amp;LAppendix B - Application Specifications&amp;C&amp;"Calibri,Bold"&amp;12Albuquerque Public Schools - ERP Software Selection RFP
&amp;R&amp;"-,Bold"&amp;KFF0000&amp;A</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Button 2">
              <controlPr defaultSize="0" print="0" autoFill="0" autoPict="0" macro="[0]!FormatSpecs">
                <anchor moveWithCells="1" sizeWithCells="1">
                  <from>
                    <xdr:col>28</xdr:col>
                    <xdr:colOff>184150</xdr:colOff>
                    <xdr:row>12</xdr:row>
                    <xdr:rowOff>88900</xdr:rowOff>
                  </from>
                  <to>
                    <xdr:col>28</xdr:col>
                    <xdr:colOff>450850</xdr:colOff>
                    <xdr:row>17</xdr:row>
                    <xdr:rowOff>152400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01552058-415F-4DC8-B10F-7148A20484DB}">
            <xm:f>D10='Control Panel'!$I$25</xm:f>
            <x14:dxf>
              <font>
                <color rgb="FFFFFF00"/>
              </font>
              <fill>
                <patternFill>
                  <fgColor indexed="64"/>
                  <bgColor rgb="FFBF311A"/>
                </patternFill>
              </fill>
            </x14:dxf>
          </x14:cfRule>
          <xm:sqref>D10:G10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Invalid Response" error="Please enter appropriate availability response." promptTitle="Please enter availability:" prompt="_x000a_  Y - Yes_x000a_  R - Reporting_x000a_  T - Third Party_x000a_  M - Modification_x000a_  F - Future_x000a_  N - Not Available_x000a__x000a__x000a_*Paste values permitted." xr:uid="{19020833-BFC3-4F0B-9E98-92455CF1C725}">
          <x14:formula1>
            <xm:f>'Control Panel'!$F$36:$F$41</xm:f>
          </x14:formula1>
          <xm:sqref>D13:D110</xm:sqref>
        </x14:dataValidation>
      </x14:dataValidation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pageSetUpPr fitToPage="1"/>
  </sheetPr>
  <dimension ref="A1:AI12"/>
  <sheetViews>
    <sheetView workbookViewId="0">
      <pane ySplit="12" topLeftCell="A13" activePane="bottomLeft" state="frozen"/>
      <selection activeCell="F7" sqref="F7:G7"/>
      <selection pane="bottomLeft" activeCell="D14" sqref="D14"/>
    </sheetView>
  </sheetViews>
  <sheetFormatPr defaultColWidth="9.1796875" defaultRowHeight="14.5" x14ac:dyDescent="0.35"/>
  <cols>
    <col min="1" max="1" width="8.7265625" style="207" customWidth="1"/>
    <col min="2" max="2" width="65.7265625" style="208" customWidth="1"/>
    <col min="3" max="3" width="12.7265625" style="209" customWidth="1"/>
    <col min="4" max="4" width="12.7265625" style="210" customWidth="1"/>
    <col min="5" max="5" width="12.7265625" style="209" customWidth="1"/>
    <col min="6" max="6" width="27.7265625" style="211" customWidth="1"/>
    <col min="7" max="7" width="35.7265625" style="208" customWidth="1"/>
    <col min="8" max="33" width="9.1796875" style="2"/>
    <col min="34" max="34" width="9.1796875" style="2" customWidth="1"/>
    <col min="35" max="35" width="4.1796875" style="2" customWidth="1"/>
    <col min="36" max="16384" width="9.1796875" style="2"/>
  </cols>
  <sheetData>
    <row r="1" spans="1:35" ht="15" customHeight="1" x14ac:dyDescent="0.35">
      <c r="A1" s="422" t="str">
        <f>'General Technical'!A1</f>
        <v>Replace this text with vendor name in the first module.</v>
      </c>
      <c r="B1" s="422"/>
      <c r="C1" s="422"/>
      <c r="D1" s="422"/>
      <c r="E1" s="422"/>
      <c r="F1" s="422"/>
      <c r="G1" s="422"/>
    </row>
    <row r="2" spans="1:35" x14ac:dyDescent="0.35">
      <c r="A2" s="200" t="s">
        <v>33</v>
      </c>
      <c r="B2" s="421" t="s">
        <v>221</v>
      </c>
      <c r="C2" s="421"/>
      <c r="D2" s="421"/>
      <c r="E2" s="421"/>
      <c r="F2" s="421"/>
      <c r="G2" s="421"/>
      <c r="AB2" s="2" t="s">
        <v>222</v>
      </c>
      <c r="AC2" s="2" t="e">
        <f>SUBTOTAL(3,#REF!)</f>
        <v>#REF!</v>
      </c>
    </row>
    <row r="3" spans="1:35" ht="45" customHeight="1" x14ac:dyDescent="0.35">
      <c r="A3" s="221" t="str">
        <f>'Control Panel'!F36</f>
        <v>Y</v>
      </c>
      <c r="B3" s="426"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26"/>
      <c r="D3" s="426"/>
      <c r="E3" s="426"/>
      <c r="F3" s="426"/>
      <c r="G3" s="426"/>
    </row>
    <row r="4" spans="1:35" x14ac:dyDescent="0.35">
      <c r="A4" s="222" t="str">
        <f>'Control Panel'!F37</f>
        <v>R</v>
      </c>
      <c r="B4" s="427" t="str">
        <f>'Control Panel'!H37</f>
        <v>Functionality is provided through reports generated using proposed Reporting Tools.</v>
      </c>
      <c r="C4" s="427"/>
      <c r="D4" s="427"/>
      <c r="E4" s="427"/>
      <c r="F4" s="427"/>
      <c r="G4" s="427"/>
    </row>
    <row r="5" spans="1:35" ht="30" customHeight="1" x14ac:dyDescent="0.35">
      <c r="A5" s="221" t="str">
        <f>'Control Panel'!F38</f>
        <v>T</v>
      </c>
      <c r="B5" s="426"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26"/>
      <c r="D5" s="426"/>
      <c r="E5" s="426"/>
      <c r="F5" s="426"/>
      <c r="G5" s="426"/>
    </row>
    <row r="6" spans="1:35" x14ac:dyDescent="0.35">
      <c r="A6" s="222" t="str">
        <f>'Control Panel'!F39</f>
        <v>M</v>
      </c>
      <c r="B6" s="427" t="str">
        <f>'Control Panel'!H39</f>
        <v>Functionality is provided through customization to the application, including creation of a new workflow or development of a custom interface, that may have an impact on future upgradability.</v>
      </c>
      <c r="C6" s="427"/>
      <c r="D6" s="427"/>
      <c r="E6" s="427"/>
      <c r="F6" s="427"/>
      <c r="G6" s="427"/>
    </row>
    <row r="7" spans="1:35" ht="16.5" customHeight="1" x14ac:dyDescent="0.35">
      <c r="A7" s="221" t="str">
        <f>'Control Panel'!F40</f>
        <v>F</v>
      </c>
      <c r="B7" s="426" t="str">
        <f>'Control Panel'!H40</f>
        <v>Functionality is provided through a future general availability (GA) release that is scheduled to occur within 1 year of the proposal response.</v>
      </c>
      <c r="C7" s="426"/>
      <c r="D7" s="426"/>
      <c r="E7" s="426"/>
      <c r="F7" s="426"/>
      <c r="G7" s="426"/>
    </row>
    <row r="8" spans="1:35" x14ac:dyDescent="0.35">
      <c r="A8" s="222" t="str">
        <f>'Control Panel'!F41</f>
        <v>N</v>
      </c>
      <c r="B8" s="427" t="str">
        <f>'Control Panel'!H41</f>
        <v>Functionality is not provided.</v>
      </c>
      <c r="C8" s="427"/>
      <c r="D8" s="427"/>
      <c r="E8" s="427"/>
      <c r="F8" s="427"/>
      <c r="G8" s="427"/>
    </row>
    <row r="9" spans="1:35" x14ac:dyDescent="0.35">
      <c r="A9" s="428" t="str">
        <f>'Control Panel'!I25</f>
        <v>Replace this text with the primary product name(s) which satisfy requirements.</v>
      </c>
      <c r="B9" s="429"/>
      <c r="C9" s="429"/>
      <c r="D9" s="429"/>
      <c r="E9" s="429"/>
      <c r="F9" s="429"/>
      <c r="G9" s="430"/>
    </row>
    <row r="10" spans="1:35" ht="15" customHeight="1" x14ac:dyDescent="0.35">
      <c r="A10" s="424" t="str">
        <f>'Control Panel'!F94&amp;" - "&amp;'Control Panel'!E94</f>
        <v>4.49 - Module 48</v>
      </c>
      <c r="B10" s="424"/>
      <c r="C10" s="424"/>
      <c r="D10" s="425" t="str">
        <f>A9</f>
        <v>Replace this text with the primary product name(s) which satisfy requirements.</v>
      </c>
      <c r="E10" s="425"/>
      <c r="F10" s="425"/>
      <c r="G10" s="425"/>
    </row>
    <row r="11" spans="1:35" x14ac:dyDescent="0.35">
      <c r="A11" s="423" t="s">
        <v>223</v>
      </c>
      <c r="B11" s="423"/>
      <c r="C11" s="423"/>
      <c r="D11" s="423"/>
      <c r="E11" s="423"/>
      <c r="F11" s="423"/>
      <c r="G11" s="423"/>
      <c r="AA11" s="2" t="s">
        <v>224</v>
      </c>
      <c r="AI11" s="3"/>
    </row>
    <row r="12" spans="1:35" ht="15" customHeight="1" x14ac:dyDescent="0.35">
      <c r="A12" s="16" t="str">
        <f>'General Technical'!A12</f>
        <v>Number</v>
      </c>
      <c r="B12" s="17" t="str">
        <f>'General Technical'!B12</f>
        <v>Application Requirements</v>
      </c>
      <c r="C12" s="18" t="str">
        <f>'General Technical'!C12</f>
        <v>Priority</v>
      </c>
      <c r="D12" s="16" t="str">
        <f>'General Technical'!D12</f>
        <v>Availability</v>
      </c>
      <c r="E12" s="18" t="str">
        <f>'General Technical'!E12</f>
        <v>Cost</v>
      </c>
      <c r="F12" s="17" t="str">
        <f>'General Technical'!F12</f>
        <v>Required Product(s)</v>
      </c>
      <c r="G12" s="17" t="str">
        <f>'General Technical'!G12</f>
        <v>Comments</v>
      </c>
      <c r="AA12" s="4" t="s">
        <v>229</v>
      </c>
      <c r="AC12" s="5">
        <f>COUNTIF(AB:AB,"Error -- Availability entered in an incorrect format")</f>
        <v>0</v>
      </c>
    </row>
  </sheetData>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5"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C84751C5-827A-44F1-AA46-D989808AD970}">
            <xm:f>D10='Control Panel'!$I$25</xm:f>
            <x14:dxf>
              <font>
                <color rgb="FFFFFF00"/>
              </font>
              <fill>
                <patternFill>
                  <bgColor rgb="FFBF311A"/>
                </patternFill>
              </fill>
            </x14:dxf>
          </x14:cfRule>
          <xm:sqref>D10:G10</xm:sqref>
        </x14:conditionalFormatting>
      </x14:conditionalFormattings>
    </ext>
  </extLs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pageSetUpPr fitToPage="1"/>
  </sheetPr>
  <dimension ref="A1:AI12"/>
  <sheetViews>
    <sheetView workbookViewId="0">
      <pane ySplit="12" topLeftCell="A13" activePane="bottomLeft" state="frozen"/>
      <selection activeCell="F7" sqref="F7:G7"/>
      <selection pane="bottomLeft" activeCell="D14" sqref="D14"/>
    </sheetView>
  </sheetViews>
  <sheetFormatPr defaultColWidth="9.1796875" defaultRowHeight="14.5" x14ac:dyDescent="0.35"/>
  <cols>
    <col min="1" max="1" width="8.7265625" style="207" customWidth="1"/>
    <col min="2" max="2" width="65.7265625" style="208" customWidth="1"/>
    <col min="3" max="3" width="12.7265625" style="209" customWidth="1"/>
    <col min="4" max="4" width="12.7265625" style="210" customWidth="1"/>
    <col min="5" max="5" width="12.7265625" style="209" customWidth="1"/>
    <col min="6" max="6" width="27.7265625" style="211" customWidth="1"/>
    <col min="7" max="7" width="35.7265625" style="208" customWidth="1"/>
    <col min="8" max="33" width="9.1796875" style="2"/>
    <col min="34" max="34" width="9.1796875" style="2" customWidth="1"/>
    <col min="35" max="35" width="4.1796875" style="2" customWidth="1"/>
    <col min="36" max="16384" width="9.1796875" style="2"/>
  </cols>
  <sheetData>
    <row r="1" spans="1:35" ht="15" customHeight="1" x14ac:dyDescent="0.35">
      <c r="A1" s="422" t="str">
        <f>'General Technical'!A1</f>
        <v>Replace this text with vendor name in the first module.</v>
      </c>
      <c r="B1" s="422"/>
      <c r="C1" s="422"/>
      <c r="D1" s="422"/>
      <c r="E1" s="422"/>
      <c r="F1" s="422"/>
      <c r="G1" s="422"/>
    </row>
    <row r="2" spans="1:35" x14ac:dyDescent="0.35">
      <c r="A2" s="200" t="s">
        <v>33</v>
      </c>
      <c r="B2" s="421" t="s">
        <v>221</v>
      </c>
      <c r="C2" s="421"/>
      <c r="D2" s="421"/>
      <c r="E2" s="421"/>
      <c r="F2" s="421"/>
      <c r="G2" s="421"/>
      <c r="AB2" s="2" t="s">
        <v>222</v>
      </c>
      <c r="AC2" s="2" t="e">
        <f>SUBTOTAL(3,#REF!)</f>
        <v>#REF!</v>
      </c>
    </row>
    <row r="3" spans="1:35" ht="45" customHeight="1" x14ac:dyDescent="0.35">
      <c r="A3" s="221" t="str">
        <f>'Control Panel'!F36</f>
        <v>Y</v>
      </c>
      <c r="B3" s="426"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26"/>
      <c r="D3" s="426"/>
      <c r="E3" s="426"/>
      <c r="F3" s="426"/>
      <c r="G3" s="426"/>
    </row>
    <row r="4" spans="1:35" x14ac:dyDescent="0.35">
      <c r="A4" s="222" t="str">
        <f>'Control Panel'!F37</f>
        <v>R</v>
      </c>
      <c r="B4" s="427" t="str">
        <f>'Control Panel'!H37</f>
        <v>Functionality is provided through reports generated using proposed Reporting Tools.</v>
      </c>
      <c r="C4" s="427"/>
      <c r="D4" s="427"/>
      <c r="E4" s="427"/>
      <c r="F4" s="427"/>
      <c r="G4" s="427"/>
    </row>
    <row r="5" spans="1:35" ht="30" customHeight="1" x14ac:dyDescent="0.35">
      <c r="A5" s="221" t="str">
        <f>'Control Panel'!F38</f>
        <v>T</v>
      </c>
      <c r="B5" s="426"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26"/>
      <c r="D5" s="426"/>
      <c r="E5" s="426"/>
      <c r="F5" s="426"/>
      <c r="G5" s="426"/>
    </row>
    <row r="6" spans="1:35" x14ac:dyDescent="0.35">
      <c r="A6" s="222" t="str">
        <f>'Control Panel'!F39</f>
        <v>M</v>
      </c>
      <c r="B6" s="427" t="str">
        <f>'Control Panel'!H39</f>
        <v>Functionality is provided through customization to the application, including creation of a new workflow or development of a custom interface, that may have an impact on future upgradability.</v>
      </c>
      <c r="C6" s="427"/>
      <c r="D6" s="427"/>
      <c r="E6" s="427"/>
      <c r="F6" s="427"/>
      <c r="G6" s="427"/>
    </row>
    <row r="7" spans="1:35" ht="16.5" customHeight="1" x14ac:dyDescent="0.35">
      <c r="A7" s="221" t="str">
        <f>'Control Panel'!F40</f>
        <v>F</v>
      </c>
      <c r="B7" s="426" t="str">
        <f>'Control Panel'!H40</f>
        <v>Functionality is provided through a future general availability (GA) release that is scheduled to occur within 1 year of the proposal response.</v>
      </c>
      <c r="C7" s="426"/>
      <c r="D7" s="426"/>
      <c r="E7" s="426"/>
      <c r="F7" s="426"/>
      <c r="G7" s="426"/>
    </row>
    <row r="8" spans="1:35" x14ac:dyDescent="0.35">
      <c r="A8" s="222" t="str">
        <f>'Control Panel'!F41</f>
        <v>N</v>
      </c>
      <c r="B8" s="427" t="str">
        <f>'Control Panel'!H41</f>
        <v>Functionality is not provided.</v>
      </c>
      <c r="C8" s="427"/>
      <c r="D8" s="427"/>
      <c r="E8" s="427"/>
      <c r="F8" s="427"/>
      <c r="G8" s="427"/>
    </row>
    <row r="9" spans="1:35" x14ac:dyDescent="0.35">
      <c r="A9" s="428" t="str">
        <f>'Control Panel'!I25</f>
        <v>Replace this text with the primary product name(s) which satisfy requirements.</v>
      </c>
      <c r="B9" s="429"/>
      <c r="C9" s="429"/>
      <c r="D9" s="429"/>
      <c r="E9" s="429"/>
      <c r="F9" s="429"/>
      <c r="G9" s="430"/>
    </row>
    <row r="10" spans="1:35" ht="15" customHeight="1" x14ac:dyDescent="0.35">
      <c r="A10" s="424" t="str">
        <f>'Control Panel'!F95&amp;" - "&amp;'Control Panel'!E95</f>
        <v>4.50 - Module 49</v>
      </c>
      <c r="B10" s="424"/>
      <c r="C10" s="424"/>
      <c r="D10" s="425" t="str">
        <f>A9</f>
        <v>Replace this text with the primary product name(s) which satisfy requirements.</v>
      </c>
      <c r="E10" s="425"/>
      <c r="F10" s="425"/>
      <c r="G10" s="425"/>
    </row>
    <row r="11" spans="1:35" x14ac:dyDescent="0.35">
      <c r="A11" s="423" t="s">
        <v>223</v>
      </c>
      <c r="B11" s="423"/>
      <c r="C11" s="423"/>
      <c r="D11" s="423"/>
      <c r="E11" s="423"/>
      <c r="F11" s="423"/>
      <c r="G11" s="423"/>
      <c r="AA11" s="2" t="s">
        <v>224</v>
      </c>
      <c r="AI11" s="3"/>
    </row>
    <row r="12" spans="1:35" ht="15" customHeight="1" x14ac:dyDescent="0.35">
      <c r="A12" s="16" t="str">
        <f>'General Technical'!A12</f>
        <v>Number</v>
      </c>
      <c r="B12" s="17" t="str">
        <f>'General Technical'!B12</f>
        <v>Application Requirements</v>
      </c>
      <c r="C12" s="18" t="str">
        <f>'General Technical'!C12</f>
        <v>Priority</v>
      </c>
      <c r="D12" s="16" t="str">
        <f>'General Technical'!D12</f>
        <v>Availability</v>
      </c>
      <c r="E12" s="18" t="str">
        <f>'General Technical'!E12</f>
        <v>Cost</v>
      </c>
      <c r="F12" s="17" t="str">
        <f>'General Technical'!F12</f>
        <v>Required Product(s)</v>
      </c>
      <c r="G12" s="17" t="str">
        <f>'General Technical'!G12</f>
        <v>Comments</v>
      </c>
      <c r="AA12" s="4" t="s">
        <v>229</v>
      </c>
      <c r="AC12" s="5">
        <f>COUNTIF(AB:AB,"Error -- Availability entered in an incorrect format")</f>
        <v>0</v>
      </c>
    </row>
  </sheetData>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3"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143EE423-C147-4C86-935B-0A9A34E6885F}">
            <xm:f>D10='Control Panel'!$I$25</xm:f>
            <x14:dxf>
              <font>
                <color rgb="FFFFFF00"/>
              </font>
              <fill>
                <patternFill>
                  <bgColor rgb="FFBF311A"/>
                </patternFill>
              </fill>
            </x14:dxf>
          </x14:cfRule>
          <xm:sqref>D10:G10</xm:sqref>
        </x14:conditionalFormatting>
      </x14:conditionalFormattings>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2">
    <pageSetUpPr fitToPage="1"/>
  </sheetPr>
  <dimension ref="A1:AI12"/>
  <sheetViews>
    <sheetView workbookViewId="0">
      <pane ySplit="12" topLeftCell="A13" activePane="bottomLeft" state="frozen"/>
      <selection activeCell="F7" sqref="F7:G7"/>
      <selection pane="bottomLeft" activeCell="D14" sqref="D14"/>
    </sheetView>
  </sheetViews>
  <sheetFormatPr defaultColWidth="9.1796875" defaultRowHeight="14.5" x14ac:dyDescent="0.35"/>
  <cols>
    <col min="1" max="1" width="8.7265625" style="207" customWidth="1"/>
    <col min="2" max="2" width="65.7265625" style="208" customWidth="1"/>
    <col min="3" max="3" width="12.7265625" style="209" customWidth="1"/>
    <col min="4" max="4" width="12.7265625" style="210" customWidth="1"/>
    <col min="5" max="5" width="12.7265625" style="209" customWidth="1"/>
    <col min="6" max="6" width="27.7265625" style="211" customWidth="1"/>
    <col min="7" max="7" width="35.7265625" style="208" customWidth="1"/>
    <col min="8" max="33" width="9.1796875" style="2"/>
    <col min="34" max="34" width="9.1796875" style="2" customWidth="1"/>
    <col min="35" max="35" width="4.1796875" style="2" customWidth="1"/>
    <col min="36" max="16384" width="9.1796875" style="2"/>
  </cols>
  <sheetData>
    <row r="1" spans="1:35" ht="15" customHeight="1" x14ac:dyDescent="0.35">
      <c r="A1" s="422" t="str">
        <f>'General Technical'!A1</f>
        <v>Replace this text with vendor name in the first module.</v>
      </c>
      <c r="B1" s="422"/>
      <c r="C1" s="422"/>
      <c r="D1" s="422"/>
      <c r="E1" s="422"/>
      <c r="F1" s="422"/>
      <c r="G1" s="422"/>
    </row>
    <row r="2" spans="1:35" x14ac:dyDescent="0.35">
      <c r="A2" s="200" t="s">
        <v>33</v>
      </c>
      <c r="B2" s="421" t="s">
        <v>221</v>
      </c>
      <c r="C2" s="421"/>
      <c r="D2" s="421"/>
      <c r="E2" s="421"/>
      <c r="F2" s="421"/>
      <c r="G2" s="421"/>
      <c r="AB2" s="2" t="s">
        <v>222</v>
      </c>
      <c r="AC2" s="2" t="e">
        <f>SUBTOTAL(3,#REF!)</f>
        <v>#REF!</v>
      </c>
    </row>
    <row r="3" spans="1:35" ht="45" customHeight="1" x14ac:dyDescent="0.35">
      <c r="A3" s="221" t="str">
        <f>'Control Panel'!F36</f>
        <v>Y</v>
      </c>
      <c r="B3" s="426"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26"/>
      <c r="D3" s="426"/>
      <c r="E3" s="426"/>
      <c r="F3" s="426"/>
      <c r="G3" s="426"/>
    </row>
    <row r="4" spans="1:35" x14ac:dyDescent="0.35">
      <c r="A4" s="222" t="str">
        <f>'Control Panel'!F37</f>
        <v>R</v>
      </c>
      <c r="B4" s="427" t="str">
        <f>'Control Panel'!H37</f>
        <v>Functionality is provided through reports generated using proposed Reporting Tools.</v>
      </c>
      <c r="C4" s="427"/>
      <c r="D4" s="427"/>
      <c r="E4" s="427"/>
      <c r="F4" s="427"/>
      <c r="G4" s="427"/>
    </row>
    <row r="5" spans="1:35" ht="30" customHeight="1" x14ac:dyDescent="0.35">
      <c r="A5" s="221" t="str">
        <f>'Control Panel'!F38</f>
        <v>T</v>
      </c>
      <c r="B5" s="426"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26"/>
      <c r="D5" s="426"/>
      <c r="E5" s="426"/>
      <c r="F5" s="426"/>
      <c r="G5" s="426"/>
    </row>
    <row r="6" spans="1:35" x14ac:dyDescent="0.35">
      <c r="A6" s="222" t="str">
        <f>'Control Panel'!F39</f>
        <v>M</v>
      </c>
      <c r="B6" s="427" t="str">
        <f>'Control Panel'!H39</f>
        <v>Functionality is provided through customization to the application, including creation of a new workflow or development of a custom interface, that may have an impact on future upgradability.</v>
      </c>
      <c r="C6" s="427"/>
      <c r="D6" s="427"/>
      <c r="E6" s="427"/>
      <c r="F6" s="427"/>
      <c r="G6" s="427"/>
    </row>
    <row r="7" spans="1:35" ht="16.5" customHeight="1" x14ac:dyDescent="0.35">
      <c r="A7" s="221" t="str">
        <f>'Control Panel'!F40</f>
        <v>F</v>
      </c>
      <c r="B7" s="426" t="str">
        <f>'Control Panel'!H40</f>
        <v>Functionality is provided through a future general availability (GA) release that is scheduled to occur within 1 year of the proposal response.</v>
      </c>
      <c r="C7" s="426"/>
      <c r="D7" s="426"/>
      <c r="E7" s="426"/>
      <c r="F7" s="426"/>
      <c r="G7" s="426"/>
    </row>
    <row r="8" spans="1:35" x14ac:dyDescent="0.35">
      <c r="A8" s="222" t="str">
        <f>'Control Panel'!F41</f>
        <v>N</v>
      </c>
      <c r="B8" s="427" t="str">
        <f>'Control Panel'!H41</f>
        <v>Functionality is not provided.</v>
      </c>
      <c r="C8" s="427"/>
      <c r="D8" s="427"/>
      <c r="E8" s="427"/>
      <c r="F8" s="427"/>
      <c r="G8" s="427"/>
    </row>
    <row r="9" spans="1:35" x14ac:dyDescent="0.35">
      <c r="A9" s="428" t="str">
        <f>'Control Panel'!I25</f>
        <v>Replace this text with the primary product name(s) which satisfy requirements.</v>
      </c>
      <c r="B9" s="429"/>
      <c r="C9" s="429"/>
      <c r="D9" s="429"/>
      <c r="E9" s="429"/>
      <c r="F9" s="429"/>
      <c r="G9" s="430"/>
    </row>
    <row r="10" spans="1:35" ht="15" customHeight="1" x14ac:dyDescent="0.35">
      <c r="A10" s="424" t="str">
        <f>'Control Panel'!F96&amp;" - "&amp;'Control Panel'!E96</f>
        <v>4.51 - Module 50</v>
      </c>
      <c r="B10" s="424"/>
      <c r="C10" s="424"/>
      <c r="D10" s="425" t="str">
        <f>A9</f>
        <v>Replace this text with the primary product name(s) which satisfy requirements.</v>
      </c>
      <c r="E10" s="425"/>
      <c r="F10" s="425"/>
      <c r="G10" s="425"/>
    </row>
    <row r="11" spans="1:35" x14ac:dyDescent="0.35">
      <c r="A11" s="423" t="s">
        <v>223</v>
      </c>
      <c r="B11" s="423"/>
      <c r="C11" s="423"/>
      <c r="D11" s="423"/>
      <c r="E11" s="423"/>
      <c r="F11" s="423"/>
      <c r="G11" s="423"/>
      <c r="AA11" s="2" t="s">
        <v>224</v>
      </c>
      <c r="AI11" s="3"/>
    </row>
    <row r="12" spans="1:35" ht="15" customHeight="1" x14ac:dyDescent="0.35">
      <c r="A12" s="16" t="str">
        <f>'General Technical'!A12</f>
        <v>Number</v>
      </c>
      <c r="B12" s="17" t="str">
        <f>'General Technical'!B12</f>
        <v>Application Requirements</v>
      </c>
      <c r="C12" s="18" t="str">
        <f>'General Technical'!C12</f>
        <v>Priority</v>
      </c>
      <c r="D12" s="16" t="str">
        <f>'General Technical'!D12</f>
        <v>Availability</v>
      </c>
      <c r="E12" s="18" t="str">
        <f>'General Technical'!E12</f>
        <v>Cost</v>
      </c>
      <c r="F12" s="17" t="str">
        <f>'General Technical'!F12</f>
        <v>Required Product(s)</v>
      </c>
      <c r="G12" s="17" t="str">
        <f>'General Technical'!G12</f>
        <v>Comments</v>
      </c>
      <c r="AA12" s="4" t="s">
        <v>229</v>
      </c>
      <c r="AC12" s="5">
        <f>COUNTIF(AB:AB,"Error -- Availability entered in an incorrect format")</f>
        <v>0</v>
      </c>
    </row>
  </sheetData>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G1">
    <cfRule type="cellIs" dxfId="1" priority="1" operator="equal">
      <formula>"Replace this text with vendor name in the first module."</formula>
    </cfRule>
  </conditionalFormatting>
  <printOptions horizontalCentered="1"/>
  <pageMargins left="0.25" right="0.25" top="0.75" bottom="0.75" header="0.3" footer="0.3"/>
  <pageSetup scale="76" fitToHeight="0" orientation="landscape" r:id="rId1"/>
  <headerFooter>
    <oddHeader xml:space="preserve">&amp;C&amp;"-,Bold"Client Name - Project Name&amp;"-,Regular"
&amp;"-,Italic"&amp;A&amp;"-,Regular"
</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extLst>
    <ext xmlns:x14="http://schemas.microsoft.com/office/spreadsheetml/2009/9/main" uri="{78C0D931-6437-407d-A8EE-F0AAD7539E65}">
      <x14:conditionalFormattings>
        <x14:conditionalFormatting xmlns:xm="http://schemas.microsoft.com/office/excel/2006/main">
          <x14:cfRule type="expression" priority="2" id="{E7E12045-9018-40E5-A594-B818F1081FBC}">
            <xm:f>D10='Control Panel'!$I$25</xm:f>
            <x14:dxf>
              <font>
                <color rgb="FFFFFF00"/>
              </font>
              <fill>
                <patternFill>
                  <bgColor rgb="FFBF311A"/>
                </patternFill>
              </fill>
            </x14:dxf>
          </x14:cfRule>
          <xm:sqref>D10:G10</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I55"/>
  <sheetViews>
    <sheetView workbookViewId="0">
      <pane ySplit="12" topLeftCell="A13" activePane="bottomLeft" state="frozen"/>
      <selection activeCell="B14" sqref="B14"/>
      <selection pane="bottomLeft" activeCell="B14" sqref="B14"/>
    </sheetView>
  </sheetViews>
  <sheetFormatPr defaultColWidth="9.1796875" defaultRowHeight="14.5" x14ac:dyDescent="0.35"/>
  <cols>
    <col min="1" max="1" width="8.7265625" style="207" customWidth="1"/>
    <col min="2" max="2" width="65.7265625" style="208" customWidth="1"/>
    <col min="3" max="3" width="12.7265625" style="209" customWidth="1"/>
    <col min="4" max="4" width="12.7265625" style="210" customWidth="1"/>
    <col min="5" max="5" width="12.7265625" style="209" customWidth="1"/>
    <col min="6" max="6" width="27.7265625" style="211" customWidth="1"/>
    <col min="7" max="7" width="35.7265625" style="208" customWidth="1"/>
    <col min="8" max="8" width="3.7265625" style="2" customWidth="1"/>
    <col min="9" max="33" width="9.1796875" style="2"/>
    <col min="34" max="34" width="9.1796875" style="2" customWidth="1"/>
    <col min="35" max="35" width="4.1796875" style="2" customWidth="1"/>
    <col min="36" max="16384" width="9.1796875" style="2"/>
  </cols>
  <sheetData>
    <row r="1" spans="1:35" ht="15" customHeight="1" x14ac:dyDescent="0.35">
      <c r="A1" s="422" t="str">
        <f>'General Technical'!A1</f>
        <v>Replace this text with vendor name in the first module.</v>
      </c>
      <c r="B1" s="422"/>
      <c r="C1" s="422"/>
      <c r="D1" s="422"/>
      <c r="E1" s="422"/>
      <c r="F1" s="422"/>
      <c r="G1" s="422"/>
    </row>
    <row r="2" spans="1:35" x14ac:dyDescent="0.35">
      <c r="A2" s="200" t="s">
        <v>33</v>
      </c>
      <c r="B2" s="421" t="s">
        <v>221</v>
      </c>
      <c r="C2" s="421"/>
      <c r="D2" s="421"/>
      <c r="E2" s="421"/>
      <c r="F2" s="421"/>
      <c r="G2" s="421"/>
      <c r="AB2" s="2" t="s">
        <v>222</v>
      </c>
      <c r="AC2" s="2">
        <f>SUBTOTAL(3,A13:A55)</f>
        <v>43</v>
      </c>
    </row>
    <row r="3" spans="1:35" ht="45" customHeight="1" x14ac:dyDescent="0.35">
      <c r="A3" s="221" t="str">
        <f>'Control Panel'!F36</f>
        <v>Y</v>
      </c>
      <c r="B3" s="426"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26"/>
      <c r="D3" s="426"/>
      <c r="E3" s="426"/>
      <c r="F3" s="426"/>
      <c r="G3" s="426"/>
    </row>
    <row r="4" spans="1:35" x14ac:dyDescent="0.35">
      <c r="A4" s="222" t="str">
        <f>'Control Panel'!F37</f>
        <v>R</v>
      </c>
      <c r="B4" s="427" t="str">
        <f>'Control Panel'!H37</f>
        <v>Functionality is provided through reports generated using proposed Reporting Tools.</v>
      </c>
      <c r="C4" s="427"/>
      <c r="D4" s="427"/>
      <c r="E4" s="427"/>
      <c r="F4" s="427"/>
      <c r="G4" s="427"/>
    </row>
    <row r="5" spans="1:35" ht="30" customHeight="1" x14ac:dyDescent="0.35">
      <c r="A5" s="221" t="str">
        <f>'Control Panel'!F38</f>
        <v>T</v>
      </c>
      <c r="B5" s="426"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26"/>
      <c r="D5" s="426"/>
      <c r="E5" s="426"/>
      <c r="F5" s="426"/>
      <c r="G5" s="426"/>
    </row>
    <row r="6" spans="1:35" x14ac:dyDescent="0.35">
      <c r="A6" s="222" t="str">
        <f>'Control Panel'!F39</f>
        <v>M</v>
      </c>
      <c r="B6" s="427" t="str">
        <f>'Control Panel'!H39</f>
        <v>Functionality is provided through customization to the application, including creation of a new workflow or development of a custom interface, that may have an impact on future upgradability.</v>
      </c>
      <c r="C6" s="427"/>
      <c r="D6" s="427"/>
      <c r="E6" s="427"/>
      <c r="F6" s="427"/>
      <c r="G6" s="427"/>
    </row>
    <row r="7" spans="1:35" ht="16.5" customHeight="1" x14ac:dyDescent="0.35">
      <c r="A7" s="221" t="str">
        <f>'Control Panel'!F40</f>
        <v>F</v>
      </c>
      <c r="B7" s="426" t="str">
        <f>'Control Panel'!H40</f>
        <v>Functionality is provided through a future general availability (GA) release that is scheduled to occur within 1 year of the proposal response.</v>
      </c>
      <c r="C7" s="426"/>
      <c r="D7" s="426"/>
      <c r="E7" s="426"/>
      <c r="F7" s="426"/>
      <c r="G7" s="426"/>
    </row>
    <row r="8" spans="1:35" x14ac:dyDescent="0.35">
      <c r="A8" s="222" t="str">
        <f>'Control Panel'!F41</f>
        <v>N</v>
      </c>
      <c r="B8" s="427" t="str">
        <f>'Control Panel'!H41</f>
        <v>Functionality is not provided.</v>
      </c>
      <c r="C8" s="427"/>
      <c r="D8" s="427"/>
      <c r="E8" s="427"/>
      <c r="F8" s="427"/>
      <c r="G8" s="427"/>
    </row>
    <row r="9" spans="1:35" x14ac:dyDescent="0.35">
      <c r="A9" s="428" t="str">
        <f>'Control Panel'!I25</f>
        <v>Replace this text with the primary product name(s) which satisfy requirements.</v>
      </c>
      <c r="B9" s="429"/>
      <c r="C9" s="429"/>
      <c r="D9" s="429"/>
      <c r="E9" s="429"/>
      <c r="F9" s="429"/>
      <c r="G9" s="430"/>
    </row>
    <row r="10" spans="1:35" ht="15" customHeight="1" x14ac:dyDescent="0.35">
      <c r="A10" s="424" t="str">
        <f>'Control Panel'!F50&amp;" - "&amp;'Control Panel'!E50</f>
        <v>4.5 - Project &amp; Grant Accounting</v>
      </c>
      <c r="B10" s="424"/>
      <c r="C10" s="424"/>
      <c r="D10" s="425" t="str">
        <f>A9</f>
        <v>Replace this text with the primary product name(s) which satisfy requirements.</v>
      </c>
      <c r="E10" s="425"/>
      <c r="F10" s="425"/>
      <c r="G10" s="425"/>
    </row>
    <row r="11" spans="1:35" x14ac:dyDescent="0.35">
      <c r="A11" s="423" t="s">
        <v>223</v>
      </c>
      <c r="B11" s="423"/>
      <c r="C11" s="423"/>
      <c r="D11" s="423"/>
      <c r="E11" s="423"/>
      <c r="F11" s="423"/>
      <c r="G11" s="423"/>
      <c r="AA11" s="2" t="s">
        <v>224</v>
      </c>
      <c r="AI11" s="3"/>
    </row>
    <row r="12" spans="1:35" ht="15" customHeight="1" x14ac:dyDescent="0.35">
      <c r="A12" s="262" t="str">
        <f>'General Technical'!A12</f>
        <v>Number</v>
      </c>
      <c r="B12" s="263" t="str">
        <f>'General Technical'!B12</f>
        <v>Application Requirements</v>
      </c>
      <c r="C12" s="264" t="str">
        <f>'General Technical'!C12</f>
        <v>Priority</v>
      </c>
      <c r="D12" s="262" t="str">
        <f>'General Technical'!D12</f>
        <v>Availability</v>
      </c>
      <c r="E12" s="264" t="str">
        <f>'General Technical'!E12</f>
        <v>Cost</v>
      </c>
      <c r="F12" s="263" t="str">
        <f>'General Technical'!F12</f>
        <v>Required Product(s)</v>
      </c>
      <c r="G12" s="263" t="str">
        <f>'General Technical'!G12</f>
        <v>Comments</v>
      </c>
      <c r="AA12" s="4" t="s">
        <v>229</v>
      </c>
      <c r="AC12" s="5">
        <f>COUNTIF(AB:AB,"Error -- Availability entered in an incorrect format")</f>
        <v>0</v>
      </c>
    </row>
    <row r="13" spans="1:35" s="14" customFormat="1" x14ac:dyDescent="0.35">
      <c r="A13" s="7">
        <v>1</v>
      </c>
      <c r="B13" s="268" t="s">
        <v>248</v>
      </c>
      <c r="C13" s="269"/>
      <c r="D13" s="7"/>
      <c r="E13" s="260"/>
      <c r="F13" s="204" t="str">
        <f>IF($D$10=$A$9,"N/A",$D$10)</f>
        <v>N/A</v>
      </c>
      <c r="G13" s="9"/>
      <c r="AA13" s="14" t="str">
        <f>TRIM($D13)</f>
        <v/>
      </c>
      <c r="AB13" s="14" t="str">
        <f>IF(LEN($AA13)=0,"N",IF(LEN($AA13)&gt;1,"Error -- Availability entered in an incorrect format",IF($AA13='Control Panel'!$F$36,$AA13,IF($AA13='Control Panel'!$F$37,$AA13,IF($AA13='Control Panel'!$F$38,$AA13,IF($AA13='Control Panel'!$F$39,$AA13,IF($AA13='Control Panel'!$F$40,$AA13,IF($AA13='Control Panel'!$F$41,$AA13,"Error -- Availability entered in an incorrect format"))))))))</f>
        <v>N</v>
      </c>
    </row>
    <row r="14" spans="1:35" s="14" customFormat="1" ht="58" x14ac:dyDescent="0.35">
      <c r="A14" s="7">
        <v>2</v>
      </c>
      <c r="B14" s="270" t="s">
        <v>450</v>
      </c>
      <c r="C14" s="269" t="s">
        <v>37</v>
      </c>
      <c r="D14" s="7"/>
      <c r="E14" s="260"/>
      <c r="F14" s="204" t="str">
        <f t="shared" ref="F14:F55" si="0">IF($D$10=$A$9,"N/A",$D$10)</f>
        <v>N/A</v>
      </c>
      <c r="G14" s="9"/>
      <c r="AA14" s="14" t="str">
        <f t="shared" ref="AA14:AA55" si="1">TRIM($D14)</f>
        <v/>
      </c>
      <c r="AB14" s="14" t="str">
        <f>IF(LEN($AA14)=0,"N",IF(LEN($AA14)&gt;1,"Error -- Availability entered in an incorrect format",IF($AA14='Control Panel'!$F$36,$AA14,IF($AA14='Control Panel'!$F$37,$AA14,IF($AA14='Control Panel'!$F$38,$AA14,IF($AA14='Control Panel'!$F$39,$AA14,IF($AA14='Control Panel'!$F$40,$AA14,IF($AA14='Control Panel'!$F$41,$AA14,"Error -- Availability entered in an incorrect format"))))))))</f>
        <v>N</v>
      </c>
    </row>
    <row r="15" spans="1:35" s="12" customFormat="1" x14ac:dyDescent="0.35">
      <c r="A15" s="7">
        <v>3</v>
      </c>
      <c r="B15" s="270" t="s">
        <v>451</v>
      </c>
      <c r="C15" s="269" t="s">
        <v>37</v>
      </c>
      <c r="D15" s="7"/>
      <c r="E15" s="260"/>
      <c r="F15" s="204" t="str">
        <f t="shared" si="0"/>
        <v>N/A</v>
      </c>
      <c r="G15" s="9"/>
      <c r="AA15" s="12" t="str">
        <f t="shared" si="1"/>
        <v/>
      </c>
      <c r="AB15" s="12" t="str">
        <f>IF(LEN($AA15)=0,"N",IF(LEN($AA15)&gt;1,"Error -- Availability entered in an incorrect format",IF($AA15='Control Panel'!$F$36,$AA15,IF($AA15='Control Panel'!$F$37,$AA15,IF($AA15='Control Panel'!$F$38,$AA15,IF($AA15='Control Panel'!$F$39,$AA15,IF($AA15='Control Panel'!$F$40,$AA15,IF($AA15='Control Panel'!$F$41,$AA15,"Error -- Availability entered in an incorrect format"))))))))</f>
        <v>N</v>
      </c>
    </row>
    <row r="16" spans="1:35" s="12" customFormat="1" x14ac:dyDescent="0.35">
      <c r="A16" s="7">
        <v>4</v>
      </c>
      <c r="B16" s="271" t="s">
        <v>452</v>
      </c>
      <c r="C16" s="269" t="s">
        <v>37</v>
      </c>
      <c r="D16" s="7"/>
      <c r="E16" s="260"/>
      <c r="F16" s="204" t="str">
        <f t="shared" si="0"/>
        <v>N/A</v>
      </c>
      <c r="G16" s="9"/>
      <c r="AA16" s="12" t="str">
        <f t="shared" si="1"/>
        <v/>
      </c>
      <c r="AB16" s="12" t="str">
        <f>IF(LEN($AA16)=0,"N",IF(LEN($AA16)&gt;1,"Error -- Availability entered in an incorrect format",IF($AA16='Control Panel'!$F$36,$AA16,IF($AA16='Control Panel'!$F$37,$AA16,IF($AA16='Control Panel'!$F$38,$AA16,IF($AA16='Control Panel'!$F$39,$AA16,IF($AA16='Control Panel'!$F$40,$AA16,IF($AA16='Control Panel'!$F$41,$AA16,"Error -- Availability entered in an incorrect format"))))))))</f>
        <v>N</v>
      </c>
    </row>
    <row r="17" spans="1:28" s="12" customFormat="1" x14ac:dyDescent="0.35">
      <c r="A17" s="7">
        <v>5</v>
      </c>
      <c r="B17" s="271" t="s">
        <v>453</v>
      </c>
      <c r="C17" s="269" t="s">
        <v>37</v>
      </c>
      <c r="D17" s="7"/>
      <c r="E17" s="260"/>
      <c r="F17" s="204" t="str">
        <f t="shared" si="0"/>
        <v>N/A</v>
      </c>
      <c r="G17" s="9"/>
      <c r="AA17" s="12" t="str">
        <f t="shared" si="1"/>
        <v/>
      </c>
      <c r="AB17" s="12" t="str">
        <f>IF(LEN($AA17)=0,"N",IF(LEN($AA17)&gt;1,"Error -- Availability entered in an incorrect format",IF($AA17='Control Panel'!$F$36,$AA17,IF($AA17='Control Panel'!$F$37,$AA17,IF($AA17='Control Panel'!$F$38,$AA17,IF($AA17='Control Panel'!$F$39,$AA17,IF($AA17='Control Panel'!$F$40,$AA17,IF($AA17='Control Panel'!$F$41,$AA17,"Error -- Availability entered in an incorrect format"))))))))</f>
        <v>N</v>
      </c>
    </row>
    <row r="18" spans="1:28" s="12" customFormat="1" x14ac:dyDescent="0.35">
      <c r="A18" s="7">
        <v>6</v>
      </c>
      <c r="B18" s="271" t="s">
        <v>454</v>
      </c>
      <c r="C18" s="269" t="s">
        <v>37</v>
      </c>
      <c r="D18" s="7"/>
      <c r="E18" s="260"/>
      <c r="F18" s="204" t="str">
        <f t="shared" si="0"/>
        <v>N/A</v>
      </c>
      <c r="G18" s="9"/>
      <c r="AA18" s="12" t="str">
        <f t="shared" si="1"/>
        <v/>
      </c>
      <c r="AB18" s="12" t="str">
        <f>IF(LEN($AA18)=0,"N",IF(LEN($AA18)&gt;1,"Error -- Availability entered in an incorrect format",IF($AA18='Control Panel'!$F$36,$AA18,IF($AA18='Control Panel'!$F$37,$AA18,IF($AA18='Control Panel'!$F$38,$AA18,IF($AA18='Control Panel'!$F$39,$AA18,IF($AA18='Control Panel'!$F$40,$AA18,IF($AA18='Control Panel'!$F$41,$AA18,"Error -- Availability entered in an incorrect format"))))))))</f>
        <v>N</v>
      </c>
    </row>
    <row r="19" spans="1:28" s="12" customFormat="1" x14ac:dyDescent="0.35">
      <c r="A19" s="7">
        <v>7</v>
      </c>
      <c r="B19" s="271" t="s">
        <v>455</v>
      </c>
      <c r="C19" s="269" t="s">
        <v>37</v>
      </c>
      <c r="D19" s="7"/>
      <c r="E19" s="260"/>
      <c r="F19" s="204" t="str">
        <f t="shared" si="0"/>
        <v>N/A</v>
      </c>
      <c r="G19" s="9"/>
      <c r="AA19" s="12" t="str">
        <f t="shared" si="1"/>
        <v/>
      </c>
      <c r="AB19" s="12" t="str">
        <f>IF(LEN($AA19)=0,"N",IF(LEN($AA19)&gt;1,"Error -- Availability entered in an incorrect format",IF($AA19='Control Panel'!$F$36,$AA19,IF($AA19='Control Panel'!$F$37,$AA19,IF($AA19='Control Panel'!$F$38,$AA19,IF($AA19='Control Panel'!$F$39,$AA19,IF($AA19='Control Panel'!$F$40,$AA19,IF($AA19='Control Panel'!$F$41,$AA19,"Error -- Availability entered in an incorrect format"))))))))</f>
        <v>N</v>
      </c>
    </row>
    <row r="20" spans="1:28" s="12" customFormat="1" x14ac:dyDescent="0.35">
      <c r="A20" s="7">
        <v>8</v>
      </c>
      <c r="B20" s="271" t="s">
        <v>456</v>
      </c>
      <c r="C20" s="269" t="s">
        <v>37</v>
      </c>
      <c r="D20" s="7"/>
      <c r="E20" s="260"/>
      <c r="F20" s="204" t="str">
        <f t="shared" si="0"/>
        <v>N/A</v>
      </c>
      <c r="G20" s="9"/>
      <c r="AA20" s="12" t="str">
        <f t="shared" si="1"/>
        <v/>
      </c>
      <c r="AB20" s="12" t="str">
        <f>IF(LEN($AA20)=0,"N",IF(LEN($AA20)&gt;1,"Error -- Availability entered in an incorrect format",IF($AA20='Control Panel'!$F$36,$AA20,IF($AA20='Control Panel'!$F$37,$AA20,IF($AA20='Control Panel'!$F$38,$AA20,IF($AA20='Control Panel'!$F$39,$AA20,IF($AA20='Control Panel'!$F$40,$AA20,IF($AA20='Control Panel'!$F$41,$AA20,"Error -- Availability entered in an incorrect format"))))))))</f>
        <v>N</v>
      </c>
    </row>
    <row r="21" spans="1:28" s="12" customFormat="1" x14ac:dyDescent="0.35">
      <c r="A21" s="7">
        <v>9</v>
      </c>
      <c r="B21" s="272" t="s">
        <v>457</v>
      </c>
      <c r="C21" s="269" t="s">
        <v>37</v>
      </c>
      <c r="D21" s="7"/>
      <c r="E21" s="260"/>
      <c r="F21" s="204" t="str">
        <f t="shared" si="0"/>
        <v>N/A</v>
      </c>
      <c r="G21" s="9"/>
      <c r="AA21" s="12" t="str">
        <f t="shared" si="1"/>
        <v/>
      </c>
      <c r="AB21" s="12" t="str">
        <f>IF(LEN($AA21)=0,"N",IF(LEN($AA21)&gt;1,"Error -- Availability entered in an incorrect format",IF($AA21='Control Panel'!$F$36,$AA21,IF($AA21='Control Panel'!$F$37,$AA21,IF($AA21='Control Panel'!$F$38,$AA21,IF($AA21='Control Panel'!$F$39,$AA21,IF($AA21='Control Panel'!$F$40,$AA21,IF($AA21='Control Panel'!$F$41,$AA21,"Error -- Availability entered in an incorrect format"))))))))</f>
        <v>N</v>
      </c>
    </row>
    <row r="22" spans="1:28" s="12" customFormat="1" x14ac:dyDescent="0.35">
      <c r="A22" s="7">
        <v>10</v>
      </c>
      <c r="B22" s="271" t="s">
        <v>458</v>
      </c>
      <c r="C22" s="269" t="s">
        <v>37</v>
      </c>
      <c r="D22" s="7"/>
      <c r="E22" s="260"/>
      <c r="F22" s="204" t="str">
        <f t="shared" si="0"/>
        <v>N/A</v>
      </c>
      <c r="G22" s="9"/>
      <c r="AA22" s="12" t="str">
        <f t="shared" si="1"/>
        <v/>
      </c>
      <c r="AB22" s="12" t="str">
        <f>IF(LEN($AA22)=0,"N",IF(LEN($AA22)&gt;1,"Error -- Availability entered in an incorrect format",IF($AA22='Control Panel'!$F$36,$AA22,IF($AA22='Control Panel'!$F$37,$AA22,IF($AA22='Control Panel'!$F$38,$AA22,IF($AA22='Control Panel'!$F$39,$AA22,IF($AA22='Control Panel'!$F$40,$AA22,IF($AA22='Control Panel'!$F$41,$AA22,"Error -- Availability entered in an incorrect format"))))))))</f>
        <v>N</v>
      </c>
    </row>
    <row r="23" spans="1:28" s="12" customFormat="1" x14ac:dyDescent="0.35">
      <c r="A23" s="7">
        <v>11</v>
      </c>
      <c r="B23" s="271" t="s">
        <v>459</v>
      </c>
      <c r="C23" s="269" t="s">
        <v>37</v>
      </c>
      <c r="D23" s="7"/>
      <c r="E23" s="260"/>
      <c r="F23" s="204" t="str">
        <f t="shared" si="0"/>
        <v>N/A</v>
      </c>
      <c r="G23" s="9"/>
      <c r="AA23" s="12" t="str">
        <f t="shared" si="1"/>
        <v/>
      </c>
      <c r="AB23" s="12" t="str">
        <f>IF(LEN($AA23)=0,"N",IF(LEN($AA23)&gt;1,"Error -- Availability entered in an incorrect format",IF($AA23='Control Panel'!$F$36,$AA23,IF($AA23='Control Panel'!$F$37,$AA23,IF($AA23='Control Panel'!$F$38,$AA23,IF($AA23='Control Panel'!$F$39,$AA23,IF($AA23='Control Panel'!$F$40,$AA23,IF($AA23='Control Panel'!$F$41,$AA23,"Error -- Availability entered in an incorrect format"))))))))</f>
        <v>N</v>
      </c>
    </row>
    <row r="24" spans="1:28" s="12" customFormat="1" ht="29" x14ac:dyDescent="0.35">
      <c r="A24" s="7">
        <v>12</v>
      </c>
      <c r="B24" s="270" t="s">
        <v>460</v>
      </c>
      <c r="C24" s="269" t="s">
        <v>37</v>
      </c>
      <c r="D24" s="7"/>
      <c r="E24" s="260"/>
      <c r="F24" s="204" t="str">
        <f t="shared" si="0"/>
        <v>N/A</v>
      </c>
      <c r="G24" s="9"/>
      <c r="AA24" s="12" t="str">
        <f t="shared" si="1"/>
        <v/>
      </c>
      <c r="AB24" s="12" t="str">
        <f>IF(LEN($AA24)=0,"N",IF(LEN($AA24)&gt;1,"Error -- Availability entered in an incorrect format",IF($AA24='Control Panel'!$F$36,$AA24,IF($AA24='Control Panel'!$F$37,$AA24,IF($AA24='Control Panel'!$F$38,$AA24,IF($AA24='Control Panel'!$F$39,$AA24,IF($AA24='Control Panel'!$F$40,$AA24,IF($AA24='Control Panel'!$F$41,$AA24,"Error -- Availability entered in an incorrect format"))))))))</f>
        <v>N</v>
      </c>
    </row>
    <row r="25" spans="1:28" s="14" customFormat="1" x14ac:dyDescent="0.35">
      <c r="A25" s="7">
        <v>13</v>
      </c>
      <c r="B25" s="270" t="s">
        <v>461</v>
      </c>
      <c r="C25" s="269" t="s">
        <v>37</v>
      </c>
      <c r="D25" s="11"/>
      <c r="E25" s="261"/>
      <c r="F25" s="204" t="str">
        <f t="shared" si="0"/>
        <v>N/A</v>
      </c>
      <c r="G25" s="6"/>
      <c r="AA25" s="14" t="str">
        <f t="shared" si="1"/>
        <v/>
      </c>
      <c r="AB25" s="14" t="str">
        <f>IF(LEN($AA25)=0,"N",IF(LEN($AA25)&gt;1,"Error -- Availability entered in an incorrect format",IF($AA25='Control Panel'!$F$36,$AA25,IF($AA25='Control Panel'!$F$37,$AA25,IF($AA25='Control Panel'!$F$38,$AA25,IF($AA25='Control Panel'!$F$39,$AA25,IF($AA25='Control Panel'!$F$40,$AA25,IF($AA25='Control Panel'!$F$41,$AA25,"Error -- Availability entered in an incorrect format"))))))))</f>
        <v>N</v>
      </c>
    </row>
    <row r="26" spans="1:28" s="14" customFormat="1" x14ac:dyDescent="0.35">
      <c r="A26" s="7">
        <v>14</v>
      </c>
      <c r="B26" s="270" t="s">
        <v>462</v>
      </c>
      <c r="C26" s="269" t="s">
        <v>37</v>
      </c>
      <c r="D26" s="11"/>
      <c r="E26" s="261"/>
      <c r="F26" s="204" t="str">
        <f t="shared" si="0"/>
        <v>N/A</v>
      </c>
      <c r="G26" s="6"/>
      <c r="AA26" s="14" t="str">
        <f t="shared" si="1"/>
        <v/>
      </c>
      <c r="AB26" s="14" t="str">
        <f>IF(LEN($AA26)=0,"N",IF(LEN($AA26)&gt;1,"Error -- Availability entered in an incorrect format",IF($AA26='Control Panel'!$F$36,$AA26,IF($AA26='Control Panel'!$F$37,$AA26,IF($AA26='Control Panel'!$F$38,$AA26,IF($AA26='Control Panel'!$F$39,$AA26,IF($AA26='Control Panel'!$F$40,$AA26,IF($AA26='Control Panel'!$F$41,$AA26,"Error -- Availability entered in an incorrect format"))))))))</f>
        <v>N</v>
      </c>
    </row>
    <row r="27" spans="1:28" s="14" customFormat="1" ht="29" x14ac:dyDescent="0.35">
      <c r="A27" s="7">
        <v>15</v>
      </c>
      <c r="B27" s="270" t="s">
        <v>463</v>
      </c>
      <c r="C27" s="269" t="s">
        <v>37</v>
      </c>
      <c r="D27" s="11"/>
      <c r="E27" s="261"/>
      <c r="F27" s="204" t="str">
        <f t="shared" si="0"/>
        <v>N/A</v>
      </c>
      <c r="G27" s="6"/>
      <c r="AA27" s="14" t="str">
        <f t="shared" si="1"/>
        <v/>
      </c>
      <c r="AB27" s="14" t="str">
        <f>IF(LEN($AA27)=0,"N",IF(LEN($AA27)&gt;1,"Error -- Availability entered in an incorrect format",IF($AA27='Control Panel'!$F$36,$AA27,IF($AA27='Control Panel'!$F$37,$AA27,IF($AA27='Control Panel'!$F$38,$AA27,IF($AA27='Control Panel'!$F$39,$AA27,IF($AA27='Control Panel'!$F$40,$AA27,IF($AA27='Control Panel'!$F$41,$AA27,"Error -- Availability entered in an incorrect format"))))))))</f>
        <v>N</v>
      </c>
    </row>
    <row r="28" spans="1:28" s="14" customFormat="1" ht="29" x14ac:dyDescent="0.35">
      <c r="A28" s="7">
        <v>16</v>
      </c>
      <c r="B28" s="270" t="s">
        <v>464</v>
      </c>
      <c r="C28" s="269" t="s">
        <v>37</v>
      </c>
      <c r="D28" s="11"/>
      <c r="E28" s="261"/>
      <c r="F28" s="204" t="str">
        <f t="shared" si="0"/>
        <v>N/A</v>
      </c>
      <c r="G28" s="6"/>
      <c r="AA28" s="14" t="str">
        <f t="shared" si="1"/>
        <v/>
      </c>
      <c r="AB28" s="14" t="str">
        <f>IF(LEN($AA28)=0,"N",IF(LEN($AA28)&gt;1,"Error -- Availability entered in an incorrect format",IF($AA28='Control Panel'!$F$36,$AA28,IF($AA28='Control Panel'!$F$37,$AA28,IF($AA28='Control Panel'!$F$38,$AA28,IF($AA28='Control Panel'!$F$39,$AA28,IF($AA28='Control Panel'!$F$40,$AA28,IF($AA28='Control Panel'!$F$41,$AA28,"Error -- Availability entered in an incorrect format"))))))))</f>
        <v>N</v>
      </c>
    </row>
    <row r="29" spans="1:28" s="14" customFormat="1" ht="29" x14ac:dyDescent="0.35">
      <c r="A29" s="7">
        <v>17</v>
      </c>
      <c r="B29" s="270" t="s">
        <v>465</v>
      </c>
      <c r="C29" s="269" t="s">
        <v>37</v>
      </c>
      <c r="D29" s="11"/>
      <c r="E29" s="261"/>
      <c r="F29" s="204" t="str">
        <f t="shared" si="0"/>
        <v>N/A</v>
      </c>
      <c r="G29" s="6"/>
      <c r="AA29" s="14" t="str">
        <f t="shared" si="1"/>
        <v/>
      </c>
      <c r="AB29" s="14" t="str">
        <f>IF(LEN($AA29)=0,"N",IF(LEN($AA29)&gt;1,"Error -- Availability entered in an incorrect format",IF($AA29='Control Panel'!$F$36,$AA29,IF($AA29='Control Panel'!$F$37,$AA29,IF($AA29='Control Panel'!$F$38,$AA29,IF($AA29='Control Panel'!$F$39,$AA29,IF($AA29='Control Panel'!$F$40,$AA29,IF($AA29='Control Panel'!$F$41,$AA29,"Error -- Availability entered in an incorrect format"))))))))</f>
        <v>N</v>
      </c>
    </row>
    <row r="30" spans="1:28" s="14" customFormat="1" ht="29" x14ac:dyDescent="0.35">
      <c r="A30" s="7">
        <v>18</v>
      </c>
      <c r="B30" s="270" t="s">
        <v>466</v>
      </c>
      <c r="C30" s="269" t="s">
        <v>37</v>
      </c>
      <c r="D30" s="11"/>
      <c r="E30" s="261"/>
      <c r="F30" s="204" t="str">
        <f t="shared" si="0"/>
        <v>N/A</v>
      </c>
      <c r="G30" s="6"/>
      <c r="AA30" s="14" t="str">
        <f t="shared" si="1"/>
        <v/>
      </c>
      <c r="AB30" s="14" t="str">
        <f>IF(LEN($AA30)=0,"N",IF(LEN($AA30)&gt;1,"Error -- Availability entered in an incorrect format",IF($AA30='Control Panel'!$F$36,$AA30,IF($AA30='Control Panel'!$F$37,$AA30,IF($AA30='Control Panel'!$F$38,$AA30,IF($AA30='Control Panel'!$F$39,$AA30,IF($AA30='Control Panel'!$F$40,$AA30,IF($AA30='Control Panel'!$F$41,$AA30,"Error -- Availability entered in an incorrect format"))))))))</f>
        <v>N</v>
      </c>
    </row>
    <row r="31" spans="1:28" s="14" customFormat="1" x14ac:dyDescent="0.35">
      <c r="A31" s="7">
        <v>19</v>
      </c>
      <c r="B31" s="270" t="s">
        <v>467</v>
      </c>
      <c r="C31" s="269" t="s">
        <v>37</v>
      </c>
      <c r="D31" s="220"/>
      <c r="E31" s="261"/>
      <c r="F31" s="204" t="str">
        <f t="shared" si="0"/>
        <v>N/A</v>
      </c>
      <c r="G31" s="6"/>
      <c r="AA31" s="14" t="str">
        <f t="shared" si="1"/>
        <v/>
      </c>
      <c r="AB31" s="14" t="str">
        <f>IF(LEN($AA31)=0,"N",IF(LEN($AA31)&gt;1,"Error -- Availability entered in an incorrect format",IF($AA31='Control Panel'!$F$36,$AA31,IF($AA31='Control Panel'!$F$37,$AA31,IF($AA31='Control Panel'!$F$38,$AA31,IF($AA31='Control Panel'!$F$39,$AA31,IF($AA31='Control Panel'!$F$40,$AA31,IF($AA31='Control Panel'!$F$41,$AA31,"Error -- Availability entered in an incorrect format"))))))))</f>
        <v>N</v>
      </c>
    </row>
    <row r="32" spans="1:28" s="14" customFormat="1" x14ac:dyDescent="0.35">
      <c r="A32" s="7">
        <v>20</v>
      </c>
      <c r="B32" s="268" t="s">
        <v>468</v>
      </c>
      <c r="C32" s="269"/>
      <c r="D32" s="220"/>
      <c r="E32" s="261"/>
      <c r="F32" s="204" t="str">
        <f t="shared" si="0"/>
        <v>N/A</v>
      </c>
      <c r="G32" s="6"/>
      <c r="AA32" s="14" t="str">
        <f t="shared" si="1"/>
        <v/>
      </c>
      <c r="AB32" s="14" t="str">
        <f>IF(LEN($AA32)=0,"N",IF(LEN($AA32)&gt;1,"Error -- Availability entered in an incorrect format",IF($AA32='Control Panel'!$F$36,$AA32,IF($AA32='Control Panel'!$F$37,$AA32,IF($AA32='Control Panel'!$F$38,$AA32,IF($AA32='Control Panel'!$F$39,$AA32,IF($AA32='Control Panel'!$F$40,$AA32,IF($AA32='Control Panel'!$F$41,$AA32,"Error -- Availability entered in an incorrect format"))))))))</f>
        <v>N</v>
      </c>
    </row>
    <row r="33" spans="1:28" s="14" customFormat="1" ht="43.5" x14ac:dyDescent="0.35">
      <c r="A33" s="7">
        <v>21</v>
      </c>
      <c r="B33" s="270" t="s">
        <v>469</v>
      </c>
      <c r="C33" s="269" t="s">
        <v>37</v>
      </c>
      <c r="D33" s="220"/>
      <c r="E33" s="261"/>
      <c r="F33" s="204" t="str">
        <f t="shared" si="0"/>
        <v>N/A</v>
      </c>
      <c r="G33" s="6"/>
      <c r="AA33" s="14" t="str">
        <f t="shared" si="1"/>
        <v/>
      </c>
      <c r="AB33" s="14" t="str">
        <f>IF(LEN($AA33)=0,"N",IF(LEN($AA33)&gt;1,"Error -- Availability entered in an incorrect format",IF($AA33='Control Panel'!$F$36,$AA33,IF($AA33='Control Panel'!$F$37,$AA33,IF($AA33='Control Panel'!$F$38,$AA33,IF($AA33='Control Panel'!$F$39,$AA33,IF($AA33='Control Panel'!$F$40,$AA33,IF($AA33='Control Panel'!$F$41,$AA33,"Error -- Availability entered in an incorrect format"))))))))</f>
        <v>N</v>
      </c>
    </row>
    <row r="34" spans="1:28" s="14" customFormat="1" x14ac:dyDescent="0.35">
      <c r="A34" s="7">
        <v>22</v>
      </c>
      <c r="B34" s="270" t="s">
        <v>470</v>
      </c>
      <c r="C34" s="269" t="s">
        <v>37</v>
      </c>
      <c r="D34" s="220"/>
      <c r="E34" s="261"/>
      <c r="F34" s="204" t="str">
        <f t="shared" si="0"/>
        <v>N/A</v>
      </c>
      <c r="G34" s="6"/>
      <c r="AA34" s="14" t="str">
        <f t="shared" si="1"/>
        <v/>
      </c>
      <c r="AB34" s="14" t="str">
        <f>IF(LEN($AA34)=0,"N",IF(LEN($AA34)&gt;1,"Error -- Availability entered in an incorrect format",IF($AA34='Control Panel'!$F$36,$AA34,IF($AA34='Control Panel'!$F$37,$AA34,IF($AA34='Control Panel'!$F$38,$AA34,IF($AA34='Control Panel'!$F$39,$AA34,IF($AA34='Control Panel'!$F$40,$AA34,IF($AA34='Control Panel'!$F$41,$AA34,"Error -- Availability entered in an incorrect format"))))))))</f>
        <v>N</v>
      </c>
    </row>
    <row r="35" spans="1:28" s="14" customFormat="1" ht="29" x14ac:dyDescent="0.35">
      <c r="A35" s="7">
        <v>23</v>
      </c>
      <c r="B35" s="270" t="s">
        <v>471</v>
      </c>
      <c r="C35" s="269" t="s">
        <v>37</v>
      </c>
      <c r="D35" s="220"/>
      <c r="E35" s="261"/>
      <c r="F35" s="204" t="str">
        <f t="shared" si="0"/>
        <v>N/A</v>
      </c>
      <c r="G35" s="6"/>
      <c r="AA35" s="14" t="str">
        <f t="shared" si="1"/>
        <v/>
      </c>
      <c r="AB35" s="14" t="str">
        <f>IF(LEN($AA35)=0,"N",IF(LEN($AA35)&gt;1,"Error -- Availability entered in an incorrect format",IF($AA35='Control Panel'!$F$36,$AA35,IF($AA35='Control Panel'!$F$37,$AA35,IF($AA35='Control Panel'!$F$38,$AA35,IF($AA35='Control Panel'!$F$39,$AA35,IF($AA35='Control Panel'!$F$40,$AA35,IF($AA35='Control Panel'!$F$41,$AA35,"Error -- Availability entered in an incorrect format"))))))))</f>
        <v>N</v>
      </c>
    </row>
    <row r="36" spans="1:28" s="14" customFormat="1" ht="29" x14ac:dyDescent="0.35">
      <c r="A36" s="7">
        <v>24</v>
      </c>
      <c r="B36" s="270" t="s">
        <v>472</v>
      </c>
      <c r="C36" s="269" t="s">
        <v>40</v>
      </c>
      <c r="D36" s="220"/>
      <c r="E36" s="261"/>
      <c r="F36" s="204" t="str">
        <f t="shared" si="0"/>
        <v>N/A</v>
      </c>
      <c r="G36" s="6"/>
      <c r="AA36" s="14" t="str">
        <f t="shared" si="1"/>
        <v/>
      </c>
      <c r="AB36" s="14" t="str">
        <f>IF(LEN($AA36)=0,"N",IF(LEN($AA36)&gt;1,"Error -- Availability entered in an incorrect format",IF($AA36='Control Panel'!$F$36,$AA36,IF($AA36='Control Panel'!$F$37,$AA36,IF($AA36='Control Panel'!$F$38,$AA36,IF($AA36='Control Panel'!$F$39,$AA36,IF($AA36='Control Panel'!$F$40,$AA36,IF($AA36='Control Panel'!$F$41,$AA36,"Error -- Availability entered in an incorrect format"))))))))</f>
        <v>N</v>
      </c>
    </row>
    <row r="37" spans="1:28" s="14" customFormat="1" ht="29" x14ac:dyDescent="0.35">
      <c r="A37" s="7">
        <v>25</v>
      </c>
      <c r="B37" s="270" t="s">
        <v>473</v>
      </c>
      <c r="C37" s="269" t="s">
        <v>37</v>
      </c>
      <c r="D37" s="220"/>
      <c r="E37" s="261"/>
      <c r="F37" s="204" t="str">
        <f t="shared" si="0"/>
        <v>N/A</v>
      </c>
      <c r="G37" s="6"/>
      <c r="AA37" s="14" t="str">
        <f t="shared" si="1"/>
        <v/>
      </c>
      <c r="AB37" s="14" t="str">
        <f>IF(LEN($AA37)=0,"N",IF(LEN($AA37)&gt;1,"Error -- Availability entered in an incorrect format",IF($AA37='Control Panel'!$F$36,$AA37,IF($AA37='Control Panel'!$F$37,$AA37,IF($AA37='Control Panel'!$F$38,$AA37,IF($AA37='Control Panel'!$F$39,$AA37,IF($AA37='Control Panel'!$F$40,$AA37,IF($AA37='Control Panel'!$F$41,$AA37,"Error -- Availability entered in an incorrect format"))))))))</f>
        <v>N</v>
      </c>
    </row>
    <row r="38" spans="1:28" s="14" customFormat="1" x14ac:dyDescent="0.35">
      <c r="A38" s="7">
        <v>26</v>
      </c>
      <c r="B38" s="270" t="s">
        <v>474</v>
      </c>
      <c r="C38" s="269" t="s">
        <v>37</v>
      </c>
      <c r="D38" s="220"/>
      <c r="E38" s="261"/>
      <c r="F38" s="204" t="str">
        <f t="shared" si="0"/>
        <v>N/A</v>
      </c>
      <c r="G38" s="6"/>
      <c r="AA38" s="14" t="str">
        <f t="shared" si="1"/>
        <v/>
      </c>
      <c r="AB38" s="14" t="str">
        <f>IF(LEN($AA38)=0,"N",IF(LEN($AA38)&gt;1,"Error -- Availability entered in an incorrect format",IF($AA38='Control Panel'!$F$36,$AA38,IF($AA38='Control Panel'!$F$37,$AA38,IF($AA38='Control Panel'!$F$38,$AA38,IF($AA38='Control Panel'!$F$39,$AA38,IF($AA38='Control Panel'!$F$40,$AA38,IF($AA38='Control Panel'!$F$41,$AA38,"Error -- Availability entered in an incorrect format"))))))))</f>
        <v>N</v>
      </c>
    </row>
    <row r="39" spans="1:28" s="14" customFormat="1" ht="29" x14ac:dyDescent="0.35">
      <c r="A39" s="7">
        <v>27</v>
      </c>
      <c r="B39" s="270" t="s">
        <v>475</v>
      </c>
      <c r="C39" s="269" t="s">
        <v>37</v>
      </c>
      <c r="D39" s="220"/>
      <c r="E39" s="261"/>
      <c r="F39" s="204" t="str">
        <f t="shared" si="0"/>
        <v>N/A</v>
      </c>
      <c r="G39" s="6"/>
      <c r="AA39" s="14" t="str">
        <f t="shared" si="1"/>
        <v/>
      </c>
      <c r="AB39" s="14" t="str">
        <f>IF(LEN($AA39)=0,"N",IF(LEN($AA39)&gt;1,"Error -- Availability entered in an incorrect format",IF($AA39='Control Panel'!$F$36,$AA39,IF($AA39='Control Panel'!$F$37,$AA39,IF($AA39='Control Panel'!$F$38,$AA39,IF($AA39='Control Panel'!$F$39,$AA39,IF($AA39='Control Panel'!$F$40,$AA39,IF($AA39='Control Panel'!$F$41,$AA39,"Error -- Availability entered in an incorrect format"))))))))</f>
        <v>N</v>
      </c>
    </row>
    <row r="40" spans="1:28" s="14" customFormat="1" ht="43.5" x14ac:dyDescent="0.35">
      <c r="A40" s="7">
        <v>28</v>
      </c>
      <c r="B40" s="270" t="s">
        <v>476</v>
      </c>
      <c r="C40" s="269" t="s">
        <v>37</v>
      </c>
      <c r="D40" s="220"/>
      <c r="E40" s="261"/>
      <c r="F40" s="204" t="str">
        <f t="shared" si="0"/>
        <v>N/A</v>
      </c>
      <c r="G40" s="6"/>
      <c r="AA40" s="14" t="str">
        <f t="shared" si="1"/>
        <v/>
      </c>
      <c r="AB40" s="14" t="str">
        <f>IF(LEN($AA40)=0,"N",IF(LEN($AA40)&gt;1,"Error -- Availability entered in an incorrect format",IF($AA40='Control Panel'!$F$36,$AA40,IF($AA40='Control Panel'!$F$37,$AA40,IF($AA40='Control Panel'!$F$38,$AA40,IF($AA40='Control Panel'!$F$39,$AA40,IF($AA40='Control Panel'!$F$40,$AA40,IF($AA40='Control Panel'!$F$41,$AA40,"Error -- Availability entered in an incorrect format"))))))))</f>
        <v>N</v>
      </c>
    </row>
    <row r="41" spans="1:28" s="14" customFormat="1" ht="29" x14ac:dyDescent="0.35">
      <c r="A41" s="7">
        <v>29</v>
      </c>
      <c r="B41" s="270" t="s">
        <v>477</v>
      </c>
      <c r="C41" s="269" t="s">
        <v>37</v>
      </c>
      <c r="D41" s="220"/>
      <c r="E41" s="261"/>
      <c r="F41" s="204" t="str">
        <f t="shared" si="0"/>
        <v>N/A</v>
      </c>
      <c r="G41" s="6"/>
      <c r="AA41" s="14" t="str">
        <f t="shared" si="1"/>
        <v/>
      </c>
      <c r="AB41" s="14" t="str">
        <f>IF(LEN($AA41)=0,"N",IF(LEN($AA41)&gt;1,"Error -- Availability entered in an incorrect format",IF($AA41='Control Panel'!$F$36,$AA41,IF($AA41='Control Panel'!$F$37,$AA41,IF($AA41='Control Panel'!$F$38,$AA41,IF($AA41='Control Panel'!$F$39,$AA41,IF($AA41='Control Panel'!$F$40,$AA41,IF($AA41='Control Panel'!$F$41,$AA41,"Error -- Availability entered in an incorrect format"))))))))</f>
        <v>N</v>
      </c>
    </row>
    <row r="42" spans="1:28" s="14" customFormat="1" ht="29" x14ac:dyDescent="0.35">
      <c r="A42" s="7">
        <v>30</v>
      </c>
      <c r="B42" s="270" t="s">
        <v>478</v>
      </c>
      <c r="C42" s="269" t="s">
        <v>37</v>
      </c>
      <c r="D42" s="220"/>
      <c r="E42" s="261"/>
      <c r="F42" s="204" t="str">
        <f t="shared" si="0"/>
        <v>N/A</v>
      </c>
      <c r="G42" s="6"/>
      <c r="AA42" s="14" t="str">
        <f t="shared" si="1"/>
        <v/>
      </c>
      <c r="AB42" s="14" t="str">
        <f>IF(LEN($AA42)=0,"N",IF(LEN($AA42)&gt;1,"Error -- Availability entered in an incorrect format",IF($AA42='Control Panel'!$F$36,$AA42,IF($AA42='Control Panel'!$F$37,$AA42,IF($AA42='Control Panel'!$F$38,$AA42,IF($AA42='Control Panel'!$F$39,$AA42,IF($AA42='Control Panel'!$F$40,$AA42,IF($AA42='Control Panel'!$F$41,$AA42,"Error -- Availability entered in an incorrect format"))))))))</f>
        <v>N</v>
      </c>
    </row>
    <row r="43" spans="1:28" s="14" customFormat="1" ht="29" x14ac:dyDescent="0.35">
      <c r="A43" s="7">
        <v>31</v>
      </c>
      <c r="B43" s="270" t="s">
        <v>479</v>
      </c>
      <c r="C43" s="269" t="s">
        <v>37</v>
      </c>
      <c r="D43" s="220"/>
      <c r="E43" s="261"/>
      <c r="F43" s="204" t="str">
        <f t="shared" si="0"/>
        <v>N/A</v>
      </c>
      <c r="G43" s="6"/>
      <c r="AA43" s="14" t="str">
        <f t="shared" si="1"/>
        <v/>
      </c>
      <c r="AB43" s="14" t="str">
        <f>IF(LEN($AA43)=0,"N",IF(LEN($AA43)&gt;1,"Error -- Availability entered in an incorrect format",IF($AA43='Control Panel'!$F$36,$AA43,IF($AA43='Control Panel'!$F$37,$AA43,IF($AA43='Control Panel'!$F$38,$AA43,IF($AA43='Control Panel'!$F$39,$AA43,IF($AA43='Control Panel'!$F$40,$AA43,IF($AA43='Control Panel'!$F$41,$AA43,"Error -- Availability entered in an incorrect format"))))))))</f>
        <v>N</v>
      </c>
    </row>
    <row r="44" spans="1:28" s="14" customFormat="1" x14ac:dyDescent="0.35">
      <c r="A44" s="7">
        <v>32</v>
      </c>
      <c r="B44" s="268" t="s">
        <v>480</v>
      </c>
      <c r="C44" s="269"/>
      <c r="D44" s="220"/>
      <c r="E44" s="261"/>
      <c r="F44" s="204" t="str">
        <f t="shared" si="0"/>
        <v>N/A</v>
      </c>
      <c r="G44" s="6"/>
      <c r="AA44" s="14" t="str">
        <f t="shared" si="1"/>
        <v/>
      </c>
      <c r="AB44" s="14" t="str">
        <f>IF(LEN($AA44)=0,"N",IF(LEN($AA44)&gt;1,"Error -- Availability entered in an incorrect format",IF($AA44='Control Panel'!$F$36,$AA44,IF($AA44='Control Panel'!$F$37,$AA44,IF($AA44='Control Panel'!$F$38,$AA44,IF($AA44='Control Panel'!$F$39,$AA44,IF($AA44='Control Panel'!$F$40,$AA44,IF($AA44='Control Panel'!$F$41,$AA44,"Error -- Availability entered in an incorrect format"))))))))</f>
        <v>N</v>
      </c>
    </row>
    <row r="45" spans="1:28" s="14" customFormat="1" x14ac:dyDescent="0.35">
      <c r="A45" s="7">
        <v>33</v>
      </c>
      <c r="B45" s="270" t="s">
        <v>481</v>
      </c>
      <c r="C45" s="269" t="s">
        <v>37</v>
      </c>
      <c r="D45" s="220"/>
      <c r="E45" s="261"/>
      <c r="F45" s="204" t="str">
        <f t="shared" si="0"/>
        <v>N/A</v>
      </c>
      <c r="G45" s="6"/>
      <c r="AA45" s="14" t="str">
        <f t="shared" si="1"/>
        <v/>
      </c>
      <c r="AB45" s="14" t="str">
        <f>IF(LEN($AA45)=0,"N",IF(LEN($AA45)&gt;1,"Error -- Availability entered in an incorrect format",IF($AA45='Control Panel'!$F$36,$AA45,IF($AA45='Control Panel'!$F$37,$AA45,IF($AA45='Control Panel'!$F$38,$AA45,IF($AA45='Control Panel'!$F$39,$AA45,IF($AA45='Control Panel'!$F$40,$AA45,IF($AA45='Control Panel'!$F$41,$AA45,"Error -- Availability entered in an incorrect format"))))))))</f>
        <v>N</v>
      </c>
    </row>
    <row r="46" spans="1:28" s="14" customFormat="1" ht="43.5" x14ac:dyDescent="0.35">
      <c r="A46" s="7">
        <v>34</v>
      </c>
      <c r="B46" s="270" t="s">
        <v>482</v>
      </c>
      <c r="C46" s="269" t="s">
        <v>37</v>
      </c>
      <c r="D46" s="220"/>
      <c r="E46" s="261"/>
      <c r="F46" s="204" t="str">
        <f t="shared" si="0"/>
        <v>N/A</v>
      </c>
      <c r="G46" s="6"/>
      <c r="AA46" s="14" t="str">
        <f t="shared" si="1"/>
        <v/>
      </c>
      <c r="AB46" s="14" t="str">
        <f>IF(LEN($AA46)=0,"N",IF(LEN($AA46)&gt;1,"Error -- Availability entered in an incorrect format",IF($AA46='Control Panel'!$F$36,$AA46,IF($AA46='Control Panel'!$F$37,$AA46,IF($AA46='Control Panel'!$F$38,$AA46,IF($AA46='Control Panel'!$F$39,$AA46,IF($AA46='Control Panel'!$F$40,$AA46,IF($AA46='Control Panel'!$F$41,$AA46,"Error -- Availability entered in an incorrect format"))))))))</f>
        <v>N</v>
      </c>
    </row>
    <row r="47" spans="1:28" s="14" customFormat="1" ht="29" x14ac:dyDescent="0.35">
      <c r="A47" s="7">
        <v>35</v>
      </c>
      <c r="B47" s="270" t="s">
        <v>483</v>
      </c>
      <c r="C47" s="269" t="s">
        <v>37</v>
      </c>
      <c r="D47" s="220"/>
      <c r="E47" s="261"/>
      <c r="F47" s="204" t="str">
        <f t="shared" si="0"/>
        <v>N/A</v>
      </c>
      <c r="G47" s="6"/>
      <c r="AA47" s="14" t="str">
        <f t="shared" si="1"/>
        <v/>
      </c>
      <c r="AB47" s="14" t="str">
        <f>IF(LEN($AA47)=0,"N",IF(LEN($AA47)&gt;1,"Error -- Availability entered in an incorrect format",IF($AA47='Control Panel'!$F$36,$AA47,IF($AA47='Control Panel'!$F$37,$AA47,IF($AA47='Control Panel'!$F$38,$AA47,IF($AA47='Control Panel'!$F$39,$AA47,IF($AA47='Control Panel'!$F$40,$AA47,IF($AA47='Control Panel'!$F$41,$AA47,"Error -- Availability entered in an incorrect format"))))))))</f>
        <v>N</v>
      </c>
    </row>
    <row r="48" spans="1:28" s="14" customFormat="1" ht="29" x14ac:dyDescent="0.35">
      <c r="A48" s="7">
        <v>36</v>
      </c>
      <c r="B48" s="270" t="s">
        <v>484</v>
      </c>
      <c r="C48" s="269" t="s">
        <v>37</v>
      </c>
      <c r="D48" s="220"/>
      <c r="E48" s="261"/>
      <c r="F48" s="204" t="str">
        <f t="shared" si="0"/>
        <v>N/A</v>
      </c>
      <c r="G48" s="6"/>
      <c r="AA48" s="14" t="str">
        <f t="shared" si="1"/>
        <v/>
      </c>
      <c r="AB48" s="14" t="str">
        <f>IF(LEN($AA48)=0,"N",IF(LEN($AA48)&gt;1,"Error -- Availability entered in an incorrect format",IF($AA48='Control Panel'!$F$36,$AA48,IF($AA48='Control Panel'!$F$37,$AA48,IF($AA48='Control Panel'!$F$38,$AA48,IF($AA48='Control Panel'!$F$39,$AA48,IF($AA48='Control Panel'!$F$40,$AA48,IF($AA48='Control Panel'!$F$41,$AA48,"Error -- Availability entered in an incorrect format"))))))))</f>
        <v>N</v>
      </c>
    </row>
    <row r="49" spans="1:28" s="14" customFormat="1" x14ac:dyDescent="0.35">
      <c r="A49" s="7">
        <v>37</v>
      </c>
      <c r="B49" s="270" t="s">
        <v>485</v>
      </c>
      <c r="C49" s="269" t="s">
        <v>40</v>
      </c>
      <c r="D49" s="220"/>
      <c r="E49" s="261"/>
      <c r="F49" s="204" t="str">
        <f t="shared" si="0"/>
        <v>N/A</v>
      </c>
      <c r="G49" s="6"/>
      <c r="AA49" s="14" t="str">
        <f t="shared" si="1"/>
        <v/>
      </c>
      <c r="AB49" s="14" t="str">
        <f>IF(LEN($AA49)=0,"N",IF(LEN($AA49)&gt;1,"Error -- Availability entered in an incorrect format",IF($AA49='Control Panel'!$F$36,$AA49,IF($AA49='Control Panel'!$F$37,$AA49,IF($AA49='Control Panel'!$F$38,$AA49,IF($AA49='Control Panel'!$F$39,$AA49,IF($AA49='Control Panel'!$F$40,$AA49,IF($AA49='Control Panel'!$F$41,$AA49,"Error -- Availability entered in an incorrect format"))))))))</f>
        <v>N</v>
      </c>
    </row>
    <row r="50" spans="1:28" s="14" customFormat="1" ht="29" x14ac:dyDescent="0.35">
      <c r="A50" s="7">
        <v>38</v>
      </c>
      <c r="B50" s="270" t="s">
        <v>486</v>
      </c>
      <c r="C50" s="269" t="s">
        <v>37</v>
      </c>
      <c r="D50" s="220"/>
      <c r="E50" s="261"/>
      <c r="F50" s="204" t="str">
        <f t="shared" si="0"/>
        <v>N/A</v>
      </c>
      <c r="G50" s="6"/>
      <c r="AA50" s="14" t="str">
        <f t="shared" si="1"/>
        <v/>
      </c>
      <c r="AB50" s="14" t="str">
        <f>IF(LEN($AA50)=0,"N",IF(LEN($AA50)&gt;1,"Error -- Availability entered in an incorrect format",IF($AA50='Control Panel'!$F$36,$AA50,IF($AA50='Control Panel'!$F$37,$AA50,IF($AA50='Control Panel'!$F$38,$AA50,IF($AA50='Control Panel'!$F$39,$AA50,IF($AA50='Control Panel'!$F$40,$AA50,IF($AA50='Control Panel'!$F$41,$AA50,"Error -- Availability entered in an incorrect format"))))))))</f>
        <v>N</v>
      </c>
    </row>
    <row r="51" spans="1:28" s="14" customFormat="1" ht="29" x14ac:dyDescent="0.35">
      <c r="A51" s="7">
        <v>39</v>
      </c>
      <c r="B51" s="270" t="s">
        <v>487</v>
      </c>
      <c r="C51" s="269" t="s">
        <v>40</v>
      </c>
      <c r="D51" s="220"/>
      <c r="E51" s="261"/>
      <c r="F51" s="204" t="str">
        <f t="shared" si="0"/>
        <v>N/A</v>
      </c>
      <c r="G51" s="6"/>
      <c r="AA51" s="14" t="str">
        <f t="shared" si="1"/>
        <v/>
      </c>
      <c r="AB51" s="14" t="str">
        <f>IF(LEN($AA51)=0,"N",IF(LEN($AA51)&gt;1,"Error -- Availability entered in an incorrect format",IF($AA51='Control Panel'!$F$36,$AA51,IF($AA51='Control Panel'!$F$37,$AA51,IF($AA51='Control Panel'!$F$38,$AA51,IF($AA51='Control Panel'!$F$39,$AA51,IF($AA51='Control Panel'!$F$40,$AA51,IF($AA51='Control Panel'!$F$41,$AA51,"Error -- Availability entered in an incorrect format"))))))))</f>
        <v>N</v>
      </c>
    </row>
    <row r="52" spans="1:28" s="14" customFormat="1" ht="29" x14ac:dyDescent="0.35">
      <c r="A52" s="7">
        <v>40</v>
      </c>
      <c r="B52" s="270" t="s">
        <v>488</v>
      </c>
      <c r="C52" s="269" t="s">
        <v>40</v>
      </c>
      <c r="D52" s="220"/>
      <c r="E52" s="261"/>
      <c r="F52" s="204" t="str">
        <f t="shared" si="0"/>
        <v>N/A</v>
      </c>
      <c r="G52" s="6"/>
      <c r="AA52" s="14" t="str">
        <f t="shared" si="1"/>
        <v/>
      </c>
      <c r="AB52" s="14" t="str">
        <f>IF(LEN($AA52)=0,"N",IF(LEN($AA52)&gt;1,"Error -- Availability entered in an incorrect format",IF($AA52='Control Panel'!$F$36,$AA52,IF($AA52='Control Panel'!$F$37,$AA52,IF($AA52='Control Panel'!$F$38,$AA52,IF($AA52='Control Panel'!$F$39,$AA52,IF($AA52='Control Panel'!$F$40,$AA52,IF($AA52='Control Panel'!$F$41,$AA52,"Error -- Availability entered in an incorrect format"))))))))</f>
        <v>N</v>
      </c>
    </row>
    <row r="53" spans="1:28" s="14" customFormat="1" x14ac:dyDescent="0.35">
      <c r="A53" s="7">
        <v>41</v>
      </c>
      <c r="B53" s="268" t="s">
        <v>49</v>
      </c>
      <c r="C53" s="269"/>
      <c r="D53" s="220"/>
      <c r="E53" s="261"/>
      <c r="F53" s="204" t="str">
        <f t="shared" si="0"/>
        <v>N/A</v>
      </c>
      <c r="G53" s="6"/>
      <c r="AA53" s="14" t="str">
        <f t="shared" si="1"/>
        <v/>
      </c>
      <c r="AB53" s="14" t="str">
        <f>IF(LEN($AA53)=0,"N",IF(LEN($AA53)&gt;1,"Error -- Availability entered in an incorrect format",IF($AA53='Control Panel'!$F$36,$AA53,IF($AA53='Control Panel'!$F$37,$AA53,IF($AA53='Control Panel'!$F$38,$AA53,IF($AA53='Control Panel'!$F$39,$AA53,IF($AA53='Control Panel'!$F$40,$AA53,IF($AA53='Control Panel'!$F$41,$AA53,"Error -- Availability entered in an incorrect format"))))))))</f>
        <v>N</v>
      </c>
    </row>
    <row r="54" spans="1:28" s="14" customFormat="1" x14ac:dyDescent="0.35">
      <c r="A54" s="7">
        <v>42</v>
      </c>
      <c r="B54" s="270" t="s">
        <v>489</v>
      </c>
      <c r="C54" s="269" t="s">
        <v>37</v>
      </c>
      <c r="D54" s="220"/>
      <c r="E54" s="261"/>
      <c r="F54" s="204" t="str">
        <f t="shared" si="0"/>
        <v>N/A</v>
      </c>
      <c r="G54" s="6"/>
      <c r="AA54" s="14" t="str">
        <f t="shared" si="1"/>
        <v/>
      </c>
      <c r="AB54" s="14" t="str">
        <f>IF(LEN($AA54)=0,"N",IF(LEN($AA54)&gt;1,"Error -- Availability entered in an incorrect format",IF($AA54='Control Panel'!$F$36,$AA54,IF($AA54='Control Panel'!$F$37,$AA54,IF($AA54='Control Panel'!$F$38,$AA54,IF($AA54='Control Panel'!$F$39,$AA54,IF($AA54='Control Panel'!$F$40,$AA54,IF($AA54='Control Panel'!$F$41,$AA54,"Error -- Availability entered in an incorrect format"))))))))</f>
        <v>N</v>
      </c>
    </row>
    <row r="55" spans="1:28" s="14" customFormat="1" ht="29" x14ac:dyDescent="0.35">
      <c r="A55" s="7">
        <v>43</v>
      </c>
      <c r="B55" s="270" t="s">
        <v>490</v>
      </c>
      <c r="C55" s="269" t="s">
        <v>37</v>
      </c>
      <c r="D55" s="220"/>
      <c r="E55" s="261"/>
      <c r="F55" s="204" t="str">
        <f t="shared" si="0"/>
        <v>N/A</v>
      </c>
      <c r="G55" s="6"/>
      <c r="AA55" s="14" t="str">
        <f t="shared" si="1"/>
        <v/>
      </c>
      <c r="AB55" s="14" t="str">
        <f>IF(LEN($AA55)=0,"N",IF(LEN($AA55)&gt;1,"Error -- Availability entered in an incorrect format",IF($AA55='Control Panel'!$F$36,$AA55,IF($AA55='Control Panel'!$F$37,$AA55,IF($AA55='Control Panel'!$F$38,$AA55,IF($AA55='Control Panel'!$F$39,$AA55,IF($AA55='Control Panel'!$F$40,$AA55,IF($AA55='Control Panel'!$F$41,$AA55,"Error -- Availability entered in an incorrect format"))))))))</f>
        <v>N</v>
      </c>
    </row>
  </sheetData>
  <mergeCells count="12">
    <mergeCell ref="A1:G1"/>
    <mergeCell ref="B2:G2"/>
    <mergeCell ref="B3:G3"/>
    <mergeCell ref="B4:G4"/>
    <mergeCell ref="B5:G5"/>
    <mergeCell ref="A11:G11"/>
    <mergeCell ref="A10:C10"/>
    <mergeCell ref="D10:G10"/>
    <mergeCell ref="B6:G6"/>
    <mergeCell ref="B7:G7"/>
    <mergeCell ref="B8:G8"/>
    <mergeCell ref="A9:G9"/>
  </mergeCells>
  <conditionalFormatting sqref="A13:A55 C13:E55 G13:G55">
    <cfRule type="expression" dxfId="138" priority="5">
      <formula>$C13=""</formula>
    </cfRule>
  </conditionalFormatting>
  <conditionalFormatting sqref="B13:B55">
    <cfRule type="expression" dxfId="137" priority="4">
      <formula>$C13=""</formula>
    </cfRule>
  </conditionalFormatting>
  <conditionalFormatting sqref="F13:F55">
    <cfRule type="expression" dxfId="136" priority="3">
      <formula>$C13=""</formula>
    </cfRule>
  </conditionalFormatting>
  <conditionalFormatting sqref="A1:G1">
    <cfRule type="cellIs" dxfId="135" priority="1" operator="equal">
      <formula>"Replace this text with vendor name in the first module."</formula>
    </cfRule>
  </conditionalFormatting>
  <dataValidations count="1">
    <dataValidation type="decimal" allowBlank="1" showInputMessage="1" showErrorMessage="1" errorTitle="Invalid Response" error="Please enter number only and inlcude text in comments column." promptTitle="Cost" prompt="Please enter any related cost for specification compliance." sqref="E13:E55" xr:uid="{96A44E5F-9779-41CF-BA79-C253BB9FCE66}">
      <formula1>0</formula1>
      <formula2>1000000</formula2>
    </dataValidation>
  </dataValidations>
  <printOptions horizontalCentered="1"/>
  <pageMargins left="0.25" right="0.25" top="0.75" bottom="0.75" header="0.3" footer="0.3"/>
  <pageSetup scale="75" fitToHeight="0" orientation="landscape" r:id="rId1"/>
  <headerFooter>
    <oddHeader>&amp;LAppendix B - Application Specifications&amp;C&amp;"Calibri,Bold"&amp;12Albuquerque Public Schools - ERP Software Selection RFP
&amp;R&amp;"-,Bold"&amp;KFF0000&amp;A</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FormatSpecs">
                <anchor moveWithCells="1" sizeWithCells="1">
                  <from>
                    <xdr:col>28</xdr:col>
                    <xdr:colOff>184150</xdr:colOff>
                    <xdr:row>12</xdr:row>
                    <xdr:rowOff>76200</xdr:rowOff>
                  </from>
                  <to>
                    <xdr:col>28</xdr:col>
                    <xdr:colOff>450850</xdr:colOff>
                    <xdr:row>17</xdr:row>
                    <xdr:rowOff>146050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04B212BB-322D-4F52-B344-091F9C37FB3D}">
            <xm:f>D10='Control Panel'!$I$25</xm:f>
            <x14:dxf>
              <font>
                <color rgb="FFFFFF00"/>
              </font>
              <fill>
                <patternFill>
                  <fgColor indexed="64"/>
                  <bgColor rgb="FFBF311A"/>
                </patternFill>
              </fill>
            </x14:dxf>
          </x14:cfRule>
          <xm:sqref>D10:G10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Invalid Response" error="Please enter appropriate availability response." promptTitle="Please enter availability:" prompt="_x000a_  Y - Yes_x000a_  R - Reporting_x000a_  T - Third Party_x000a_  M - Modification_x000a_  F - Future_x000a_  N - Not Available_x000a__x000a__x000a_*Paste values permitted." xr:uid="{ED0AE4C9-C900-4152-A7FC-6E00B5CF444B}">
          <x14:formula1>
            <xm:f>'Control Panel'!$F$36:$F$41</xm:f>
          </x14:formula1>
          <xm:sqref>D13:D55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I145"/>
  <sheetViews>
    <sheetView workbookViewId="0">
      <pane ySplit="12" topLeftCell="A69" activePane="bottomLeft" state="frozen"/>
      <selection activeCell="B14" sqref="B14"/>
      <selection pane="bottomLeft" activeCell="B14" sqref="B14"/>
    </sheetView>
  </sheetViews>
  <sheetFormatPr defaultColWidth="9.1796875" defaultRowHeight="14.5" x14ac:dyDescent="0.35"/>
  <cols>
    <col min="1" max="1" width="8.7265625" style="207" customWidth="1"/>
    <col min="2" max="2" width="65.7265625" style="208" customWidth="1"/>
    <col min="3" max="3" width="12.7265625" style="209" customWidth="1"/>
    <col min="4" max="4" width="12.7265625" style="210" customWidth="1"/>
    <col min="5" max="5" width="12.7265625" style="209" customWidth="1"/>
    <col min="6" max="6" width="27.7265625" style="211" customWidth="1"/>
    <col min="7" max="7" width="35.7265625" style="208" customWidth="1"/>
    <col min="8" max="8" width="3.7265625" style="2" customWidth="1"/>
    <col min="9" max="33" width="9.1796875" style="2"/>
    <col min="34" max="34" width="9.1796875" style="2" customWidth="1"/>
    <col min="35" max="35" width="4.1796875" style="2" customWidth="1"/>
    <col min="36" max="16384" width="9.1796875" style="2"/>
  </cols>
  <sheetData>
    <row r="1" spans="1:35" ht="15" customHeight="1" x14ac:dyDescent="0.35">
      <c r="A1" s="422" t="str">
        <f>'General Technical'!A1</f>
        <v>Replace this text with vendor name in the first module.</v>
      </c>
      <c r="B1" s="422"/>
      <c r="C1" s="422"/>
      <c r="D1" s="422"/>
      <c r="E1" s="422"/>
      <c r="F1" s="422"/>
      <c r="G1" s="422"/>
    </row>
    <row r="2" spans="1:35" x14ac:dyDescent="0.35">
      <c r="A2" s="200" t="s">
        <v>33</v>
      </c>
      <c r="B2" s="421" t="s">
        <v>221</v>
      </c>
      <c r="C2" s="421"/>
      <c r="D2" s="421"/>
      <c r="E2" s="421"/>
      <c r="F2" s="421"/>
      <c r="G2" s="421"/>
      <c r="AB2" s="2" t="s">
        <v>222</v>
      </c>
      <c r="AC2" s="2">
        <f>SUBTOTAL(3,A13:A145)</f>
        <v>133</v>
      </c>
    </row>
    <row r="3" spans="1:35" ht="45" customHeight="1" x14ac:dyDescent="0.35">
      <c r="A3" s="221" t="str">
        <f>'Control Panel'!F36</f>
        <v>Y</v>
      </c>
      <c r="B3" s="426"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26"/>
      <c r="D3" s="426"/>
      <c r="E3" s="426"/>
      <c r="F3" s="426"/>
      <c r="G3" s="426"/>
    </row>
    <row r="4" spans="1:35" x14ac:dyDescent="0.35">
      <c r="A4" s="222" t="str">
        <f>'Control Panel'!F37</f>
        <v>R</v>
      </c>
      <c r="B4" s="427" t="str">
        <f>'Control Panel'!H37</f>
        <v>Functionality is provided through reports generated using proposed Reporting Tools.</v>
      </c>
      <c r="C4" s="427"/>
      <c r="D4" s="427"/>
      <c r="E4" s="427"/>
      <c r="F4" s="427"/>
      <c r="G4" s="427"/>
    </row>
    <row r="5" spans="1:35" ht="30" customHeight="1" x14ac:dyDescent="0.35">
      <c r="A5" s="221" t="str">
        <f>'Control Panel'!F38</f>
        <v>T</v>
      </c>
      <c r="B5" s="426"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26"/>
      <c r="D5" s="426"/>
      <c r="E5" s="426"/>
      <c r="F5" s="426"/>
      <c r="G5" s="426"/>
    </row>
    <row r="6" spans="1:35" x14ac:dyDescent="0.35">
      <c r="A6" s="222" t="str">
        <f>'Control Panel'!F39</f>
        <v>M</v>
      </c>
      <c r="B6" s="427" t="str">
        <f>'Control Panel'!H39</f>
        <v>Functionality is provided through customization to the application, including creation of a new workflow or development of a custom interface, that may have an impact on future upgradability.</v>
      </c>
      <c r="C6" s="427"/>
      <c r="D6" s="427"/>
      <c r="E6" s="427"/>
      <c r="F6" s="427"/>
      <c r="G6" s="427"/>
    </row>
    <row r="7" spans="1:35" ht="16.5" customHeight="1" x14ac:dyDescent="0.35">
      <c r="A7" s="221" t="str">
        <f>'Control Panel'!F40</f>
        <v>F</v>
      </c>
      <c r="B7" s="426" t="str">
        <f>'Control Panel'!H40</f>
        <v>Functionality is provided through a future general availability (GA) release that is scheduled to occur within 1 year of the proposal response.</v>
      </c>
      <c r="C7" s="426"/>
      <c r="D7" s="426"/>
      <c r="E7" s="426"/>
      <c r="F7" s="426"/>
      <c r="G7" s="426"/>
    </row>
    <row r="8" spans="1:35" x14ac:dyDescent="0.35">
      <c r="A8" s="222" t="str">
        <f>'Control Panel'!F41</f>
        <v>N</v>
      </c>
      <c r="B8" s="427" t="str">
        <f>'Control Panel'!H41</f>
        <v>Functionality is not provided.</v>
      </c>
      <c r="C8" s="427"/>
      <c r="D8" s="427"/>
      <c r="E8" s="427"/>
      <c r="F8" s="427"/>
      <c r="G8" s="427"/>
    </row>
    <row r="9" spans="1:35" x14ac:dyDescent="0.35">
      <c r="A9" s="428" t="str">
        <f>'Control Panel'!I25</f>
        <v>Replace this text with the primary product name(s) which satisfy requirements.</v>
      </c>
      <c r="B9" s="429"/>
      <c r="C9" s="429"/>
      <c r="D9" s="429"/>
      <c r="E9" s="429"/>
      <c r="F9" s="429"/>
      <c r="G9" s="430"/>
    </row>
    <row r="10" spans="1:35" ht="15" customHeight="1" x14ac:dyDescent="0.35">
      <c r="A10" s="424" t="str">
        <f>'Control Panel'!F51&amp;" - "&amp;'Control Panel'!E51</f>
        <v>4.6 - Accounts Payable</v>
      </c>
      <c r="B10" s="424"/>
      <c r="C10" s="424"/>
      <c r="D10" s="425" t="str">
        <f>A9</f>
        <v>Replace this text with the primary product name(s) which satisfy requirements.</v>
      </c>
      <c r="E10" s="425"/>
      <c r="F10" s="425"/>
      <c r="G10" s="425"/>
    </row>
    <row r="11" spans="1:35" x14ac:dyDescent="0.35">
      <c r="A11" s="423" t="s">
        <v>223</v>
      </c>
      <c r="B11" s="423"/>
      <c r="C11" s="423"/>
      <c r="D11" s="423"/>
      <c r="E11" s="423"/>
      <c r="F11" s="423"/>
      <c r="G11" s="423"/>
      <c r="AA11" s="2" t="s">
        <v>224</v>
      </c>
      <c r="AI11" s="3"/>
    </row>
    <row r="12" spans="1:35" ht="15" customHeight="1" x14ac:dyDescent="0.35">
      <c r="A12" s="262" t="str">
        <f>'General Technical'!A12</f>
        <v>Number</v>
      </c>
      <c r="B12" s="263" t="str">
        <f>'General Technical'!B12</f>
        <v>Application Requirements</v>
      </c>
      <c r="C12" s="264" t="str">
        <f>'General Technical'!C12</f>
        <v>Priority</v>
      </c>
      <c r="D12" s="262" t="str">
        <f>'General Technical'!D12</f>
        <v>Availability</v>
      </c>
      <c r="E12" s="264" t="str">
        <f>'General Technical'!E12</f>
        <v>Cost</v>
      </c>
      <c r="F12" s="263" t="str">
        <f>'General Technical'!F12</f>
        <v>Required Product(s)</v>
      </c>
      <c r="G12" s="263" t="str">
        <f>'General Technical'!G12</f>
        <v>Comments</v>
      </c>
      <c r="AA12" s="4" t="s">
        <v>229</v>
      </c>
      <c r="AC12" s="5">
        <f>COUNTIF(AB:AB,"Error -- Availability entered in an incorrect format")</f>
        <v>0</v>
      </c>
    </row>
    <row r="13" spans="1:35" s="14" customFormat="1" x14ac:dyDescent="0.35">
      <c r="A13" s="7">
        <v>1</v>
      </c>
      <c r="B13" s="273" t="s">
        <v>248</v>
      </c>
      <c r="C13" s="13"/>
      <c r="D13" s="7"/>
      <c r="E13" s="260"/>
      <c r="F13" s="204" t="str">
        <f>IF($D$10=$A$9,"N/A",$D$10)</f>
        <v>N/A</v>
      </c>
      <c r="G13" s="9"/>
      <c r="AA13" s="14" t="str">
        <f>TRIM($D13)</f>
        <v/>
      </c>
      <c r="AB13" s="14" t="str">
        <f>IF(LEN($AA13)=0,"N",IF(LEN($AA13)&gt;1,"Error -- Availability entered in an incorrect format",IF($AA13='Control Panel'!$F$36,$AA13,IF($AA13='Control Panel'!$F$37,$AA13,IF($AA13='Control Panel'!$F$38,$AA13,IF($AA13='Control Panel'!$F$39,$AA13,IF($AA13='Control Panel'!$F$40,$AA13,IF($AA13='Control Panel'!$F$41,$AA13,"Error -- Availability entered in an incorrect format"))))))))</f>
        <v>N</v>
      </c>
    </row>
    <row r="14" spans="1:35" s="14" customFormat="1" ht="29" x14ac:dyDescent="0.35">
      <c r="A14" s="7">
        <v>2</v>
      </c>
      <c r="B14" s="204" t="s">
        <v>491</v>
      </c>
      <c r="C14" s="13" t="s">
        <v>37</v>
      </c>
      <c r="D14" s="7"/>
      <c r="E14" s="260"/>
      <c r="F14" s="204" t="str">
        <f t="shared" ref="F14:F77" si="0">IF($D$10=$A$9,"N/A",$D$10)</f>
        <v>N/A</v>
      </c>
      <c r="G14" s="9"/>
      <c r="AA14" s="14" t="str">
        <f t="shared" ref="AA14:AA77" si="1">TRIM($D14)</f>
        <v/>
      </c>
      <c r="AB14" s="14" t="str">
        <f>IF(LEN($AA14)=0,"N",IF(LEN($AA14)&gt;1,"Error -- Availability entered in an incorrect format",IF($AA14='Control Panel'!$F$36,$AA14,IF($AA14='Control Panel'!$F$37,$AA14,IF($AA14='Control Panel'!$F$38,$AA14,IF($AA14='Control Panel'!$F$39,$AA14,IF($AA14='Control Panel'!$F$40,$AA14,IF($AA14='Control Panel'!$F$41,$AA14,"Error -- Availability entered in an incorrect format"))))))))</f>
        <v>N</v>
      </c>
    </row>
    <row r="15" spans="1:35" s="12" customFormat="1" x14ac:dyDescent="0.35">
      <c r="A15" s="7">
        <v>3</v>
      </c>
      <c r="B15" s="267" t="s">
        <v>232</v>
      </c>
      <c r="C15" s="13" t="s">
        <v>43</v>
      </c>
      <c r="D15" s="7"/>
      <c r="E15" s="260"/>
      <c r="F15" s="204" t="str">
        <f t="shared" si="0"/>
        <v>N/A</v>
      </c>
      <c r="G15" s="9"/>
      <c r="AA15" s="12" t="str">
        <f t="shared" si="1"/>
        <v/>
      </c>
      <c r="AB15" s="12" t="str">
        <f>IF(LEN($AA15)=0,"N",IF(LEN($AA15)&gt;1,"Error -- Availability entered in an incorrect format",IF($AA15='Control Panel'!$F$36,$AA15,IF($AA15='Control Panel'!$F$37,$AA15,IF($AA15='Control Panel'!$F$38,$AA15,IF($AA15='Control Panel'!$F$39,$AA15,IF($AA15='Control Panel'!$F$40,$AA15,IF($AA15='Control Panel'!$F$41,$AA15,"Error -- Availability entered in an incorrect format"))))))))</f>
        <v>N</v>
      </c>
    </row>
    <row r="16" spans="1:35" s="12" customFormat="1" x14ac:dyDescent="0.35">
      <c r="A16" s="7">
        <v>4</v>
      </c>
      <c r="B16" s="267" t="s">
        <v>492</v>
      </c>
      <c r="C16" s="13" t="s">
        <v>43</v>
      </c>
      <c r="D16" s="7"/>
      <c r="E16" s="260"/>
      <c r="F16" s="204" t="str">
        <f t="shared" si="0"/>
        <v>N/A</v>
      </c>
      <c r="G16" s="9"/>
      <c r="AA16" s="12" t="str">
        <f t="shared" si="1"/>
        <v/>
      </c>
      <c r="AB16" s="12" t="str">
        <f>IF(LEN($AA16)=0,"N",IF(LEN($AA16)&gt;1,"Error -- Availability entered in an incorrect format",IF($AA16='Control Panel'!$F$36,$AA16,IF($AA16='Control Panel'!$F$37,$AA16,IF($AA16='Control Panel'!$F$38,$AA16,IF($AA16='Control Panel'!$F$39,$AA16,IF($AA16='Control Panel'!$F$40,$AA16,IF($AA16='Control Panel'!$F$41,$AA16,"Error -- Availability entered in an incorrect format"))))))))</f>
        <v>N</v>
      </c>
    </row>
    <row r="17" spans="1:28" s="12" customFormat="1" x14ac:dyDescent="0.35">
      <c r="A17" s="7">
        <v>5</v>
      </c>
      <c r="B17" s="267" t="s">
        <v>238</v>
      </c>
      <c r="C17" s="13" t="s">
        <v>43</v>
      </c>
      <c r="D17" s="7"/>
      <c r="E17" s="260"/>
      <c r="F17" s="204" t="str">
        <f t="shared" si="0"/>
        <v>N/A</v>
      </c>
      <c r="G17" s="9"/>
      <c r="AA17" s="12" t="str">
        <f t="shared" si="1"/>
        <v/>
      </c>
      <c r="AB17" s="12" t="str">
        <f>IF(LEN($AA17)=0,"N",IF(LEN($AA17)&gt;1,"Error -- Availability entered in an incorrect format",IF($AA17='Control Panel'!$F$36,$AA17,IF($AA17='Control Panel'!$F$37,$AA17,IF($AA17='Control Panel'!$F$38,$AA17,IF($AA17='Control Panel'!$F$39,$AA17,IF($AA17='Control Panel'!$F$40,$AA17,IF($AA17='Control Panel'!$F$41,$AA17,"Error -- Availability entered in an incorrect format"))))))))</f>
        <v>N</v>
      </c>
    </row>
    <row r="18" spans="1:28" s="12" customFormat="1" x14ac:dyDescent="0.35">
      <c r="A18" s="7">
        <v>6</v>
      </c>
      <c r="B18" s="267" t="s">
        <v>239</v>
      </c>
      <c r="C18" s="13" t="s">
        <v>43</v>
      </c>
      <c r="D18" s="7"/>
      <c r="E18" s="260"/>
      <c r="F18" s="204" t="str">
        <f t="shared" si="0"/>
        <v>N/A</v>
      </c>
      <c r="G18" s="9"/>
      <c r="AA18" s="12" t="str">
        <f t="shared" si="1"/>
        <v/>
      </c>
      <c r="AB18" s="12" t="str">
        <f>IF(LEN($AA18)=0,"N",IF(LEN($AA18)&gt;1,"Error -- Availability entered in an incorrect format",IF($AA18='Control Panel'!$F$36,$AA18,IF($AA18='Control Panel'!$F$37,$AA18,IF($AA18='Control Panel'!$F$38,$AA18,IF($AA18='Control Panel'!$F$39,$AA18,IF($AA18='Control Panel'!$F$40,$AA18,IF($AA18='Control Panel'!$F$41,$AA18,"Error -- Availability entered in an incorrect format"))))))))</f>
        <v>N</v>
      </c>
    </row>
    <row r="19" spans="1:28" s="12" customFormat="1" x14ac:dyDescent="0.35">
      <c r="A19" s="7">
        <v>7</v>
      </c>
      <c r="B19" s="267" t="s">
        <v>243</v>
      </c>
      <c r="C19" s="13" t="s">
        <v>43</v>
      </c>
      <c r="D19" s="7"/>
      <c r="E19" s="260"/>
      <c r="F19" s="204" t="str">
        <f t="shared" si="0"/>
        <v>N/A</v>
      </c>
      <c r="G19" s="9"/>
      <c r="AA19" s="12" t="str">
        <f t="shared" si="1"/>
        <v/>
      </c>
      <c r="AB19" s="12" t="str">
        <f>IF(LEN($AA19)=0,"N",IF(LEN($AA19)&gt;1,"Error -- Availability entered in an incorrect format",IF($AA19='Control Panel'!$F$36,$AA19,IF($AA19='Control Panel'!$F$37,$AA19,IF($AA19='Control Panel'!$F$38,$AA19,IF($AA19='Control Panel'!$F$39,$AA19,IF($AA19='Control Panel'!$F$40,$AA19,IF($AA19='Control Panel'!$F$41,$AA19,"Error -- Availability entered in an incorrect format"))))))))</f>
        <v>N</v>
      </c>
    </row>
    <row r="20" spans="1:28" s="12" customFormat="1" x14ac:dyDescent="0.35">
      <c r="A20" s="7">
        <v>8</v>
      </c>
      <c r="B20" s="267" t="s">
        <v>493</v>
      </c>
      <c r="C20" s="13" t="s">
        <v>43</v>
      </c>
      <c r="D20" s="7"/>
      <c r="E20" s="260"/>
      <c r="F20" s="204" t="str">
        <f t="shared" si="0"/>
        <v>N/A</v>
      </c>
      <c r="G20" s="9"/>
      <c r="AA20" s="12" t="str">
        <f t="shared" si="1"/>
        <v/>
      </c>
      <c r="AB20" s="12" t="str">
        <f>IF(LEN($AA20)=0,"N",IF(LEN($AA20)&gt;1,"Error -- Availability entered in an incorrect format",IF($AA20='Control Panel'!$F$36,$AA20,IF($AA20='Control Panel'!$F$37,$AA20,IF($AA20='Control Panel'!$F$38,$AA20,IF($AA20='Control Panel'!$F$39,$AA20,IF($AA20='Control Panel'!$F$40,$AA20,IF($AA20='Control Panel'!$F$41,$AA20,"Error -- Availability entered in an incorrect format"))))))))</f>
        <v>N</v>
      </c>
    </row>
    <row r="21" spans="1:28" s="12" customFormat="1" x14ac:dyDescent="0.35">
      <c r="A21" s="7">
        <v>9</v>
      </c>
      <c r="B21" s="267" t="s">
        <v>240</v>
      </c>
      <c r="C21" s="13" t="s">
        <v>43</v>
      </c>
      <c r="D21" s="7"/>
      <c r="E21" s="260"/>
      <c r="F21" s="204" t="str">
        <f t="shared" si="0"/>
        <v>N/A</v>
      </c>
      <c r="G21" s="9"/>
      <c r="AA21" s="12" t="str">
        <f t="shared" si="1"/>
        <v/>
      </c>
      <c r="AB21" s="12" t="str">
        <f>IF(LEN($AA21)=0,"N",IF(LEN($AA21)&gt;1,"Error -- Availability entered in an incorrect format",IF($AA21='Control Panel'!$F$36,$AA21,IF($AA21='Control Panel'!$F$37,$AA21,IF($AA21='Control Panel'!$F$38,$AA21,IF($AA21='Control Panel'!$F$39,$AA21,IF($AA21='Control Panel'!$F$40,$AA21,IF($AA21='Control Panel'!$F$41,$AA21,"Error -- Availability entered in an incorrect format"))))))))</f>
        <v>N</v>
      </c>
    </row>
    <row r="22" spans="1:28" s="12" customFormat="1" x14ac:dyDescent="0.35">
      <c r="A22" s="7">
        <v>10</v>
      </c>
      <c r="B22" s="267" t="s">
        <v>494</v>
      </c>
      <c r="C22" s="13" t="s">
        <v>43</v>
      </c>
      <c r="D22" s="7"/>
      <c r="E22" s="260"/>
      <c r="F22" s="204" t="str">
        <f t="shared" si="0"/>
        <v>N/A</v>
      </c>
      <c r="G22" s="9"/>
      <c r="AA22" s="12" t="str">
        <f t="shared" si="1"/>
        <v/>
      </c>
      <c r="AB22" s="12" t="str">
        <f>IF(LEN($AA22)=0,"N",IF(LEN($AA22)&gt;1,"Error -- Availability entered in an incorrect format",IF($AA22='Control Panel'!$F$36,$AA22,IF($AA22='Control Panel'!$F$37,$AA22,IF($AA22='Control Panel'!$F$38,$AA22,IF($AA22='Control Panel'!$F$39,$AA22,IF($AA22='Control Panel'!$F$40,$AA22,IF($AA22='Control Panel'!$F$41,$AA22,"Error -- Availability entered in an incorrect format"))))))))</f>
        <v>N</v>
      </c>
    </row>
    <row r="23" spans="1:28" s="12" customFormat="1" ht="43.5" x14ac:dyDescent="0.35">
      <c r="A23" s="7">
        <v>11</v>
      </c>
      <c r="B23" s="204" t="s">
        <v>495</v>
      </c>
      <c r="C23" s="13" t="s">
        <v>37</v>
      </c>
      <c r="D23" s="7"/>
      <c r="E23" s="260"/>
      <c r="F23" s="204" t="str">
        <f t="shared" si="0"/>
        <v>N/A</v>
      </c>
      <c r="G23" s="9"/>
      <c r="AA23" s="12" t="str">
        <f t="shared" si="1"/>
        <v/>
      </c>
      <c r="AB23" s="12" t="str">
        <f>IF(LEN($AA23)=0,"N",IF(LEN($AA23)&gt;1,"Error -- Availability entered in an incorrect format",IF($AA23='Control Panel'!$F$36,$AA23,IF($AA23='Control Panel'!$F$37,$AA23,IF($AA23='Control Panel'!$F$38,$AA23,IF($AA23='Control Panel'!$F$39,$AA23,IF($AA23='Control Panel'!$F$40,$AA23,IF($AA23='Control Panel'!$F$41,$AA23,"Error -- Availability entered in an incorrect format"))))))))</f>
        <v>N</v>
      </c>
    </row>
    <row r="24" spans="1:28" s="12" customFormat="1" ht="43.5" x14ac:dyDescent="0.35">
      <c r="A24" s="7">
        <v>12</v>
      </c>
      <c r="B24" s="204" t="s">
        <v>496</v>
      </c>
      <c r="C24" s="13" t="s">
        <v>37</v>
      </c>
      <c r="D24" s="7"/>
      <c r="E24" s="260"/>
      <c r="F24" s="204" t="str">
        <f t="shared" si="0"/>
        <v>N/A</v>
      </c>
      <c r="G24" s="9"/>
      <c r="AA24" s="12" t="str">
        <f t="shared" si="1"/>
        <v/>
      </c>
      <c r="AB24" s="12" t="str">
        <f>IF(LEN($AA24)=0,"N",IF(LEN($AA24)&gt;1,"Error -- Availability entered in an incorrect format",IF($AA24='Control Panel'!$F$36,$AA24,IF($AA24='Control Panel'!$F$37,$AA24,IF($AA24='Control Panel'!$F$38,$AA24,IF($AA24='Control Panel'!$F$39,$AA24,IF($AA24='Control Panel'!$F$40,$AA24,IF($AA24='Control Panel'!$F$41,$AA24,"Error -- Availability entered in an incorrect format"))))))))</f>
        <v>N</v>
      </c>
    </row>
    <row r="25" spans="1:28" s="14" customFormat="1" ht="29" x14ac:dyDescent="0.35">
      <c r="A25" s="7">
        <v>13</v>
      </c>
      <c r="B25" s="204" t="s">
        <v>497</v>
      </c>
      <c r="C25" s="13" t="s">
        <v>37</v>
      </c>
      <c r="D25" s="11"/>
      <c r="E25" s="261"/>
      <c r="F25" s="204" t="str">
        <f t="shared" si="0"/>
        <v>N/A</v>
      </c>
      <c r="G25" s="6"/>
      <c r="AA25" s="14" t="str">
        <f t="shared" si="1"/>
        <v/>
      </c>
      <c r="AB25" s="14" t="str">
        <f>IF(LEN($AA25)=0,"N",IF(LEN($AA25)&gt;1,"Error -- Availability entered in an incorrect format",IF($AA25='Control Panel'!$F$36,$AA25,IF($AA25='Control Panel'!$F$37,$AA25,IF($AA25='Control Panel'!$F$38,$AA25,IF($AA25='Control Panel'!$F$39,$AA25,IF($AA25='Control Panel'!$F$40,$AA25,IF($AA25='Control Panel'!$F$41,$AA25,"Error -- Availability entered in an incorrect format"))))))))</f>
        <v>N</v>
      </c>
    </row>
    <row r="26" spans="1:28" s="14" customFormat="1" ht="29" x14ac:dyDescent="0.35">
      <c r="A26" s="7">
        <v>14</v>
      </c>
      <c r="B26" s="204" t="s">
        <v>498</v>
      </c>
      <c r="C26" s="13" t="s">
        <v>37</v>
      </c>
      <c r="D26" s="11"/>
      <c r="E26" s="261"/>
      <c r="F26" s="204" t="str">
        <f t="shared" si="0"/>
        <v>N/A</v>
      </c>
      <c r="G26" s="6"/>
      <c r="AA26" s="14" t="str">
        <f t="shared" si="1"/>
        <v/>
      </c>
      <c r="AB26" s="14" t="str">
        <f>IF(LEN($AA26)=0,"N",IF(LEN($AA26)&gt;1,"Error -- Availability entered in an incorrect format",IF($AA26='Control Panel'!$F$36,$AA26,IF($AA26='Control Panel'!$F$37,$AA26,IF($AA26='Control Panel'!$F$38,$AA26,IF($AA26='Control Panel'!$F$39,$AA26,IF($AA26='Control Panel'!$F$40,$AA26,IF($AA26='Control Panel'!$F$41,$AA26,"Error -- Availability entered in an incorrect format"))))))))</f>
        <v>N</v>
      </c>
    </row>
    <row r="27" spans="1:28" s="14" customFormat="1" ht="29" x14ac:dyDescent="0.35">
      <c r="A27" s="7">
        <v>15</v>
      </c>
      <c r="B27" s="204" t="s">
        <v>499</v>
      </c>
      <c r="C27" s="13" t="s">
        <v>37</v>
      </c>
      <c r="D27" s="11"/>
      <c r="E27" s="261"/>
      <c r="F27" s="204" t="str">
        <f t="shared" si="0"/>
        <v>N/A</v>
      </c>
      <c r="G27" s="6"/>
      <c r="AA27" s="14" t="str">
        <f t="shared" si="1"/>
        <v/>
      </c>
      <c r="AB27" s="14" t="str">
        <f>IF(LEN($AA27)=0,"N",IF(LEN($AA27)&gt;1,"Error -- Availability entered in an incorrect format",IF($AA27='Control Panel'!$F$36,$AA27,IF($AA27='Control Panel'!$F$37,$AA27,IF($AA27='Control Panel'!$F$38,$AA27,IF($AA27='Control Panel'!$F$39,$AA27,IF($AA27='Control Panel'!$F$40,$AA27,IF($AA27='Control Panel'!$F$41,$AA27,"Error -- Availability entered in an incorrect format"))))))))</f>
        <v>N</v>
      </c>
    </row>
    <row r="28" spans="1:28" s="14" customFormat="1" ht="43.5" x14ac:dyDescent="0.35">
      <c r="A28" s="7">
        <v>16</v>
      </c>
      <c r="B28" s="204" t="s">
        <v>500</v>
      </c>
      <c r="C28" s="13" t="s">
        <v>37</v>
      </c>
      <c r="D28" s="11"/>
      <c r="E28" s="261"/>
      <c r="F28" s="204" t="str">
        <f t="shared" si="0"/>
        <v>N/A</v>
      </c>
      <c r="G28" s="6"/>
      <c r="AA28" s="14" t="str">
        <f t="shared" si="1"/>
        <v/>
      </c>
      <c r="AB28" s="14" t="str">
        <f>IF(LEN($AA28)=0,"N",IF(LEN($AA28)&gt;1,"Error -- Availability entered in an incorrect format",IF($AA28='Control Panel'!$F$36,$AA28,IF($AA28='Control Panel'!$F$37,$AA28,IF($AA28='Control Panel'!$F$38,$AA28,IF($AA28='Control Panel'!$F$39,$AA28,IF($AA28='Control Panel'!$F$40,$AA28,IF($AA28='Control Panel'!$F$41,$AA28,"Error -- Availability entered in an incorrect format"))))))))</f>
        <v>N</v>
      </c>
    </row>
    <row r="29" spans="1:28" s="14" customFormat="1" ht="43.5" x14ac:dyDescent="0.35">
      <c r="A29" s="7">
        <v>17</v>
      </c>
      <c r="B29" s="204" t="s">
        <v>500</v>
      </c>
      <c r="C29" s="13" t="s">
        <v>37</v>
      </c>
      <c r="D29" s="11"/>
      <c r="E29" s="261"/>
      <c r="F29" s="204" t="str">
        <f t="shared" si="0"/>
        <v>N/A</v>
      </c>
      <c r="G29" s="6"/>
      <c r="AA29" s="14" t="str">
        <f t="shared" si="1"/>
        <v/>
      </c>
      <c r="AB29" s="14" t="str">
        <f>IF(LEN($AA29)=0,"N",IF(LEN($AA29)&gt;1,"Error -- Availability entered in an incorrect format",IF($AA29='Control Panel'!$F$36,$AA29,IF($AA29='Control Panel'!$F$37,$AA29,IF($AA29='Control Panel'!$F$38,$AA29,IF($AA29='Control Panel'!$F$39,$AA29,IF($AA29='Control Panel'!$F$40,$AA29,IF($AA29='Control Panel'!$F$41,$AA29,"Error -- Availability entered in an incorrect format"))))))))</f>
        <v>N</v>
      </c>
    </row>
    <row r="30" spans="1:28" s="14" customFormat="1" ht="29" x14ac:dyDescent="0.35">
      <c r="A30" s="7">
        <v>18</v>
      </c>
      <c r="B30" s="204" t="s">
        <v>501</v>
      </c>
      <c r="C30" s="13" t="s">
        <v>37</v>
      </c>
      <c r="D30" s="11"/>
      <c r="E30" s="261"/>
      <c r="F30" s="204" t="str">
        <f t="shared" si="0"/>
        <v>N/A</v>
      </c>
      <c r="G30" s="6"/>
      <c r="AA30" s="14" t="str">
        <f t="shared" si="1"/>
        <v/>
      </c>
      <c r="AB30" s="14" t="str">
        <f>IF(LEN($AA30)=0,"N",IF(LEN($AA30)&gt;1,"Error -- Availability entered in an incorrect format",IF($AA30='Control Panel'!$F$36,$AA30,IF($AA30='Control Panel'!$F$37,$AA30,IF($AA30='Control Panel'!$F$38,$AA30,IF($AA30='Control Panel'!$F$39,$AA30,IF($AA30='Control Panel'!$F$40,$AA30,IF($AA30='Control Panel'!$F$41,$AA30,"Error -- Availability entered in an incorrect format"))))))))</f>
        <v>N</v>
      </c>
    </row>
    <row r="31" spans="1:28" s="14" customFormat="1" x14ac:dyDescent="0.35">
      <c r="A31" s="7">
        <v>19</v>
      </c>
      <c r="B31" s="204" t="s">
        <v>502</v>
      </c>
      <c r="C31" s="13" t="s">
        <v>37</v>
      </c>
      <c r="D31" s="220"/>
      <c r="E31" s="261"/>
      <c r="F31" s="204" t="str">
        <f t="shared" si="0"/>
        <v>N/A</v>
      </c>
      <c r="G31" s="6"/>
      <c r="AA31" s="14" t="str">
        <f t="shared" si="1"/>
        <v/>
      </c>
      <c r="AB31" s="14" t="str">
        <f>IF(LEN($AA31)=0,"N",IF(LEN($AA31)&gt;1,"Error -- Availability entered in an incorrect format",IF($AA31='Control Panel'!$F$36,$AA31,IF($AA31='Control Panel'!$F$37,$AA31,IF($AA31='Control Panel'!$F$38,$AA31,IF($AA31='Control Panel'!$F$39,$AA31,IF($AA31='Control Panel'!$F$40,$AA31,IF($AA31='Control Panel'!$F$41,$AA31,"Error -- Availability entered in an incorrect format"))))))))</f>
        <v>N</v>
      </c>
    </row>
    <row r="32" spans="1:28" s="14" customFormat="1" ht="29" x14ac:dyDescent="0.35">
      <c r="A32" s="7">
        <v>20</v>
      </c>
      <c r="B32" s="204" t="s">
        <v>503</v>
      </c>
      <c r="C32" s="13" t="s">
        <v>40</v>
      </c>
      <c r="D32" s="220"/>
      <c r="E32" s="261"/>
      <c r="F32" s="204" t="str">
        <f t="shared" si="0"/>
        <v>N/A</v>
      </c>
      <c r="G32" s="6"/>
      <c r="AA32" s="14" t="str">
        <f t="shared" si="1"/>
        <v/>
      </c>
      <c r="AB32" s="14" t="str">
        <f>IF(LEN($AA32)=0,"N",IF(LEN($AA32)&gt;1,"Error -- Availability entered in an incorrect format",IF($AA32='Control Panel'!$F$36,$AA32,IF($AA32='Control Panel'!$F$37,$AA32,IF($AA32='Control Panel'!$F$38,$AA32,IF($AA32='Control Panel'!$F$39,$AA32,IF($AA32='Control Panel'!$F$40,$AA32,IF($AA32='Control Panel'!$F$41,$AA32,"Error -- Availability entered in an incorrect format"))))))))</f>
        <v>N</v>
      </c>
    </row>
    <row r="33" spans="1:28" s="14" customFormat="1" ht="29" x14ac:dyDescent="0.35">
      <c r="A33" s="7">
        <v>21</v>
      </c>
      <c r="B33" s="204" t="s">
        <v>504</v>
      </c>
      <c r="C33" s="13" t="s">
        <v>37</v>
      </c>
      <c r="D33" s="220"/>
      <c r="E33" s="261"/>
      <c r="F33" s="204" t="str">
        <f t="shared" si="0"/>
        <v>N/A</v>
      </c>
      <c r="G33" s="6"/>
      <c r="AA33" s="14" t="str">
        <f t="shared" si="1"/>
        <v/>
      </c>
      <c r="AB33" s="14" t="str">
        <f>IF(LEN($AA33)=0,"N",IF(LEN($AA33)&gt;1,"Error -- Availability entered in an incorrect format",IF($AA33='Control Panel'!$F$36,$AA33,IF($AA33='Control Panel'!$F$37,$AA33,IF($AA33='Control Panel'!$F$38,$AA33,IF($AA33='Control Panel'!$F$39,$AA33,IF($AA33='Control Panel'!$F$40,$AA33,IF($AA33='Control Panel'!$F$41,$AA33,"Error -- Availability entered in an incorrect format"))))))))</f>
        <v>N</v>
      </c>
    </row>
    <row r="34" spans="1:28" s="14" customFormat="1" x14ac:dyDescent="0.35">
      <c r="A34" s="7">
        <v>22</v>
      </c>
      <c r="B34" s="267" t="s">
        <v>505</v>
      </c>
      <c r="C34" s="13" t="s">
        <v>43</v>
      </c>
      <c r="D34" s="220"/>
      <c r="E34" s="261"/>
      <c r="F34" s="204" t="str">
        <f t="shared" si="0"/>
        <v>N/A</v>
      </c>
      <c r="G34" s="6"/>
      <c r="AA34" s="14" t="str">
        <f t="shared" si="1"/>
        <v/>
      </c>
      <c r="AB34" s="14" t="str">
        <f>IF(LEN($AA34)=0,"N",IF(LEN($AA34)&gt;1,"Error -- Availability entered in an incorrect format",IF($AA34='Control Panel'!$F$36,$AA34,IF($AA34='Control Panel'!$F$37,$AA34,IF($AA34='Control Panel'!$F$38,$AA34,IF($AA34='Control Panel'!$F$39,$AA34,IF($AA34='Control Panel'!$F$40,$AA34,IF($AA34='Control Panel'!$F$41,$AA34,"Error -- Availability entered in an incorrect format"))))))))</f>
        <v>N</v>
      </c>
    </row>
    <row r="35" spans="1:28" s="14" customFormat="1" x14ac:dyDescent="0.35">
      <c r="A35" s="7">
        <v>23</v>
      </c>
      <c r="B35" s="267" t="s">
        <v>506</v>
      </c>
      <c r="C35" s="13" t="s">
        <v>43</v>
      </c>
      <c r="D35" s="220"/>
      <c r="E35" s="261"/>
      <c r="F35" s="204" t="str">
        <f t="shared" si="0"/>
        <v>N/A</v>
      </c>
      <c r="G35" s="6"/>
      <c r="AA35" s="14" t="str">
        <f t="shared" si="1"/>
        <v/>
      </c>
      <c r="AB35" s="14" t="str">
        <f>IF(LEN($AA35)=0,"N",IF(LEN($AA35)&gt;1,"Error -- Availability entered in an incorrect format",IF($AA35='Control Panel'!$F$36,$AA35,IF($AA35='Control Panel'!$F$37,$AA35,IF($AA35='Control Panel'!$F$38,$AA35,IF($AA35='Control Panel'!$F$39,$AA35,IF($AA35='Control Panel'!$F$40,$AA35,IF($AA35='Control Panel'!$F$41,$AA35,"Error -- Availability entered in an incorrect format"))))))))</f>
        <v>N</v>
      </c>
    </row>
    <row r="36" spans="1:28" s="14" customFormat="1" ht="29" x14ac:dyDescent="0.35">
      <c r="A36" s="7">
        <v>24</v>
      </c>
      <c r="B36" s="204" t="s">
        <v>507</v>
      </c>
      <c r="C36" s="13" t="s">
        <v>37</v>
      </c>
      <c r="D36" s="220"/>
      <c r="E36" s="261"/>
      <c r="F36" s="204" t="str">
        <f t="shared" si="0"/>
        <v>N/A</v>
      </c>
      <c r="G36" s="6"/>
      <c r="AA36" s="14" t="str">
        <f t="shared" si="1"/>
        <v/>
      </c>
      <c r="AB36" s="14" t="str">
        <f>IF(LEN($AA36)=0,"N",IF(LEN($AA36)&gt;1,"Error -- Availability entered in an incorrect format",IF($AA36='Control Panel'!$F$36,$AA36,IF($AA36='Control Panel'!$F$37,$AA36,IF($AA36='Control Panel'!$F$38,$AA36,IF($AA36='Control Panel'!$F$39,$AA36,IF($AA36='Control Panel'!$F$40,$AA36,IF($AA36='Control Panel'!$F$41,$AA36,"Error -- Availability entered in an incorrect format"))))))))</f>
        <v>N</v>
      </c>
    </row>
    <row r="37" spans="1:28" s="14" customFormat="1" ht="29" x14ac:dyDescent="0.35">
      <c r="A37" s="7">
        <v>25</v>
      </c>
      <c r="B37" s="204" t="s">
        <v>508</v>
      </c>
      <c r="C37" s="13" t="s">
        <v>37</v>
      </c>
      <c r="D37" s="220"/>
      <c r="E37" s="261"/>
      <c r="F37" s="204" t="str">
        <f t="shared" si="0"/>
        <v>N/A</v>
      </c>
      <c r="G37" s="6"/>
      <c r="AA37" s="14" t="str">
        <f t="shared" si="1"/>
        <v/>
      </c>
      <c r="AB37" s="14" t="str">
        <f>IF(LEN($AA37)=0,"N",IF(LEN($AA37)&gt;1,"Error -- Availability entered in an incorrect format",IF($AA37='Control Panel'!$F$36,$AA37,IF($AA37='Control Panel'!$F$37,$AA37,IF($AA37='Control Panel'!$F$38,$AA37,IF($AA37='Control Panel'!$F$39,$AA37,IF($AA37='Control Panel'!$F$40,$AA37,IF($AA37='Control Panel'!$F$41,$AA37,"Error -- Availability entered in an incorrect format"))))))))</f>
        <v>N</v>
      </c>
    </row>
    <row r="38" spans="1:28" s="14" customFormat="1" ht="29" x14ac:dyDescent="0.35">
      <c r="A38" s="7">
        <v>26</v>
      </c>
      <c r="B38" s="204" t="s">
        <v>509</v>
      </c>
      <c r="C38" s="13" t="s">
        <v>37</v>
      </c>
      <c r="D38" s="220"/>
      <c r="E38" s="261"/>
      <c r="F38" s="204" t="str">
        <f t="shared" si="0"/>
        <v>N/A</v>
      </c>
      <c r="G38" s="6"/>
      <c r="AA38" s="14" t="str">
        <f t="shared" si="1"/>
        <v/>
      </c>
      <c r="AB38" s="14" t="str">
        <f>IF(LEN($AA38)=0,"N",IF(LEN($AA38)&gt;1,"Error -- Availability entered in an incorrect format",IF($AA38='Control Panel'!$F$36,$AA38,IF($AA38='Control Panel'!$F$37,$AA38,IF($AA38='Control Panel'!$F$38,$AA38,IF($AA38='Control Panel'!$F$39,$AA38,IF($AA38='Control Panel'!$F$40,$AA38,IF($AA38='Control Panel'!$F$41,$AA38,"Error -- Availability entered in an incorrect format"))))))))</f>
        <v>N</v>
      </c>
    </row>
    <row r="39" spans="1:28" s="14" customFormat="1" ht="29" x14ac:dyDescent="0.35">
      <c r="A39" s="7">
        <v>27</v>
      </c>
      <c r="B39" s="204" t="s">
        <v>510</v>
      </c>
      <c r="C39" s="13" t="s">
        <v>37</v>
      </c>
      <c r="D39" s="220"/>
      <c r="E39" s="261"/>
      <c r="F39" s="204" t="str">
        <f t="shared" si="0"/>
        <v>N/A</v>
      </c>
      <c r="G39" s="6"/>
      <c r="AA39" s="14" t="str">
        <f t="shared" si="1"/>
        <v/>
      </c>
      <c r="AB39" s="14" t="str">
        <f>IF(LEN($AA39)=0,"N",IF(LEN($AA39)&gt;1,"Error -- Availability entered in an incorrect format",IF($AA39='Control Panel'!$F$36,$AA39,IF($AA39='Control Panel'!$F$37,$AA39,IF($AA39='Control Panel'!$F$38,$AA39,IF($AA39='Control Panel'!$F$39,$AA39,IF($AA39='Control Panel'!$F$40,$AA39,IF($AA39='Control Panel'!$F$41,$AA39,"Error -- Availability entered in an incorrect format"))))))))</f>
        <v>N</v>
      </c>
    </row>
    <row r="40" spans="1:28" s="14" customFormat="1" ht="43.5" x14ac:dyDescent="0.35">
      <c r="A40" s="7">
        <v>28</v>
      </c>
      <c r="B40" s="204" t="s">
        <v>511</v>
      </c>
      <c r="C40" s="13" t="s">
        <v>37</v>
      </c>
      <c r="D40" s="220"/>
      <c r="E40" s="261"/>
      <c r="F40" s="204" t="str">
        <f t="shared" si="0"/>
        <v>N/A</v>
      </c>
      <c r="G40" s="6"/>
      <c r="AA40" s="14" t="str">
        <f t="shared" si="1"/>
        <v/>
      </c>
      <c r="AB40" s="14" t="str">
        <f>IF(LEN($AA40)=0,"N",IF(LEN($AA40)&gt;1,"Error -- Availability entered in an incorrect format",IF($AA40='Control Panel'!$F$36,$AA40,IF($AA40='Control Panel'!$F$37,$AA40,IF($AA40='Control Panel'!$F$38,$AA40,IF($AA40='Control Panel'!$F$39,$AA40,IF($AA40='Control Panel'!$F$40,$AA40,IF($AA40='Control Panel'!$F$41,$AA40,"Error -- Availability entered in an incorrect format"))))))))</f>
        <v>N</v>
      </c>
    </row>
    <row r="41" spans="1:28" s="14" customFormat="1" ht="43.5" x14ac:dyDescent="0.35">
      <c r="A41" s="7">
        <v>29</v>
      </c>
      <c r="B41" s="204" t="s">
        <v>512</v>
      </c>
      <c r="C41" s="13" t="s">
        <v>37</v>
      </c>
      <c r="D41" s="220"/>
      <c r="E41" s="261"/>
      <c r="F41" s="204" t="str">
        <f t="shared" si="0"/>
        <v>N/A</v>
      </c>
      <c r="G41" s="6"/>
      <c r="AA41" s="14" t="str">
        <f t="shared" si="1"/>
        <v/>
      </c>
      <c r="AB41" s="14" t="str">
        <f>IF(LEN($AA41)=0,"N",IF(LEN($AA41)&gt;1,"Error -- Availability entered in an incorrect format",IF($AA41='Control Panel'!$F$36,$AA41,IF($AA41='Control Panel'!$F$37,$AA41,IF($AA41='Control Panel'!$F$38,$AA41,IF($AA41='Control Panel'!$F$39,$AA41,IF($AA41='Control Panel'!$F$40,$AA41,IF($AA41='Control Panel'!$F$41,$AA41,"Error -- Availability entered in an incorrect format"))))))))</f>
        <v>N</v>
      </c>
    </row>
    <row r="42" spans="1:28" s="14" customFormat="1" x14ac:dyDescent="0.35">
      <c r="A42" s="7">
        <v>30</v>
      </c>
      <c r="B42" s="204" t="s">
        <v>513</v>
      </c>
      <c r="C42" s="13" t="s">
        <v>37</v>
      </c>
      <c r="D42" s="220"/>
      <c r="E42" s="261"/>
      <c r="F42" s="204" t="str">
        <f t="shared" si="0"/>
        <v>N/A</v>
      </c>
      <c r="G42" s="6"/>
      <c r="AA42" s="14" t="str">
        <f t="shared" si="1"/>
        <v/>
      </c>
      <c r="AB42" s="14" t="str">
        <f>IF(LEN($AA42)=0,"N",IF(LEN($AA42)&gt;1,"Error -- Availability entered in an incorrect format",IF($AA42='Control Panel'!$F$36,$AA42,IF($AA42='Control Panel'!$F$37,$AA42,IF($AA42='Control Panel'!$F$38,$AA42,IF($AA42='Control Panel'!$F$39,$AA42,IF($AA42='Control Panel'!$F$40,$AA42,IF($AA42='Control Panel'!$F$41,$AA42,"Error -- Availability entered in an incorrect format"))))))))</f>
        <v>N</v>
      </c>
    </row>
    <row r="43" spans="1:28" s="14" customFormat="1" x14ac:dyDescent="0.35">
      <c r="A43" s="7">
        <v>31</v>
      </c>
      <c r="B43" s="204" t="s">
        <v>514</v>
      </c>
      <c r="C43" s="13" t="s">
        <v>37</v>
      </c>
      <c r="D43" s="220"/>
      <c r="E43" s="261"/>
      <c r="F43" s="204" t="str">
        <f t="shared" si="0"/>
        <v>N/A</v>
      </c>
      <c r="G43" s="6"/>
      <c r="AA43" s="14" t="str">
        <f t="shared" si="1"/>
        <v/>
      </c>
      <c r="AB43" s="14" t="str">
        <f>IF(LEN($AA43)=0,"N",IF(LEN($AA43)&gt;1,"Error -- Availability entered in an incorrect format",IF($AA43='Control Panel'!$F$36,$AA43,IF($AA43='Control Panel'!$F$37,$AA43,IF($AA43='Control Panel'!$F$38,$AA43,IF($AA43='Control Panel'!$F$39,$AA43,IF($AA43='Control Panel'!$F$40,$AA43,IF($AA43='Control Panel'!$F$41,$AA43,"Error -- Availability entered in an incorrect format"))))))))</f>
        <v>N</v>
      </c>
    </row>
    <row r="44" spans="1:28" s="14" customFormat="1" ht="29" x14ac:dyDescent="0.35">
      <c r="A44" s="7">
        <v>32</v>
      </c>
      <c r="B44" s="204" t="s">
        <v>515</v>
      </c>
      <c r="C44" s="13" t="s">
        <v>37</v>
      </c>
      <c r="D44" s="220"/>
      <c r="E44" s="261"/>
      <c r="F44" s="204" t="str">
        <f t="shared" si="0"/>
        <v>N/A</v>
      </c>
      <c r="G44" s="6"/>
      <c r="AA44" s="14" t="str">
        <f t="shared" si="1"/>
        <v/>
      </c>
      <c r="AB44" s="14" t="str">
        <f>IF(LEN($AA44)=0,"N",IF(LEN($AA44)&gt;1,"Error -- Availability entered in an incorrect format",IF($AA44='Control Panel'!$F$36,$AA44,IF($AA44='Control Panel'!$F$37,$AA44,IF($AA44='Control Panel'!$F$38,$AA44,IF($AA44='Control Panel'!$F$39,$AA44,IF($AA44='Control Panel'!$F$40,$AA44,IF($AA44='Control Panel'!$F$41,$AA44,"Error -- Availability entered in an incorrect format"))))))))</f>
        <v>N</v>
      </c>
    </row>
    <row r="45" spans="1:28" s="14" customFormat="1" ht="29" x14ac:dyDescent="0.35">
      <c r="A45" s="7">
        <v>33</v>
      </c>
      <c r="B45" s="204" t="s">
        <v>516</v>
      </c>
      <c r="C45" s="13" t="s">
        <v>40</v>
      </c>
      <c r="D45" s="220"/>
      <c r="E45" s="261"/>
      <c r="F45" s="204" t="str">
        <f t="shared" si="0"/>
        <v>N/A</v>
      </c>
      <c r="G45" s="6"/>
      <c r="AA45" s="14" t="str">
        <f t="shared" si="1"/>
        <v/>
      </c>
      <c r="AB45" s="14" t="str">
        <f>IF(LEN($AA45)=0,"N",IF(LEN($AA45)&gt;1,"Error -- Availability entered in an incorrect format",IF($AA45='Control Panel'!$F$36,$AA45,IF($AA45='Control Panel'!$F$37,$AA45,IF($AA45='Control Panel'!$F$38,$AA45,IF($AA45='Control Panel'!$F$39,$AA45,IF($AA45='Control Panel'!$F$40,$AA45,IF($AA45='Control Panel'!$F$41,$AA45,"Error -- Availability entered in an incorrect format"))))))))</f>
        <v>N</v>
      </c>
    </row>
    <row r="46" spans="1:28" s="14" customFormat="1" x14ac:dyDescent="0.35">
      <c r="A46" s="7">
        <v>34</v>
      </c>
      <c r="B46" s="273" t="s">
        <v>517</v>
      </c>
      <c r="C46" s="13"/>
      <c r="D46" s="220"/>
      <c r="E46" s="261"/>
      <c r="F46" s="204" t="str">
        <f t="shared" si="0"/>
        <v>N/A</v>
      </c>
      <c r="G46" s="6"/>
      <c r="AA46" s="14" t="str">
        <f t="shared" si="1"/>
        <v/>
      </c>
      <c r="AB46" s="14" t="str">
        <f>IF(LEN($AA46)=0,"N",IF(LEN($AA46)&gt;1,"Error -- Availability entered in an incorrect format",IF($AA46='Control Panel'!$F$36,$AA46,IF($AA46='Control Panel'!$F$37,$AA46,IF($AA46='Control Panel'!$F$38,$AA46,IF($AA46='Control Panel'!$F$39,$AA46,IF($AA46='Control Panel'!$F$40,$AA46,IF($AA46='Control Panel'!$F$41,$AA46,"Error -- Availability entered in an incorrect format"))))))))</f>
        <v>N</v>
      </c>
    </row>
    <row r="47" spans="1:28" s="14" customFormat="1" x14ac:dyDescent="0.35">
      <c r="A47" s="7">
        <v>35</v>
      </c>
      <c r="B47" s="265" t="s">
        <v>518</v>
      </c>
      <c r="C47" s="13" t="s">
        <v>37</v>
      </c>
      <c r="D47" s="220"/>
      <c r="E47" s="261"/>
      <c r="F47" s="204" t="str">
        <f t="shared" si="0"/>
        <v>N/A</v>
      </c>
      <c r="G47" s="6"/>
      <c r="AA47" s="14" t="str">
        <f t="shared" si="1"/>
        <v/>
      </c>
      <c r="AB47" s="14" t="str">
        <f>IF(LEN($AA47)=0,"N",IF(LEN($AA47)&gt;1,"Error -- Availability entered in an incorrect format",IF($AA47='Control Panel'!$F$36,$AA47,IF($AA47='Control Panel'!$F$37,$AA47,IF($AA47='Control Panel'!$F$38,$AA47,IF($AA47='Control Panel'!$F$39,$AA47,IF($AA47='Control Panel'!$F$40,$AA47,IF($AA47='Control Panel'!$F$41,$AA47,"Error -- Availability entered in an incorrect format"))))))))</f>
        <v>N</v>
      </c>
    </row>
    <row r="48" spans="1:28" s="14" customFormat="1" x14ac:dyDescent="0.35">
      <c r="A48" s="7">
        <v>36</v>
      </c>
      <c r="B48" s="204" t="s">
        <v>519</v>
      </c>
      <c r="C48" s="13" t="s">
        <v>37</v>
      </c>
      <c r="D48" s="220"/>
      <c r="E48" s="261"/>
      <c r="F48" s="204" t="str">
        <f t="shared" si="0"/>
        <v>N/A</v>
      </c>
      <c r="G48" s="6"/>
      <c r="AA48" s="14" t="str">
        <f t="shared" si="1"/>
        <v/>
      </c>
      <c r="AB48" s="14" t="str">
        <f>IF(LEN($AA48)=0,"N",IF(LEN($AA48)&gt;1,"Error -- Availability entered in an incorrect format",IF($AA48='Control Panel'!$F$36,$AA48,IF($AA48='Control Panel'!$F$37,$AA48,IF($AA48='Control Panel'!$F$38,$AA48,IF($AA48='Control Panel'!$F$39,$AA48,IF($AA48='Control Panel'!$F$40,$AA48,IF($AA48='Control Panel'!$F$41,$AA48,"Error -- Availability entered in an incorrect format"))))))))</f>
        <v>N</v>
      </c>
    </row>
    <row r="49" spans="1:28" s="14" customFormat="1" x14ac:dyDescent="0.35">
      <c r="A49" s="7">
        <v>37</v>
      </c>
      <c r="B49" s="267" t="s">
        <v>520</v>
      </c>
      <c r="C49" s="13" t="s">
        <v>43</v>
      </c>
      <c r="D49" s="220"/>
      <c r="E49" s="261"/>
      <c r="F49" s="204" t="str">
        <f t="shared" si="0"/>
        <v>N/A</v>
      </c>
      <c r="G49" s="6"/>
      <c r="AA49" s="14" t="str">
        <f t="shared" si="1"/>
        <v/>
      </c>
      <c r="AB49" s="14" t="str">
        <f>IF(LEN($AA49)=0,"N",IF(LEN($AA49)&gt;1,"Error -- Availability entered in an incorrect format",IF($AA49='Control Panel'!$F$36,$AA49,IF($AA49='Control Panel'!$F$37,$AA49,IF($AA49='Control Panel'!$F$38,$AA49,IF($AA49='Control Panel'!$F$39,$AA49,IF($AA49='Control Panel'!$F$40,$AA49,IF($AA49='Control Panel'!$F$41,$AA49,"Error -- Availability entered in an incorrect format"))))))))</f>
        <v>N</v>
      </c>
    </row>
    <row r="50" spans="1:28" s="14" customFormat="1" x14ac:dyDescent="0.35">
      <c r="A50" s="7">
        <v>38</v>
      </c>
      <c r="B50" s="267" t="s">
        <v>521</v>
      </c>
      <c r="C50" s="13" t="s">
        <v>43</v>
      </c>
      <c r="D50" s="220"/>
      <c r="E50" s="261"/>
      <c r="F50" s="204" t="str">
        <f t="shared" si="0"/>
        <v>N/A</v>
      </c>
      <c r="G50" s="6"/>
      <c r="AA50" s="14" t="str">
        <f t="shared" si="1"/>
        <v/>
      </c>
      <c r="AB50" s="14" t="str">
        <f>IF(LEN($AA50)=0,"N",IF(LEN($AA50)&gt;1,"Error -- Availability entered in an incorrect format",IF($AA50='Control Panel'!$F$36,$AA50,IF($AA50='Control Panel'!$F$37,$AA50,IF($AA50='Control Panel'!$F$38,$AA50,IF($AA50='Control Panel'!$F$39,$AA50,IF($AA50='Control Panel'!$F$40,$AA50,IF($AA50='Control Panel'!$F$41,$AA50,"Error -- Availability entered in an incorrect format"))))))))</f>
        <v>N</v>
      </c>
    </row>
    <row r="51" spans="1:28" s="14" customFormat="1" x14ac:dyDescent="0.35">
      <c r="A51" s="7">
        <v>39</v>
      </c>
      <c r="B51" s="267" t="s">
        <v>522</v>
      </c>
      <c r="C51" s="13" t="s">
        <v>43</v>
      </c>
      <c r="D51" s="220"/>
      <c r="E51" s="261"/>
      <c r="F51" s="204" t="str">
        <f t="shared" si="0"/>
        <v>N/A</v>
      </c>
      <c r="G51" s="6"/>
      <c r="AA51" s="14" t="str">
        <f t="shared" si="1"/>
        <v/>
      </c>
      <c r="AB51" s="14" t="str">
        <f>IF(LEN($AA51)=0,"N",IF(LEN($AA51)&gt;1,"Error -- Availability entered in an incorrect format",IF($AA51='Control Panel'!$F$36,$AA51,IF($AA51='Control Panel'!$F$37,$AA51,IF($AA51='Control Panel'!$F$38,$AA51,IF($AA51='Control Panel'!$F$39,$AA51,IF($AA51='Control Panel'!$F$40,$AA51,IF($AA51='Control Panel'!$F$41,$AA51,"Error -- Availability entered in an incorrect format"))))))))</f>
        <v>N</v>
      </c>
    </row>
    <row r="52" spans="1:28" s="14" customFormat="1" x14ac:dyDescent="0.35">
      <c r="A52" s="7">
        <v>40</v>
      </c>
      <c r="B52" s="267" t="s">
        <v>523</v>
      </c>
      <c r="C52" s="13" t="s">
        <v>43</v>
      </c>
      <c r="D52" s="220"/>
      <c r="E52" s="261"/>
      <c r="F52" s="204" t="str">
        <f t="shared" si="0"/>
        <v>N/A</v>
      </c>
      <c r="G52" s="6"/>
      <c r="AA52" s="14" t="str">
        <f t="shared" si="1"/>
        <v/>
      </c>
      <c r="AB52" s="14" t="str">
        <f>IF(LEN($AA52)=0,"N",IF(LEN($AA52)&gt;1,"Error -- Availability entered in an incorrect format",IF($AA52='Control Panel'!$F$36,$AA52,IF($AA52='Control Panel'!$F$37,$AA52,IF($AA52='Control Panel'!$F$38,$AA52,IF($AA52='Control Panel'!$F$39,$AA52,IF($AA52='Control Panel'!$F$40,$AA52,IF($AA52='Control Panel'!$F$41,$AA52,"Error -- Availability entered in an incorrect format"))))))))</f>
        <v>N</v>
      </c>
    </row>
    <row r="53" spans="1:28" s="14" customFormat="1" x14ac:dyDescent="0.35">
      <c r="A53" s="7">
        <v>41</v>
      </c>
      <c r="B53" s="267" t="s">
        <v>524</v>
      </c>
      <c r="C53" s="13" t="s">
        <v>43</v>
      </c>
      <c r="D53" s="220"/>
      <c r="E53" s="261"/>
      <c r="F53" s="204" t="str">
        <f t="shared" si="0"/>
        <v>N/A</v>
      </c>
      <c r="G53" s="6"/>
      <c r="AA53" s="14" t="str">
        <f t="shared" si="1"/>
        <v/>
      </c>
      <c r="AB53" s="14" t="str">
        <f>IF(LEN($AA53)=0,"N",IF(LEN($AA53)&gt;1,"Error -- Availability entered in an incorrect format",IF($AA53='Control Panel'!$F$36,$AA53,IF($AA53='Control Panel'!$F$37,$AA53,IF($AA53='Control Panel'!$F$38,$AA53,IF($AA53='Control Panel'!$F$39,$AA53,IF($AA53='Control Panel'!$F$40,$AA53,IF($AA53='Control Panel'!$F$41,$AA53,"Error -- Availability entered in an incorrect format"))))))))</f>
        <v>N</v>
      </c>
    </row>
    <row r="54" spans="1:28" s="14" customFormat="1" x14ac:dyDescent="0.35">
      <c r="A54" s="7">
        <v>42</v>
      </c>
      <c r="B54" s="267" t="s">
        <v>525</v>
      </c>
      <c r="C54" s="13" t="s">
        <v>43</v>
      </c>
      <c r="D54" s="220"/>
      <c r="E54" s="261"/>
      <c r="F54" s="204" t="str">
        <f t="shared" si="0"/>
        <v>N/A</v>
      </c>
      <c r="G54" s="6"/>
      <c r="AA54" s="14" t="str">
        <f t="shared" si="1"/>
        <v/>
      </c>
      <c r="AB54" s="14" t="str">
        <f>IF(LEN($AA54)=0,"N",IF(LEN($AA54)&gt;1,"Error -- Availability entered in an incorrect format",IF($AA54='Control Panel'!$F$36,$AA54,IF($AA54='Control Panel'!$F$37,$AA54,IF($AA54='Control Panel'!$F$38,$AA54,IF($AA54='Control Panel'!$F$39,$AA54,IF($AA54='Control Panel'!$F$40,$AA54,IF($AA54='Control Panel'!$F$41,$AA54,"Error -- Availability entered in an incorrect format"))))))))</f>
        <v>N</v>
      </c>
    </row>
    <row r="55" spans="1:28" s="14" customFormat="1" x14ac:dyDescent="0.35">
      <c r="A55" s="7">
        <v>43</v>
      </c>
      <c r="B55" s="267" t="s">
        <v>526</v>
      </c>
      <c r="C55" s="13" t="s">
        <v>43</v>
      </c>
      <c r="D55" s="220"/>
      <c r="E55" s="261"/>
      <c r="F55" s="204" t="str">
        <f t="shared" si="0"/>
        <v>N/A</v>
      </c>
      <c r="G55" s="6"/>
      <c r="AA55" s="14" t="str">
        <f t="shared" si="1"/>
        <v/>
      </c>
      <c r="AB55" s="14" t="str">
        <f>IF(LEN($AA55)=0,"N",IF(LEN($AA55)&gt;1,"Error -- Availability entered in an incorrect format",IF($AA55='Control Panel'!$F$36,$AA55,IF($AA55='Control Panel'!$F$37,$AA55,IF($AA55='Control Panel'!$F$38,$AA55,IF($AA55='Control Panel'!$F$39,$AA55,IF($AA55='Control Panel'!$F$40,$AA55,IF($AA55='Control Panel'!$F$41,$AA55,"Error -- Availability entered in an incorrect format"))))))))</f>
        <v>N</v>
      </c>
    </row>
    <row r="56" spans="1:28" s="14" customFormat="1" x14ac:dyDescent="0.35">
      <c r="A56" s="7">
        <v>44</v>
      </c>
      <c r="B56" s="267" t="s">
        <v>527</v>
      </c>
      <c r="C56" s="13" t="s">
        <v>43</v>
      </c>
      <c r="D56" s="220"/>
      <c r="E56" s="261"/>
      <c r="F56" s="204" t="str">
        <f t="shared" si="0"/>
        <v>N/A</v>
      </c>
      <c r="G56" s="6"/>
      <c r="AA56" s="14" t="str">
        <f t="shared" si="1"/>
        <v/>
      </c>
      <c r="AB56" s="14" t="str">
        <f>IF(LEN($AA56)=0,"N",IF(LEN($AA56)&gt;1,"Error -- Availability entered in an incorrect format",IF($AA56='Control Panel'!$F$36,$AA56,IF($AA56='Control Panel'!$F$37,$AA56,IF($AA56='Control Panel'!$F$38,$AA56,IF($AA56='Control Panel'!$F$39,$AA56,IF($AA56='Control Panel'!$F$40,$AA56,IF($AA56='Control Panel'!$F$41,$AA56,"Error -- Availability entered in an incorrect format"))))))))</f>
        <v>N</v>
      </c>
    </row>
    <row r="57" spans="1:28" s="14" customFormat="1" x14ac:dyDescent="0.35">
      <c r="A57" s="7">
        <v>45</v>
      </c>
      <c r="B57" s="267" t="s">
        <v>528</v>
      </c>
      <c r="C57" s="13" t="s">
        <v>43</v>
      </c>
      <c r="D57" s="220"/>
      <c r="E57" s="261"/>
      <c r="F57" s="204" t="str">
        <f t="shared" si="0"/>
        <v>N/A</v>
      </c>
      <c r="G57" s="6"/>
      <c r="AA57" s="14" t="str">
        <f t="shared" si="1"/>
        <v/>
      </c>
      <c r="AB57" s="14" t="str">
        <f>IF(LEN($AA57)=0,"N",IF(LEN($AA57)&gt;1,"Error -- Availability entered in an incorrect format",IF($AA57='Control Panel'!$F$36,$AA57,IF($AA57='Control Panel'!$F$37,$AA57,IF($AA57='Control Panel'!$F$38,$AA57,IF($AA57='Control Panel'!$F$39,$AA57,IF($AA57='Control Panel'!$F$40,$AA57,IF($AA57='Control Panel'!$F$41,$AA57,"Error -- Availability entered in an incorrect format"))))))))</f>
        <v>N</v>
      </c>
    </row>
    <row r="58" spans="1:28" s="14" customFormat="1" x14ac:dyDescent="0.35">
      <c r="A58" s="7">
        <v>46</v>
      </c>
      <c r="B58" s="267" t="s">
        <v>529</v>
      </c>
      <c r="C58" s="13" t="s">
        <v>43</v>
      </c>
      <c r="D58" s="220"/>
      <c r="E58" s="261"/>
      <c r="F58" s="204" t="str">
        <f t="shared" si="0"/>
        <v>N/A</v>
      </c>
      <c r="G58" s="6"/>
      <c r="AA58" s="14" t="str">
        <f t="shared" si="1"/>
        <v/>
      </c>
      <c r="AB58" s="14" t="str">
        <f>IF(LEN($AA58)=0,"N",IF(LEN($AA58)&gt;1,"Error -- Availability entered in an incorrect format",IF($AA58='Control Panel'!$F$36,$AA58,IF($AA58='Control Panel'!$F$37,$AA58,IF($AA58='Control Panel'!$F$38,$AA58,IF($AA58='Control Panel'!$F$39,$AA58,IF($AA58='Control Panel'!$F$40,$AA58,IF($AA58='Control Panel'!$F$41,$AA58,"Error -- Availability entered in an incorrect format"))))))))</f>
        <v>N</v>
      </c>
    </row>
    <row r="59" spans="1:28" s="14" customFormat="1" x14ac:dyDescent="0.35">
      <c r="A59" s="7">
        <v>47</v>
      </c>
      <c r="B59" s="267" t="s">
        <v>530</v>
      </c>
      <c r="C59" s="13" t="s">
        <v>43</v>
      </c>
      <c r="D59" s="220"/>
      <c r="E59" s="261"/>
      <c r="F59" s="204" t="str">
        <f t="shared" si="0"/>
        <v>N/A</v>
      </c>
      <c r="G59" s="6"/>
      <c r="AA59" s="14" t="str">
        <f t="shared" si="1"/>
        <v/>
      </c>
      <c r="AB59" s="14" t="str">
        <f>IF(LEN($AA59)=0,"N",IF(LEN($AA59)&gt;1,"Error -- Availability entered in an incorrect format",IF($AA59='Control Panel'!$F$36,$AA59,IF($AA59='Control Panel'!$F$37,$AA59,IF($AA59='Control Panel'!$F$38,$AA59,IF($AA59='Control Panel'!$F$39,$AA59,IF($AA59='Control Panel'!$F$40,$AA59,IF($AA59='Control Panel'!$F$41,$AA59,"Error -- Availability entered in an incorrect format"))))))))</f>
        <v>N</v>
      </c>
    </row>
    <row r="60" spans="1:28" s="14" customFormat="1" x14ac:dyDescent="0.35">
      <c r="A60" s="7">
        <v>48</v>
      </c>
      <c r="B60" s="267" t="s">
        <v>531</v>
      </c>
      <c r="C60" s="13" t="s">
        <v>43</v>
      </c>
      <c r="D60" s="220"/>
      <c r="E60" s="261"/>
      <c r="F60" s="204" t="str">
        <f t="shared" si="0"/>
        <v>N/A</v>
      </c>
      <c r="G60" s="6"/>
      <c r="AA60" s="14" t="str">
        <f t="shared" si="1"/>
        <v/>
      </c>
      <c r="AB60" s="14" t="str">
        <f>IF(LEN($AA60)=0,"N",IF(LEN($AA60)&gt;1,"Error -- Availability entered in an incorrect format",IF($AA60='Control Panel'!$F$36,$AA60,IF($AA60='Control Panel'!$F$37,$AA60,IF($AA60='Control Panel'!$F$38,$AA60,IF($AA60='Control Panel'!$F$39,$AA60,IF($AA60='Control Panel'!$F$40,$AA60,IF($AA60='Control Panel'!$F$41,$AA60,"Error -- Availability entered in an incorrect format"))))))))</f>
        <v>N</v>
      </c>
    </row>
    <row r="61" spans="1:28" s="14" customFormat="1" x14ac:dyDescent="0.35">
      <c r="A61" s="7">
        <v>49</v>
      </c>
      <c r="B61" s="267" t="s">
        <v>532</v>
      </c>
      <c r="C61" s="13" t="s">
        <v>43</v>
      </c>
      <c r="D61" s="220"/>
      <c r="E61" s="261"/>
      <c r="F61" s="204" t="str">
        <f t="shared" si="0"/>
        <v>N/A</v>
      </c>
      <c r="G61" s="6"/>
      <c r="AA61" s="14" t="str">
        <f t="shared" si="1"/>
        <v/>
      </c>
      <c r="AB61" s="14" t="str">
        <f>IF(LEN($AA61)=0,"N",IF(LEN($AA61)&gt;1,"Error -- Availability entered in an incorrect format",IF($AA61='Control Panel'!$F$36,$AA61,IF($AA61='Control Panel'!$F$37,$AA61,IF($AA61='Control Panel'!$F$38,$AA61,IF($AA61='Control Panel'!$F$39,$AA61,IF($AA61='Control Panel'!$F$40,$AA61,IF($AA61='Control Panel'!$F$41,$AA61,"Error -- Availability entered in an incorrect format"))))))))</f>
        <v>N</v>
      </c>
    </row>
    <row r="62" spans="1:28" s="14" customFormat="1" x14ac:dyDescent="0.35">
      <c r="A62" s="7">
        <v>50</v>
      </c>
      <c r="B62" s="267" t="s">
        <v>533</v>
      </c>
      <c r="C62" s="13" t="s">
        <v>43</v>
      </c>
      <c r="D62" s="220"/>
      <c r="E62" s="261"/>
      <c r="F62" s="204" t="str">
        <f t="shared" si="0"/>
        <v>N/A</v>
      </c>
      <c r="G62" s="6"/>
      <c r="AA62" s="14" t="str">
        <f t="shared" si="1"/>
        <v/>
      </c>
      <c r="AB62" s="14" t="str">
        <f>IF(LEN($AA62)=0,"N",IF(LEN($AA62)&gt;1,"Error -- Availability entered in an incorrect format",IF($AA62='Control Panel'!$F$36,$AA62,IF($AA62='Control Panel'!$F$37,$AA62,IF($AA62='Control Panel'!$F$38,$AA62,IF($AA62='Control Panel'!$F$39,$AA62,IF($AA62='Control Panel'!$F$40,$AA62,IF($AA62='Control Panel'!$F$41,$AA62,"Error -- Availability entered in an incorrect format"))))))))</f>
        <v>N</v>
      </c>
    </row>
    <row r="63" spans="1:28" s="14" customFormat="1" x14ac:dyDescent="0.35">
      <c r="A63" s="7">
        <v>51</v>
      </c>
      <c r="B63" s="267" t="s">
        <v>534</v>
      </c>
      <c r="C63" s="13" t="s">
        <v>43</v>
      </c>
      <c r="D63" s="220"/>
      <c r="E63" s="261"/>
      <c r="F63" s="204" t="str">
        <f t="shared" si="0"/>
        <v>N/A</v>
      </c>
      <c r="G63" s="6"/>
      <c r="AA63" s="14" t="str">
        <f t="shared" si="1"/>
        <v/>
      </c>
      <c r="AB63" s="14" t="str">
        <f>IF(LEN($AA63)=0,"N",IF(LEN($AA63)&gt;1,"Error -- Availability entered in an incorrect format",IF($AA63='Control Panel'!$F$36,$AA63,IF($AA63='Control Panel'!$F$37,$AA63,IF($AA63='Control Panel'!$F$38,$AA63,IF($AA63='Control Panel'!$F$39,$AA63,IF($AA63='Control Panel'!$F$40,$AA63,IF($AA63='Control Panel'!$F$41,$AA63,"Error -- Availability entered in an incorrect format"))))))))</f>
        <v>N</v>
      </c>
    </row>
    <row r="64" spans="1:28" s="14" customFormat="1" x14ac:dyDescent="0.35">
      <c r="A64" s="7">
        <v>52</v>
      </c>
      <c r="B64" s="267" t="s">
        <v>535</v>
      </c>
      <c r="C64" s="13" t="s">
        <v>43</v>
      </c>
      <c r="D64" s="220"/>
      <c r="E64" s="261"/>
      <c r="F64" s="204" t="str">
        <f t="shared" si="0"/>
        <v>N/A</v>
      </c>
      <c r="G64" s="6"/>
      <c r="AA64" s="14" t="str">
        <f t="shared" si="1"/>
        <v/>
      </c>
      <c r="AB64" s="14" t="str">
        <f>IF(LEN($AA64)=0,"N",IF(LEN($AA64)&gt;1,"Error -- Availability entered in an incorrect format",IF($AA64='Control Panel'!$F$36,$AA64,IF($AA64='Control Panel'!$F$37,$AA64,IF($AA64='Control Panel'!$F$38,$AA64,IF($AA64='Control Panel'!$F$39,$AA64,IF($AA64='Control Panel'!$F$40,$AA64,IF($AA64='Control Panel'!$F$41,$AA64,"Error -- Availability entered in an incorrect format"))))))))</f>
        <v>N</v>
      </c>
    </row>
    <row r="65" spans="1:28" s="14" customFormat="1" x14ac:dyDescent="0.35">
      <c r="A65" s="7">
        <v>53</v>
      </c>
      <c r="B65" s="267" t="s">
        <v>536</v>
      </c>
      <c r="C65" s="13" t="s">
        <v>43</v>
      </c>
      <c r="D65" s="220"/>
      <c r="E65" s="261"/>
      <c r="F65" s="204" t="str">
        <f t="shared" si="0"/>
        <v>N/A</v>
      </c>
      <c r="G65" s="6"/>
      <c r="AA65" s="14" t="str">
        <f t="shared" si="1"/>
        <v/>
      </c>
      <c r="AB65" s="14" t="str">
        <f>IF(LEN($AA65)=0,"N",IF(LEN($AA65)&gt;1,"Error -- Availability entered in an incorrect format",IF($AA65='Control Panel'!$F$36,$AA65,IF($AA65='Control Panel'!$F$37,$AA65,IF($AA65='Control Panel'!$F$38,$AA65,IF($AA65='Control Panel'!$F$39,$AA65,IF($AA65='Control Panel'!$F$40,$AA65,IF($AA65='Control Panel'!$F$41,$AA65,"Error -- Availability entered in an incorrect format"))))))))</f>
        <v>N</v>
      </c>
    </row>
    <row r="66" spans="1:28" s="14" customFormat="1" x14ac:dyDescent="0.35">
      <c r="A66" s="7">
        <v>54</v>
      </c>
      <c r="B66" s="267" t="s">
        <v>537</v>
      </c>
      <c r="C66" s="13" t="s">
        <v>43</v>
      </c>
      <c r="D66" s="220"/>
      <c r="E66" s="261"/>
      <c r="F66" s="204" t="str">
        <f t="shared" si="0"/>
        <v>N/A</v>
      </c>
      <c r="G66" s="6"/>
      <c r="AA66" s="14" t="str">
        <f t="shared" si="1"/>
        <v/>
      </c>
      <c r="AB66" s="14" t="str">
        <f>IF(LEN($AA66)=0,"N",IF(LEN($AA66)&gt;1,"Error -- Availability entered in an incorrect format",IF($AA66='Control Panel'!$F$36,$AA66,IF($AA66='Control Panel'!$F$37,$AA66,IF($AA66='Control Panel'!$F$38,$AA66,IF($AA66='Control Panel'!$F$39,$AA66,IF($AA66='Control Panel'!$F$40,$AA66,IF($AA66='Control Panel'!$F$41,$AA66,"Error -- Availability entered in an incorrect format"))))))))</f>
        <v>N</v>
      </c>
    </row>
    <row r="67" spans="1:28" s="14" customFormat="1" x14ac:dyDescent="0.35">
      <c r="A67" s="7">
        <v>55</v>
      </c>
      <c r="B67" s="267" t="s">
        <v>538</v>
      </c>
      <c r="C67" s="13" t="s">
        <v>43</v>
      </c>
      <c r="D67" s="220"/>
      <c r="E67" s="261"/>
      <c r="F67" s="204" t="str">
        <f t="shared" si="0"/>
        <v>N/A</v>
      </c>
      <c r="G67" s="6"/>
      <c r="AA67" s="14" t="str">
        <f t="shared" si="1"/>
        <v/>
      </c>
      <c r="AB67" s="14" t="str">
        <f>IF(LEN($AA67)=0,"N",IF(LEN($AA67)&gt;1,"Error -- Availability entered in an incorrect format",IF($AA67='Control Panel'!$F$36,$AA67,IF($AA67='Control Panel'!$F$37,$AA67,IF($AA67='Control Panel'!$F$38,$AA67,IF($AA67='Control Panel'!$F$39,$AA67,IF($AA67='Control Panel'!$F$40,$AA67,IF($AA67='Control Panel'!$F$41,$AA67,"Error -- Availability entered in an incorrect format"))))))))</f>
        <v>N</v>
      </c>
    </row>
    <row r="68" spans="1:28" s="14" customFormat="1" x14ac:dyDescent="0.35">
      <c r="A68" s="7">
        <v>56</v>
      </c>
      <c r="B68" s="267" t="s">
        <v>539</v>
      </c>
      <c r="C68" s="13" t="s">
        <v>43</v>
      </c>
      <c r="D68" s="220"/>
      <c r="E68" s="261"/>
      <c r="F68" s="204" t="str">
        <f t="shared" si="0"/>
        <v>N/A</v>
      </c>
      <c r="G68" s="6"/>
      <c r="AA68" s="14" t="str">
        <f t="shared" si="1"/>
        <v/>
      </c>
      <c r="AB68" s="14" t="str">
        <f>IF(LEN($AA68)=0,"N",IF(LEN($AA68)&gt;1,"Error -- Availability entered in an incorrect format",IF($AA68='Control Panel'!$F$36,$AA68,IF($AA68='Control Panel'!$F$37,$AA68,IF($AA68='Control Panel'!$F$38,$AA68,IF($AA68='Control Panel'!$F$39,$AA68,IF($AA68='Control Panel'!$F$40,$AA68,IF($AA68='Control Panel'!$F$41,$AA68,"Error -- Availability entered in an incorrect format"))))))))</f>
        <v>N</v>
      </c>
    </row>
    <row r="69" spans="1:28" s="14" customFormat="1" x14ac:dyDescent="0.35">
      <c r="A69" s="7">
        <v>57</v>
      </c>
      <c r="B69" s="267" t="s">
        <v>540</v>
      </c>
      <c r="C69" s="13" t="s">
        <v>43</v>
      </c>
      <c r="D69" s="220"/>
      <c r="E69" s="261"/>
      <c r="F69" s="204" t="str">
        <f t="shared" si="0"/>
        <v>N/A</v>
      </c>
      <c r="G69" s="6"/>
      <c r="AA69" s="14" t="str">
        <f t="shared" si="1"/>
        <v/>
      </c>
      <c r="AB69" s="14" t="str">
        <f>IF(LEN($AA69)=0,"N",IF(LEN($AA69)&gt;1,"Error -- Availability entered in an incorrect format",IF($AA69='Control Panel'!$F$36,$AA69,IF($AA69='Control Panel'!$F$37,$AA69,IF($AA69='Control Panel'!$F$38,$AA69,IF($AA69='Control Panel'!$F$39,$AA69,IF($AA69='Control Panel'!$F$40,$AA69,IF($AA69='Control Panel'!$F$41,$AA69,"Error -- Availability entered in an incorrect format"))))))))</f>
        <v>N</v>
      </c>
    </row>
    <row r="70" spans="1:28" s="14" customFormat="1" x14ac:dyDescent="0.35">
      <c r="A70" s="7">
        <v>58</v>
      </c>
      <c r="B70" s="267" t="s">
        <v>541</v>
      </c>
      <c r="C70" s="13" t="s">
        <v>43</v>
      </c>
      <c r="D70" s="220"/>
      <c r="E70" s="261"/>
      <c r="F70" s="204" t="str">
        <f t="shared" si="0"/>
        <v>N/A</v>
      </c>
      <c r="G70" s="6"/>
      <c r="AA70" s="14" t="str">
        <f t="shared" si="1"/>
        <v/>
      </c>
      <c r="AB70" s="14" t="str">
        <f>IF(LEN($AA70)=0,"N",IF(LEN($AA70)&gt;1,"Error -- Availability entered in an incorrect format",IF($AA70='Control Panel'!$F$36,$AA70,IF($AA70='Control Panel'!$F$37,$AA70,IF($AA70='Control Panel'!$F$38,$AA70,IF($AA70='Control Panel'!$F$39,$AA70,IF($AA70='Control Panel'!$F$40,$AA70,IF($AA70='Control Panel'!$F$41,$AA70,"Error -- Availability entered in an incorrect format"))))))))</f>
        <v>N</v>
      </c>
    </row>
    <row r="71" spans="1:28" s="14" customFormat="1" x14ac:dyDescent="0.35">
      <c r="A71" s="7">
        <v>59</v>
      </c>
      <c r="B71" s="267" t="s">
        <v>212</v>
      </c>
      <c r="C71" s="13" t="s">
        <v>43</v>
      </c>
      <c r="D71" s="220"/>
      <c r="E71" s="261"/>
      <c r="F71" s="204" t="str">
        <f t="shared" si="0"/>
        <v>N/A</v>
      </c>
      <c r="G71" s="6"/>
      <c r="AA71" s="14" t="str">
        <f t="shared" si="1"/>
        <v/>
      </c>
      <c r="AB71" s="14" t="str">
        <f>IF(LEN($AA71)=0,"N",IF(LEN($AA71)&gt;1,"Error -- Availability entered in an incorrect format",IF($AA71='Control Panel'!$F$36,$AA71,IF($AA71='Control Panel'!$F$37,$AA71,IF($AA71='Control Panel'!$F$38,$AA71,IF($AA71='Control Panel'!$F$39,$AA71,IF($AA71='Control Panel'!$F$40,$AA71,IF($AA71='Control Panel'!$F$41,$AA71,"Error -- Availability entered in an incorrect format"))))))))</f>
        <v>N</v>
      </c>
    </row>
    <row r="72" spans="1:28" s="14" customFormat="1" x14ac:dyDescent="0.35">
      <c r="A72" s="7">
        <v>60</v>
      </c>
      <c r="B72" s="267" t="s">
        <v>542</v>
      </c>
      <c r="C72" s="13" t="s">
        <v>43</v>
      </c>
      <c r="D72" s="220"/>
      <c r="E72" s="261"/>
      <c r="F72" s="204" t="str">
        <f t="shared" si="0"/>
        <v>N/A</v>
      </c>
      <c r="G72" s="6"/>
      <c r="AA72" s="14" t="str">
        <f t="shared" si="1"/>
        <v/>
      </c>
      <c r="AB72" s="14" t="str">
        <f>IF(LEN($AA72)=0,"N",IF(LEN($AA72)&gt;1,"Error -- Availability entered in an incorrect format",IF($AA72='Control Panel'!$F$36,$AA72,IF($AA72='Control Panel'!$F$37,$AA72,IF($AA72='Control Panel'!$F$38,$AA72,IF($AA72='Control Panel'!$F$39,$AA72,IF($AA72='Control Panel'!$F$40,$AA72,IF($AA72='Control Panel'!$F$41,$AA72,"Error -- Availability entered in an incorrect format"))))))))</f>
        <v>N</v>
      </c>
    </row>
    <row r="73" spans="1:28" s="14" customFormat="1" x14ac:dyDescent="0.35">
      <c r="A73" s="7">
        <v>61</v>
      </c>
      <c r="B73" s="204" t="s">
        <v>543</v>
      </c>
      <c r="C73" s="13" t="s">
        <v>37</v>
      </c>
      <c r="D73" s="220"/>
      <c r="E73" s="261"/>
      <c r="F73" s="204" t="str">
        <f t="shared" si="0"/>
        <v>N/A</v>
      </c>
      <c r="G73" s="6"/>
      <c r="AA73" s="14" t="str">
        <f t="shared" si="1"/>
        <v/>
      </c>
      <c r="AB73" s="14" t="str">
        <f>IF(LEN($AA73)=0,"N",IF(LEN($AA73)&gt;1,"Error -- Availability entered in an incorrect format",IF($AA73='Control Panel'!$F$36,$AA73,IF($AA73='Control Panel'!$F$37,$AA73,IF($AA73='Control Panel'!$F$38,$AA73,IF($AA73='Control Panel'!$F$39,$AA73,IF($AA73='Control Panel'!$F$40,$AA73,IF($AA73='Control Panel'!$F$41,$AA73,"Error -- Availability entered in an incorrect format"))))))))</f>
        <v>N</v>
      </c>
    </row>
    <row r="74" spans="1:28" s="14" customFormat="1" ht="29" x14ac:dyDescent="0.35">
      <c r="A74" s="7">
        <v>62</v>
      </c>
      <c r="B74" s="204" t="s">
        <v>544</v>
      </c>
      <c r="C74" s="13" t="s">
        <v>37</v>
      </c>
      <c r="D74" s="220"/>
      <c r="E74" s="261"/>
      <c r="F74" s="204" t="str">
        <f t="shared" si="0"/>
        <v>N/A</v>
      </c>
      <c r="G74" s="6"/>
      <c r="AA74" s="14" t="str">
        <f t="shared" si="1"/>
        <v/>
      </c>
      <c r="AB74" s="14" t="str">
        <f>IF(LEN($AA74)=0,"N",IF(LEN($AA74)&gt;1,"Error -- Availability entered in an incorrect format",IF($AA74='Control Panel'!$F$36,$AA74,IF($AA74='Control Panel'!$F$37,$AA74,IF($AA74='Control Panel'!$F$38,$AA74,IF($AA74='Control Panel'!$F$39,$AA74,IF($AA74='Control Panel'!$F$40,$AA74,IF($AA74='Control Panel'!$F$41,$AA74,"Error -- Availability entered in an incorrect format"))))))))</f>
        <v>N</v>
      </c>
    </row>
    <row r="75" spans="1:28" s="14" customFormat="1" x14ac:dyDescent="0.35">
      <c r="A75" s="7">
        <v>63</v>
      </c>
      <c r="B75" s="204" t="s">
        <v>545</v>
      </c>
      <c r="C75" s="13" t="s">
        <v>37</v>
      </c>
      <c r="D75" s="220"/>
      <c r="E75" s="261"/>
      <c r="F75" s="204" t="str">
        <f t="shared" si="0"/>
        <v>N/A</v>
      </c>
      <c r="G75" s="6"/>
      <c r="AA75" s="14" t="str">
        <f t="shared" si="1"/>
        <v/>
      </c>
      <c r="AB75" s="14" t="str">
        <f>IF(LEN($AA75)=0,"N",IF(LEN($AA75)&gt;1,"Error -- Availability entered in an incorrect format",IF($AA75='Control Panel'!$F$36,$AA75,IF($AA75='Control Panel'!$F$37,$AA75,IF($AA75='Control Panel'!$F$38,$AA75,IF($AA75='Control Panel'!$F$39,$AA75,IF($AA75='Control Panel'!$F$40,$AA75,IF($AA75='Control Panel'!$F$41,$AA75,"Error -- Availability entered in an incorrect format"))))))))</f>
        <v>N</v>
      </c>
    </row>
    <row r="76" spans="1:28" s="14" customFormat="1" x14ac:dyDescent="0.35">
      <c r="A76" s="7">
        <v>64</v>
      </c>
      <c r="B76" s="204" t="s">
        <v>546</v>
      </c>
      <c r="C76" s="13" t="s">
        <v>37</v>
      </c>
      <c r="D76" s="220"/>
      <c r="E76" s="261"/>
      <c r="F76" s="204" t="str">
        <f t="shared" si="0"/>
        <v>N/A</v>
      </c>
      <c r="G76" s="6"/>
      <c r="AA76" s="14" t="str">
        <f t="shared" si="1"/>
        <v/>
      </c>
      <c r="AB76" s="14" t="str">
        <f>IF(LEN($AA76)=0,"N",IF(LEN($AA76)&gt;1,"Error -- Availability entered in an incorrect format",IF($AA76='Control Panel'!$F$36,$AA76,IF($AA76='Control Panel'!$F$37,$AA76,IF($AA76='Control Panel'!$F$38,$AA76,IF($AA76='Control Panel'!$F$39,$AA76,IF($AA76='Control Panel'!$F$40,$AA76,IF($AA76='Control Panel'!$F$41,$AA76,"Error -- Availability entered in an incorrect format"))))))))</f>
        <v>N</v>
      </c>
    </row>
    <row r="77" spans="1:28" s="14" customFormat="1" ht="29" x14ac:dyDescent="0.35">
      <c r="A77" s="7">
        <v>65</v>
      </c>
      <c r="B77" s="204" t="s">
        <v>547</v>
      </c>
      <c r="C77" s="13" t="s">
        <v>40</v>
      </c>
      <c r="D77" s="220"/>
      <c r="E77" s="261"/>
      <c r="F77" s="204" t="str">
        <f t="shared" si="0"/>
        <v>N/A</v>
      </c>
      <c r="G77" s="6"/>
      <c r="AA77" s="14" t="str">
        <f t="shared" si="1"/>
        <v/>
      </c>
      <c r="AB77" s="14" t="str">
        <f>IF(LEN($AA77)=0,"N",IF(LEN($AA77)&gt;1,"Error -- Availability entered in an incorrect format",IF($AA77='Control Panel'!$F$36,$AA77,IF($AA77='Control Panel'!$F$37,$AA77,IF($AA77='Control Panel'!$F$38,$AA77,IF($AA77='Control Panel'!$F$39,$AA77,IF($AA77='Control Panel'!$F$40,$AA77,IF($AA77='Control Panel'!$F$41,$AA77,"Error -- Availability entered in an incorrect format"))))))))</f>
        <v>N</v>
      </c>
    </row>
    <row r="78" spans="1:28" s="14" customFormat="1" ht="29" x14ac:dyDescent="0.35">
      <c r="A78" s="7">
        <v>66</v>
      </c>
      <c r="B78" s="204" t="s">
        <v>2047</v>
      </c>
      <c r="C78" s="13" t="s">
        <v>37</v>
      </c>
      <c r="D78" s="220"/>
      <c r="E78" s="261"/>
      <c r="F78" s="204" t="str">
        <f t="shared" ref="F78:F141" si="2">IF($D$10=$A$9,"N/A",$D$10)</f>
        <v>N/A</v>
      </c>
      <c r="G78" s="6"/>
      <c r="AA78" s="14" t="str">
        <f t="shared" ref="AA78:AA141" si="3">TRIM($D78)</f>
        <v/>
      </c>
      <c r="AB78" s="14" t="str">
        <f>IF(LEN($AA78)=0,"N",IF(LEN($AA78)&gt;1,"Error -- Availability entered in an incorrect format",IF($AA78='Control Panel'!$F$36,$AA78,IF($AA78='Control Panel'!$F$37,$AA78,IF($AA78='Control Panel'!$F$38,$AA78,IF($AA78='Control Panel'!$F$39,$AA78,IF($AA78='Control Panel'!$F$40,$AA78,IF($AA78='Control Panel'!$F$41,$AA78,"Error -- Availability entered in an incorrect format"))))))))</f>
        <v>N</v>
      </c>
    </row>
    <row r="79" spans="1:28" s="14" customFormat="1" ht="29" x14ac:dyDescent="0.35">
      <c r="A79" s="7">
        <v>67</v>
      </c>
      <c r="B79" s="204" t="s">
        <v>548</v>
      </c>
      <c r="C79" s="13" t="s">
        <v>37</v>
      </c>
      <c r="D79" s="220"/>
      <c r="E79" s="261"/>
      <c r="F79" s="204" t="str">
        <f t="shared" si="2"/>
        <v>N/A</v>
      </c>
      <c r="G79" s="6"/>
      <c r="AA79" s="14" t="str">
        <f t="shared" si="3"/>
        <v/>
      </c>
      <c r="AB79" s="14" t="str">
        <f>IF(LEN($AA79)=0,"N",IF(LEN($AA79)&gt;1,"Error -- Availability entered in an incorrect format",IF($AA79='Control Panel'!$F$36,$AA79,IF($AA79='Control Panel'!$F$37,$AA79,IF($AA79='Control Panel'!$F$38,$AA79,IF($AA79='Control Panel'!$F$39,$AA79,IF($AA79='Control Panel'!$F$40,$AA79,IF($AA79='Control Panel'!$F$41,$AA79,"Error -- Availability entered in an incorrect format"))))))))</f>
        <v>N</v>
      </c>
    </row>
    <row r="80" spans="1:28" s="14" customFormat="1" ht="29" x14ac:dyDescent="0.35">
      <c r="A80" s="7">
        <v>68</v>
      </c>
      <c r="B80" s="204" t="s">
        <v>549</v>
      </c>
      <c r="C80" s="13" t="s">
        <v>37</v>
      </c>
      <c r="D80" s="220"/>
      <c r="E80" s="261"/>
      <c r="F80" s="204" t="str">
        <f t="shared" si="2"/>
        <v>N/A</v>
      </c>
      <c r="G80" s="6"/>
      <c r="AA80" s="14" t="str">
        <f t="shared" si="3"/>
        <v/>
      </c>
      <c r="AB80" s="14" t="str">
        <f>IF(LEN($AA80)=0,"N",IF(LEN($AA80)&gt;1,"Error -- Availability entered in an incorrect format",IF($AA80='Control Panel'!$F$36,$AA80,IF($AA80='Control Panel'!$F$37,$AA80,IF($AA80='Control Panel'!$F$38,$AA80,IF($AA80='Control Panel'!$F$39,$AA80,IF($AA80='Control Panel'!$F$40,$AA80,IF($AA80='Control Panel'!$F$41,$AA80,"Error -- Availability entered in an incorrect format"))))))))</f>
        <v>N</v>
      </c>
    </row>
    <row r="81" spans="1:28" s="14" customFormat="1" x14ac:dyDescent="0.35">
      <c r="A81" s="7">
        <v>69</v>
      </c>
      <c r="B81" s="273" t="s">
        <v>550</v>
      </c>
      <c r="C81" s="13"/>
      <c r="D81" s="220"/>
      <c r="E81" s="261"/>
      <c r="F81" s="204" t="str">
        <f t="shared" si="2"/>
        <v>N/A</v>
      </c>
      <c r="G81" s="6"/>
      <c r="AA81" s="14" t="str">
        <f t="shared" si="3"/>
        <v/>
      </c>
      <c r="AB81" s="14" t="str">
        <f>IF(LEN($AA81)=0,"N",IF(LEN($AA81)&gt;1,"Error -- Availability entered in an incorrect format",IF($AA81='Control Panel'!$F$36,$AA81,IF($AA81='Control Panel'!$F$37,$AA81,IF($AA81='Control Panel'!$F$38,$AA81,IF($AA81='Control Panel'!$F$39,$AA81,IF($AA81='Control Panel'!$F$40,$AA81,IF($AA81='Control Panel'!$F$41,$AA81,"Error -- Availability entered in an incorrect format"))))))))</f>
        <v>N</v>
      </c>
    </row>
    <row r="82" spans="1:28" s="14" customFormat="1" ht="29" x14ac:dyDescent="0.35">
      <c r="A82" s="7">
        <v>70</v>
      </c>
      <c r="B82" s="204" t="s">
        <v>551</v>
      </c>
      <c r="C82" s="13" t="s">
        <v>37</v>
      </c>
      <c r="D82" s="220"/>
      <c r="E82" s="261"/>
      <c r="F82" s="204" t="str">
        <f t="shared" si="2"/>
        <v>N/A</v>
      </c>
      <c r="G82" s="6"/>
      <c r="AA82" s="14" t="str">
        <f t="shared" si="3"/>
        <v/>
      </c>
      <c r="AB82" s="14" t="str">
        <f>IF(LEN($AA82)=0,"N",IF(LEN($AA82)&gt;1,"Error -- Availability entered in an incorrect format",IF($AA82='Control Panel'!$F$36,$AA82,IF($AA82='Control Panel'!$F$37,$AA82,IF($AA82='Control Panel'!$F$38,$AA82,IF($AA82='Control Panel'!$F$39,$AA82,IF($AA82='Control Panel'!$F$40,$AA82,IF($AA82='Control Panel'!$F$41,$AA82,"Error -- Availability entered in an incorrect format"))))))))</f>
        <v>N</v>
      </c>
    </row>
    <row r="83" spans="1:28" s="14" customFormat="1" ht="29" x14ac:dyDescent="0.35">
      <c r="A83" s="7">
        <v>71</v>
      </c>
      <c r="B83" s="204" t="s">
        <v>552</v>
      </c>
      <c r="C83" s="13" t="s">
        <v>37</v>
      </c>
      <c r="D83" s="220"/>
      <c r="E83" s="261"/>
      <c r="F83" s="204" t="str">
        <f t="shared" si="2"/>
        <v>N/A</v>
      </c>
      <c r="G83" s="6"/>
      <c r="AA83" s="14" t="str">
        <f t="shared" si="3"/>
        <v/>
      </c>
      <c r="AB83" s="14" t="str">
        <f>IF(LEN($AA83)=0,"N",IF(LEN($AA83)&gt;1,"Error -- Availability entered in an incorrect format",IF($AA83='Control Panel'!$F$36,$AA83,IF($AA83='Control Panel'!$F$37,$AA83,IF($AA83='Control Panel'!$F$38,$AA83,IF($AA83='Control Panel'!$F$39,$AA83,IF($AA83='Control Panel'!$F$40,$AA83,IF($AA83='Control Panel'!$F$41,$AA83,"Error -- Availability entered in an incorrect format"))))))))</f>
        <v>N</v>
      </c>
    </row>
    <row r="84" spans="1:28" s="14" customFormat="1" ht="29" x14ac:dyDescent="0.35">
      <c r="A84" s="7">
        <v>72</v>
      </c>
      <c r="B84" s="204" t="s">
        <v>553</v>
      </c>
      <c r="C84" s="13" t="s">
        <v>37</v>
      </c>
      <c r="D84" s="220"/>
      <c r="E84" s="261"/>
      <c r="F84" s="204" t="str">
        <f t="shared" si="2"/>
        <v>N/A</v>
      </c>
      <c r="G84" s="6"/>
      <c r="AA84" s="14" t="str">
        <f t="shared" si="3"/>
        <v/>
      </c>
      <c r="AB84" s="14" t="str">
        <f>IF(LEN($AA84)=0,"N",IF(LEN($AA84)&gt;1,"Error -- Availability entered in an incorrect format",IF($AA84='Control Panel'!$F$36,$AA84,IF($AA84='Control Panel'!$F$37,$AA84,IF($AA84='Control Panel'!$F$38,$AA84,IF($AA84='Control Panel'!$F$39,$AA84,IF($AA84='Control Panel'!$F$40,$AA84,IF($AA84='Control Panel'!$F$41,$AA84,"Error -- Availability entered in an incorrect format"))))))))</f>
        <v>N</v>
      </c>
    </row>
    <row r="85" spans="1:28" s="14" customFormat="1" ht="29" x14ac:dyDescent="0.35">
      <c r="A85" s="7">
        <v>73</v>
      </c>
      <c r="B85" s="204" t="s">
        <v>554</v>
      </c>
      <c r="C85" s="13" t="s">
        <v>37</v>
      </c>
      <c r="D85" s="220"/>
      <c r="E85" s="261"/>
      <c r="F85" s="204" t="str">
        <f t="shared" si="2"/>
        <v>N/A</v>
      </c>
      <c r="G85" s="6"/>
      <c r="AA85" s="14" t="str">
        <f t="shared" si="3"/>
        <v/>
      </c>
      <c r="AB85" s="14" t="str">
        <f>IF(LEN($AA85)=0,"N",IF(LEN($AA85)&gt;1,"Error -- Availability entered in an incorrect format",IF($AA85='Control Panel'!$F$36,$AA85,IF($AA85='Control Panel'!$F$37,$AA85,IF($AA85='Control Panel'!$F$38,$AA85,IF($AA85='Control Panel'!$F$39,$AA85,IF($AA85='Control Panel'!$F$40,$AA85,IF($AA85='Control Panel'!$F$41,$AA85,"Error -- Availability entered in an incorrect format"))))))))</f>
        <v>N</v>
      </c>
    </row>
    <row r="86" spans="1:28" s="14" customFormat="1" ht="29" x14ac:dyDescent="0.35">
      <c r="A86" s="7">
        <v>74</v>
      </c>
      <c r="B86" s="204" t="s">
        <v>553</v>
      </c>
      <c r="C86" s="13" t="s">
        <v>37</v>
      </c>
      <c r="D86" s="220"/>
      <c r="E86" s="261"/>
      <c r="F86" s="204" t="str">
        <f t="shared" si="2"/>
        <v>N/A</v>
      </c>
      <c r="G86" s="6"/>
      <c r="AA86" s="14" t="str">
        <f t="shared" si="3"/>
        <v/>
      </c>
      <c r="AB86" s="14" t="str">
        <f>IF(LEN($AA86)=0,"N",IF(LEN($AA86)&gt;1,"Error -- Availability entered in an incorrect format",IF($AA86='Control Panel'!$F$36,$AA86,IF($AA86='Control Panel'!$F$37,$AA86,IF($AA86='Control Panel'!$F$38,$AA86,IF($AA86='Control Panel'!$F$39,$AA86,IF($AA86='Control Panel'!$F$40,$AA86,IF($AA86='Control Panel'!$F$41,$AA86,"Error -- Availability entered in an incorrect format"))))))))</f>
        <v>N</v>
      </c>
    </row>
    <row r="87" spans="1:28" s="14" customFormat="1" ht="29" x14ac:dyDescent="0.35">
      <c r="A87" s="7">
        <v>75</v>
      </c>
      <c r="B87" s="204" t="s">
        <v>555</v>
      </c>
      <c r="C87" s="13" t="s">
        <v>37</v>
      </c>
      <c r="D87" s="220"/>
      <c r="E87" s="261"/>
      <c r="F87" s="204" t="str">
        <f t="shared" si="2"/>
        <v>N/A</v>
      </c>
      <c r="G87" s="6"/>
      <c r="AA87" s="14" t="str">
        <f t="shared" si="3"/>
        <v/>
      </c>
      <c r="AB87" s="14" t="str">
        <f>IF(LEN($AA87)=0,"N",IF(LEN($AA87)&gt;1,"Error -- Availability entered in an incorrect format",IF($AA87='Control Panel'!$F$36,$AA87,IF($AA87='Control Panel'!$F$37,$AA87,IF($AA87='Control Panel'!$F$38,$AA87,IF($AA87='Control Panel'!$F$39,$AA87,IF($AA87='Control Panel'!$F$40,$AA87,IF($AA87='Control Panel'!$F$41,$AA87,"Error -- Availability entered in an incorrect format"))))))))</f>
        <v>N</v>
      </c>
    </row>
    <row r="88" spans="1:28" s="14" customFormat="1" ht="43.5" x14ac:dyDescent="0.35">
      <c r="A88" s="7">
        <v>76</v>
      </c>
      <c r="B88" s="204" t="s">
        <v>556</v>
      </c>
      <c r="C88" s="13" t="s">
        <v>37</v>
      </c>
      <c r="D88" s="220"/>
      <c r="E88" s="261"/>
      <c r="F88" s="204" t="str">
        <f t="shared" si="2"/>
        <v>N/A</v>
      </c>
      <c r="G88" s="6"/>
      <c r="AA88" s="14" t="str">
        <f t="shared" si="3"/>
        <v/>
      </c>
      <c r="AB88" s="14" t="str">
        <f>IF(LEN($AA88)=0,"N",IF(LEN($AA88)&gt;1,"Error -- Availability entered in an incorrect format",IF($AA88='Control Panel'!$F$36,$AA88,IF($AA88='Control Panel'!$F$37,$AA88,IF($AA88='Control Panel'!$F$38,$AA88,IF($AA88='Control Panel'!$F$39,$AA88,IF($AA88='Control Panel'!$F$40,$AA88,IF($AA88='Control Panel'!$F$41,$AA88,"Error -- Availability entered in an incorrect format"))))))))</f>
        <v>N</v>
      </c>
    </row>
    <row r="89" spans="1:28" s="14" customFormat="1" x14ac:dyDescent="0.35">
      <c r="A89" s="7">
        <v>77</v>
      </c>
      <c r="B89" s="204" t="s">
        <v>557</v>
      </c>
      <c r="C89" s="13" t="s">
        <v>37</v>
      </c>
      <c r="D89" s="220"/>
      <c r="E89" s="261"/>
      <c r="F89" s="204" t="str">
        <f t="shared" si="2"/>
        <v>N/A</v>
      </c>
      <c r="G89" s="6"/>
      <c r="AA89" s="14" t="str">
        <f t="shared" si="3"/>
        <v/>
      </c>
      <c r="AB89" s="14" t="str">
        <f>IF(LEN($AA89)=0,"N",IF(LEN($AA89)&gt;1,"Error -- Availability entered in an incorrect format",IF($AA89='Control Panel'!$F$36,$AA89,IF($AA89='Control Panel'!$F$37,$AA89,IF($AA89='Control Panel'!$F$38,$AA89,IF($AA89='Control Panel'!$F$39,$AA89,IF($AA89='Control Panel'!$F$40,$AA89,IF($AA89='Control Panel'!$F$41,$AA89,"Error -- Availability entered in an incorrect format"))))))))</f>
        <v>N</v>
      </c>
    </row>
    <row r="90" spans="1:28" s="14" customFormat="1" ht="43.5" x14ac:dyDescent="0.35">
      <c r="A90" s="7">
        <v>78</v>
      </c>
      <c r="B90" s="204" t="s">
        <v>558</v>
      </c>
      <c r="C90" s="13" t="s">
        <v>37</v>
      </c>
      <c r="D90" s="220"/>
      <c r="E90" s="261"/>
      <c r="F90" s="204" t="str">
        <f t="shared" si="2"/>
        <v>N/A</v>
      </c>
      <c r="G90" s="6"/>
      <c r="AA90" s="14" t="str">
        <f t="shared" si="3"/>
        <v/>
      </c>
      <c r="AB90" s="14" t="str">
        <f>IF(LEN($AA90)=0,"N",IF(LEN($AA90)&gt;1,"Error -- Availability entered in an incorrect format",IF($AA90='Control Panel'!$F$36,$AA90,IF($AA90='Control Panel'!$F$37,$AA90,IF($AA90='Control Panel'!$F$38,$AA90,IF($AA90='Control Panel'!$F$39,$AA90,IF($AA90='Control Panel'!$F$40,$AA90,IF($AA90='Control Panel'!$F$41,$AA90,"Error -- Availability entered in an incorrect format"))))))))</f>
        <v>N</v>
      </c>
    </row>
    <row r="91" spans="1:28" s="14" customFormat="1" ht="29" x14ac:dyDescent="0.35">
      <c r="A91" s="7">
        <v>79</v>
      </c>
      <c r="B91" s="204" t="s">
        <v>559</v>
      </c>
      <c r="C91" s="13" t="s">
        <v>37</v>
      </c>
      <c r="D91" s="220"/>
      <c r="E91" s="261"/>
      <c r="F91" s="204" t="str">
        <f t="shared" si="2"/>
        <v>N/A</v>
      </c>
      <c r="G91" s="6"/>
      <c r="AA91" s="14" t="str">
        <f t="shared" si="3"/>
        <v/>
      </c>
      <c r="AB91" s="14" t="str">
        <f>IF(LEN($AA91)=0,"N",IF(LEN($AA91)&gt;1,"Error -- Availability entered in an incorrect format",IF($AA91='Control Panel'!$F$36,$AA91,IF($AA91='Control Panel'!$F$37,$AA91,IF($AA91='Control Panel'!$F$38,$AA91,IF($AA91='Control Panel'!$F$39,$AA91,IF($AA91='Control Panel'!$F$40,$AA91,IF($AA91='Control Panel'!$F$41,$AA91,"Error -- Availability entered in an incorrect format"))))))))</f>
        <v>N</v>
      </c>
    </row>
    <row r="92" spans="1:28" s="14" customFormat="1" ht="29" x14ac:dyDescent="0.35">
      <c r="A92" s="7">
        <v>80</v>
      </c>
      <c r="B92" s="204" t="s">
        <v>560</v>
      </c>
      <c r="C92" s="13" t="s">
        <v>37</v>
      </c>
      <c r="D92" s="220"/>
      <c r="E92" s="261"/>
      <c r="F92" s="204" t="str">
        <f t="shared" si="2"/>
        <v>N/A</v>
      </c>
      <c r="G92" s="6"/>
      <c r="AA92" s="14" t="str">
        <f t="shared" si="3"/>
        <v/>
      </c>
      <c r="AB92" s="14" t="str">
        <f>IF(LEN($AA92)=0,"N",IF(LEN($AA92)&gt;1,"Error -- Availability entered in an incorrect format",IF($AA92='Control Panel'!$F$36,$AA92,IF($AA92='Control Panel'!$F$37,$AA92,IF($AA92='Control Panel'!$F$38,$AA92,IF($AA92='Control Panel'!$F$39,$AA92,IF($AA92='Control Panel'!$F$40,$AA92,IF($AA92='Control Panel'!$F$41,$AA92,"Error -- Availability entered in an incorrect format"))))))))</f>
        <v>N</v>
      </c>
    </row>
    <row r="93" spans="1:28" s="14" customFormat="1" x14ac:dyDescent="0.35">
      <c r="A93" s="7">
        <v>81</v>
      </c>
      <c r="B93" s="273" t="s">
        <v>561</v>
      </c>
      <c r="C93" s="13"/>
      <c r="D93" s="220"/>
      <c r="E93" s="261"/>
      <c r="F93" s="204" t="str">
        <f t="shared" si="2"/>
        <v>N/A</v>
      </c>
      <c r="G93" s="6"/>
      <c r="AA93" s="14" t="str">
        <f t="shared" si="3"/>
        <v/>
      </c>
      <c r="AB93" s="14" t="str">
        <f>IF(LEN($AA93)=0,"N",IF(LEN($AA93)&gt;1,"Error -- Availability entered in an incorrect format",IF($AA93='Control Panel'!$F$36,$AA93,IF($AA93='Control Panel'!$F$37,$AA93,IF($AA93='Control Panel'!$F$38,$AA93,IF($AA93='Control Panel'!$F$39,$AA93,IF($AA93='Control Panel'!$F$40,$AA93,IF($AA93='Control Panel'!$F$41,$AA93,"Error -- Availability entered in an incorrect format"))))))))</f>
        <v>N</v>
      </c>
    </row>
    <row r="94" spans="1:28" s="14" customFormat="1" ht="29" x14ac:dyDescent="0.35">
      <c r="A94" s="7">
        <v>82</v>
      </c>
      <c r="B94" s="204" t="s">
        <v>562</v>
      </c>
      <c r="C94" s="13" t="s">
        <v>37</v>
      </c>
      <c r="D94" s="220"/>
      <c r="E94" s="261"/>
      <c r="F94" s="204" t="str">
        <f t="shared" si="2"/>
        <v>N/A</v>
      </c>
      <c r="G94" s="6"/>
      <c r="AA94" s="14" t="str">
        <f t="shared" si="3"/>
        <v/>
      </c>
      <c r="AB94" s="14" t="str">
        <f>IF(LEN($AA94)=0,"N",IF(LEN($AA94)&gt;1,"Error -- Availability entered in an incorrect format",IF($AA94='Control Panel'!$F$36,$AA94,IF($AA94='Control Panel'!$F$37,$AA94,IF($AA94='Control Panel'!$F$38,$AA94,IF($AA94='Control Panel'!$F$39,$AA94,IF($AA94='Control Panel'!$F$40,$AA94,IF($AA94='Control Panel'!$F$41,$AA94,"Error -- Availability entered in an incorrect format"))))))))</f>
        <v>N</v>
      </c>
    </row>
    <row r="95" spans="1:28" s="14" customFormat="1" x14ac:dyDescent="0.35">
      <c r="A95" s="7">
        <v>83</v>
      </c>
      <c r="B95" s="204" t="s">
        <v>563</v>
      </c>
      <c r="C95" s="13" t="s">
        <v>37</v>
      </c>
      <c r="D95" s="220"/>
      <c r="E95" s="261"/>
      <c r="F95" s="204" t="str">
        <f t="shared" si="2"/>
        <v>N/A</v>
      </c>
      <c r="G95" s="6"/>
      <c r="AA95" s="14" t="str">
        <f t="shared" si="3"/>
        <v/>
      </c>
      <c r="AB95" s="14" t="str">
        <f>IF(LEN($AA95)=0,"N",IF(LEN($AA95)&gt;1,"Error -- Availability entered in an incorrect format",IF($AA95='Control Panel'!$F$36,$AA95,IF($AA95='Control Panel'!$F$37,$AA95,IF($AA95='Control Panel'!$F$38,$AA95,IF($AA95='Control Panel'!$F$39,$AA95,IF($AA95='Control Panel'!$F$40,$AA95,IF($AA95='Control Panel'!$F$41,$AA95,"Error -- Availability entered in an incorrect format"))))))))</f>
        <v>N</v>
      </c>
    </row>
    <row r="96" spans="1:28" s="14" customFormat="1" x14ac:dyDescent="0.35">
      <c r="A96" s="7">
        <v>84</v>
      </c>
      <c r="B96" s="204" t="s">
        <v>564</v>
      </c>
      <c r="C96" s="13" t="s">
        <v>37</v>
      </c>
      <c r="D96" s="220"/>
      <c r="E96" s="261"/>
      <c r="F96" s="204" t="str">
        <f t="shared" si="2"/>
        <v>N/A</v>
      </c>
      <c r="G96" s="6"/>
      <c r="AA96" s="14" t="str">
        <f t="shared" si="3"/>
        <v/>
      </c>
      <c r="AB96" s="14" t="str">
        <f>IF(LEN($AA96)=0,"N",IF(LEN($AA96)&gt;1,"Error -- Availability entered in an incorrect format",IF($AA96='Control Panel'!$F$36,$AA96,IF($AA96='Control Panel'!$F$37,$AA96,IF($AA96='Control Panel'!$F$38,$AA96,IF($AA96='Control Panel'!$F$39,$AA96,IF($AA96='Control Panel'!$F$40,$AA96,IF($AA96='Control Panel'!$F$41,$AA96,"Error -- Availability entered in an incorrect format"))))))))</f>
        <v>N</v>
      </c>
    </row>
    <row r="97" spans="1:28" s="14" customFormat="1" ht="29" x14ac:dyDescent="0.35">
      <c r="A97" s="7">
        <v>85</v>
      </c>
      <c r="B97" s="204" t="s">
        <v>565</v>
      </c>
      <c r="C97" s="13" t="s">
        <v>37</v>
      </c>
      <c r="D97" s="220"/>
      <c r="E97" s="261"/>
      <c r="F97" s="204" t="str">
        <f t="shared" si="2"/>
        <v>N/A</v>
      </c>
      <c r="G97" s="6"/>
      <c r="AA97" s="14" t="str">
        <f t="shared" si="3"/>
        <v/>
      </c>
      <c r="AB97" s="14" t="str">
        <f>IF(LEN($AA97)=0,"N",IF(LEN($AA97)&gt;1,"Error -- Availability entered in an incorrect format",IF($AA97='Control Panel'!$F$36,$AA97,IF($AA97='Control Panel'!$F$37,$AA97,IF($AA97='Control Panel'!$F$38,$AA97,IF($AA97='Control Panel'!$F$39,$AA97,IF($AA97='Control Panel'!$F$40,$AA97,IF($AA97='Control Panel'!$F$41,$AA97,"Error -- Availability entered in an incorrect format"))))))))</f>
        <v>N</v>
      </c>
    </row>
    <row r="98" spans="1:28" s="14" customFormat="1" ht="29" x14ac:dyDescent="0.35">
      <c r="A98" s="7">
        <v>86</v>
      </c>
      <c r="B98" s="204" t="s">
        <v>566</v>
      </c>
      <c r="C98" s="13" t="s">
        <v>37</v>
      </c>
      <c r="D98" s="220"/>
      <c r="E98" s="261"/>
      <c r="F98" s="204" t="str">
        <f t="shared" si="2"/>
        <v>N/A</v>
      </c>
      <c r="G98" s="6"/>
      <c r="AA98" s="14" t="str">
        <f t="shared" si="3"/>
        <v/>
      </c>
      <c r="AB98" s="14" t="str">
        <f>IF(LEN($AA98)=0,"N",IF(LEN($AA98)&gt;1,"Error -- Availability entered in an incorrect format",IF($AA98='Control Panel'!$F$36,$AA98,IF($AA98='Control Panel'!$F$37,$AA98,IF($AA98='Control Panel'!$F$38,$AA98,IF($AA98='Control Panel'!$F$39,$AA98,IF($AA98='Control Panel'!$F$40,$AA98,IF($AA98='Control Panel'!$F$41,$AA98,"Error -- Availability entered in an incorrect format"))))))))</f>
        <v>N</v>
      </c>
    </row>
    <row r="99" spans="1:28" s="14" customFormat="1" ht="29" x14ac:dyDescent="0.35">
      <c r="A99" s="7">
        <v>87</v>
      </c>
      <c r="B99" s="204" t="s">
        <v>567</v>
      </c>
      <c r="C99" s="13" t="s">
        <v>37</v>
      </c>
      <c r="D99" s="220"/>
      <c r="E99" s="261"/>
      <c r="F99" s="204" t="str">
        <f t="shared" si="2"/>
        <v>N/A</v>
      </c>
      <c r="G99" s="6"/>
      <c r="AA99" s="14" t="str">
        <f t="shared" si="3"/>
        <v/>
      </c>
      <c r="AB99" s="14" t="str">
        <f>IF(LEN($AA99)=0,"N",IF(LEN($AA99)&gt;1,"Error -- Availability entered in an incorrect format",IF($AA99='Control Panel'!$F$36,$AA99,IF($AA99='Control Panel'!$F$37,$AA99,IF($AA99='Control Panel'!$F$38,$AA99,IF($AA99='Control Panel'!$F$39,$AA99,IF($AA99='Control Panel'!$F$40,$AA99,IF($AA99='Control Panel'!$F$41,$AA99,"Error -- Availability entered in an incorrect format"))))))))</f>
        <v>N</v>
      </c>
    </row>
    <row r="100" spans="1:28" s="14" customFormat="1" ht="58" x14ac:dyDescent="0.35">
      <c r="A100" s="7">
        <v>88</v>
      </c>
      <c r="B100" s="204" t="s">
        <v>568</v>
      </c>
      <c r="C100" s="13" t="s">
        <v>37</v>
      </c>
      <c r="D100" s="220"/>
      <c r="E100" s="261"/>
      <c r="F100" s="204" t="str">
        <f t="shared" si="2"/>
        <v>N/A</v>
      </c>
      <c r="G100" s="6"/>
      <c r="AA100" s="14" t="str">
        <f t="shared" si="3"/>
        <v/>
      </c>
      <c r="AB100" s="14" t="str">
        <f>IF(LEN($AA100)=0,"N",IF(LEN($AA100)&gt;1,"Error -- Availability entered in an incorrect format",IF($AA100='Control Panel'!$F$36,$AA100,IF($AA100='Control Panel'!$F$37,$AA100,IF($AA100='Control Panel'!$F$38,$AA100,IF($AA100='Control Panel'!$F$39,$AA100,IF($AA100='Control Panel'!$F$40,$AA100,IF($AA100='Control Panel'!$F$41,$AA100,"Error -- Availability entered in an incorrect format"))))))))</f>
        <v>N</v>
      </c>
    </row>
    <row r="101" spans="1:28" s="14" customFormat="1" ht="29" x14ac:dyDescent="0.35">
      <c r="A101" s="7">
        <v>89</v>
      </c>
      <c r="B101" s="204" t="s">
        <v>569</v>
      </c>
      <c r="C101" s="13" t="s">
        <v>37</v>
      </c>
      <c r="D101" s="220"/>
      <c r="E101" s="261"/>
      <c r="F101" s="204" t="str">
        <f t="shared" si="2"/>
        <v>N/A</v>
      </c>
      <c r="G101" s="6"/>
      <c r="AA101" s="14" t="str">
        <f t="shared" si="3"/>
        <v/>
      </c>
      <c r="AB101" s="14" t="str">
        <f>IF(LEN($AA101)=0,"N",IF(LEN($AA101)&gt;1,"Error -- Availability entered in an incorrect format",IF($AA101='Control Panel'!$F$36,$AA101,IF($AA101='Control Panel'!$F$37,$AA101,IF($AA101='Control Panel'!$F$38,$AA101,IF($AA101='Control Panel'!$F$39,$AA101,IF($AA101='Control Panel'!$F$40,$AA101,IF($AA101='Control Panel'!$F$41,$AA101,"Error -- Availability entered in an incorrect format"))))))))</f>
        <v>N</v>
      </c>
    </row>
    <row r="102" spans="1:28" s="14" customFormat="1" ht="29" x14ac:dyDescent="0.35">
      <c r="A102" s="7">
        <v>90</v>
      </c>
      <c r="B102" s="204" t="s">
        <v>570</v>
      </c>
      <c r="C102" s="13" t="s">
        <v>37</v>
      </c>
      <c r="D102" s="220"/>
      <c r="E102" s="261"/>
      <c r="F102" s="204" t="str">
        <f t="shared" si="2"/>
        <v>N/A</v>
      </c>
      <c r="G102" s="6"/>
      <c r="AA102" s="14" t="str">
        <f t="shared" si="3"/>
        <v/>
      </c>
      <c r="AB102" s="14" t="str">
        <f>IF(LEN($AA102)=0,"N",IF(LEN($AA102)&gt;1,"Error -- Availability entered in an incorrect format",IF($AA102='Control Panel'!$F$36,$AA102,IF($AA102='Control Panel'!$F$37,$AA102,IF($AA102='Control Panel'!$F$38,$AA102,IF($AA102='Control Panel'!$F$39,$AA102,IF($AA102='Control Panel'!$F$40,$AA102,IF($AA102='Control Panel'!$F$41,$AA102,"Error -- Availability entered in an incorrect format"))))))))</f>
        <v>N</v>
      </c>
    </row>
    <row r="103" spans="1:28" s="14" customFormat="1" x14ac:dyDescent="0.35">
      <c r="A103" s="7">
        <v>91</v>
      </c>
      <c r="B103" s="204" t="s">
        <v>571</v>
      </c>
      <c r="C103" s="13" t="s">
        <v>37</v>
      </c>
      <c r="D103" s="220"/>
      <c r="E103" s="261"/>
      <c r="F103" s="204" t="str">
        <f t="shared" si="2"/>
        <v>N/A</v>
      </c>
      <c r="G103" s="6"/>
      <c r="AA103" s="14" t="str">
        <f t="shared" si="3"/>
        <v/>
      </c>
      <c r="AB103" s="14" t="str">
        <f>IF(LEN($AA103)=0,"N",IF(LEN($AA103)&gt;1,"Error -- Availability entered in an incorrect format",IF($AA103='Control Panel'!$F$36,$AA103,IF($AA103='Control Panel'!$F$37,$AA103,IF($AA103='Control Panel'!$F$38,$AA103,IF($AA103='Control Panel'!$F$39,$AA103,IF($AA103='Control Panel'!$F$40,$AA103,IF($AA103='Control Panel'!$F$41,$AA103,"Error -- Availability entered in an incorrect format"))))))))</f>
        <v>N</v>
      </c>
    </row>
    <row r="104" spans="1:28" s="14" customFormat="1" ht="43.5" x14ac:dyDescent="0.35">
      <c r="A104" s="7">
        <v>92</v>
      </c>
      <c r="B104" s="204" t="s">
        <v>572</v>
      </c>
      <c r="C104" s="13" t="s">
        <v>37</v>
      </c>
      <c r="D104" s="220"/>
      <c r="E104" s="261"/>
      <c r="F104" s="204" t="str">
        <f t="shared" si="2"/>
        <v>N/A</v>
      </c>
      <c r="G104" s="6"/>
      <c r="AA104" s="14" t="str">
        <f t="shared" si="3"/>
        <v/>
      </c>
      <c r="AB104" s="14" t="str">
        <f>IF(LEN($AA104)=0,"N",IF(LEN($AA104)&gt;1,"Error -- Availability entered in an incorrect format",IF($AA104='Control Panel'!$F$36,$AA104,IF($AA104='Control Panel'!$F$37,$AA104,IF($AA104='Control Panel'!$F$38,$AA104,IF($AA104='Control Panel'!$F$39,$AA104,IF($AA104='Control Panel'!$F$40,$AA104,IF($AA104='Control Panel'!$F$41,$AA104,"Error -- Availability entered in an incorrect format"))))))))</f>
        <v>N</v>
      </c>
    </row>
    <row r="105" spans="1:28" s="14" customFormat="1" ht="29" x14ac:dyDescent="0.35">
      <c r="A105" s="7">
        <v>93</v>
      </c>
      <c r="B105" s="204" t="s">
        <v>573</v>
      </c>
      <c r="C105" s="13" t="s">
        <v>37</v>
      </c>
      <c r="D105" s="220"/>
      <c r="E105" s="261"/>
      <c r="F105" s="204" t="str">
        <f t="shared" si="2"/>
        <v>N/A</v>
      </c>
      <c r="G105" s="6"/>
      <c r="AA105" s="14" t="str">
        <f t="shared" si="3"/>
        <v/>
      </c>
      <c r="AB105" s="14" t="str">
        <f>IF(LEN($AA105)=0,"N",IF(LEN($AA105)&gt;1,"Error -- Availability entered in an incorrect format",IF($AA105='Control Panel'!$F$36,$AA105,IF($AA105='Control Panel'!$F$37,$AA105,IF($AA105='Control Panel'!$F$38,$AA105,IF($AA105='Control Panel'!$F$39,$AA105,IF($AA105='Control Panel'!$F$40,$AA105,IF($AA105='Control Panel'!$F$41,$AA105,"Error -- Availability entered in an incorrect format"))))))))</f>
        <v>N</v>
      </c>
    </row>
    <row r="106" spans="1:28" s="14" customFormat="1" ht="43.5" x14ac:dyDescent="0.35">
      <c r="A106" s="7">
        <v>94</v>
      </c>
      <c r="B106" s="204" t="s">
        <v>574</v>
      </c>
      <c r="C106" s="13" t="s">
        <v>37</v>
      </c>
      <c r="D106" s="220"/>
      <c r="E106" s="261"/>
      <c r="F106" s="204" t="str">
        <f t="shared" si="2"/>
        <v>N/A</v>
      </c>
      <c r="G106" s="6"/>
      <c r="AA106" s="14" t="str">
        <f t="shared" si="3"/>
        <v/>
      </c>
      <c r="AB106" s="14" t="str">
        <f>IF(LEN($AA106)=0,"N",IF(LEN($AA106)&gt;1,"Error -- Availability entered in an incorrect format",IF($AA106='Control Panel'!$F$36,$AA106,IF($AA106='Control Panel'!$F$37,$AA106,IF($AA106='Control Panel'!$F$38,$AA106,IF($AA106='Control Panel'!$F$39,$AA106,IF($AA106='Control Panel'!$F$40,$AA106,IF($AA106='Control Panel'!$F$41,$AA106,"Error -- Availability entered in an incorrect format"))))))))</f>
        <v>N</v>
      </c>
    </row>
    <row r="107" spans="1:28" s="14" customFormat="1" x14ac:dyDescent="0.35">
      <c r="A107" s="7">
        <v>95</v>
      </c>
      <c r="B107" s="204" t="s">
        <v>575</v>
      </c>
      <c r="C107" s="13" t="s">
        <v>37</v>
      </c>
      <c r="D107" s="220"/>
      <c r="E107" s="261"/>
      <c r="F107" s="204" t="str">
        <f t="shared" si="2"/>
        <v>N/A</v>
      </c>
      <c r="G107" s="6"/>
      <c r="AA107" s="14" t="str">
        <f t="shared" si="3"/>
        <v/>
      </c>
      <c r="AB107" s="14" t="str">
        <f>IF(LEN($AA107)=0,"N",IF(LEN($AA107)&gt;1,"Error -- Availability entered in an incorrect format",IF($AA107='Control Panel'!$F$36,$AA107,IF($AA107='Control Panel'!$F$37,$AA107,IF($AA107='Control Panel'!$F$38,$AA107,IF($AA107='Control Panel'!$F$39,$AA107,IF($AA107='Control Panel'!$F$40,$AA107,IF($AA107='Control Panel'!$F$41,$AA107,"Error -- Availability entered in an incorrect format"))))))))</f>
        <v>N</v>
      </c>
    </row>
    <row r="108" spans="1:28" s="14" customFormat="1" ht="29" x14ac:dyDescent="0.35">
      <c r="A108" s="7">
        <v>96</v>
      </c>
      <c r="B108" s="204" t="s">
        <v>576</v>
      </c>
      <c r="C108" s="13" t="s">
        <v>37</v>
      </c>
      <c r="D108" s="220"/>
      <c r="E108" s="261"/>
      <c r="F108" s="204" t="str">
        <f t="shared" si="2"/>
        <v>N/A</v>
      </c>
      <c r="G108" s="6"/>
      <c r="AA108" s="14" t="str">
        <f t="shared" si="3"/>
        <v/>
      </c>
      <c r="AB108" s="14" t="str">
        <f>IF(LEN($AA108)=0,"N",IF(LEN($AA108)&gt;1,"Error -- Availability entered in an incorrect format",IF($AA108='Control Panel'!$F$36,$AA108,IF($AA108='Control Panel'!$F$37,$AA108,IF($AA108='Control Panel'!$F$38,$AA108,IF($AA108='Control Panel'!$F$39,$AA108,IF($AA108='Control Panel'!$F$40,$AA108,IF($AA108='Control Panel'!$F$41,$AA108,"Error -- Availability entered in an incorrect format"))))))))</f>
        <v>N</v>
      </c>
    </row>
    <row r="109" spans="1:28" s="14" customFormat="1" ht="29" x14ac:dyDescent="0.35">
      <c r="A109" s="7">
        <v>97</v>
      </c>
      <c r="B109" s="204" t="s">
        <v>577</v>
      </c>
      <c r="C109" s="13" t="s">
        <v>37</v>
      </c>
      <c r="D109" s="220"/>
      <c r="E109" s="261"/>
      <c r="F109" s="204" t="str">
        <f t="shared" si="2"/>
        <v>N/A</v>
      </c>
      <c r="G109" s="6"/>
      <c r="AA109" s="14" t="str">
        <f t="shared" si="3"/>
        <v/>
      </c>
      <c r="AB109" s="14" t="str">
        <f>IF(LEN($AA109)=0,"N",IF(LEN($AA109)&gt;1,"Error -- Availability entered in an incorrect format",IF($AA109='Control Panel'!$F$36,$AA109,IF($AA109='Control Panel'!$F$37,$AA109,IF($AA109='Control Panel'!$F$38,$AA109,IF($AA109='Control Panel'!$F$39,$AA109,IF($AA109='Control Panel'!$F$40,$AA109,IF($AA109='Control Panel'!$F$41,$AA109,"Error -- Availability entered in an incorrect format"))))))))</f>
        <v>N</v>
      </c>
    </row>
    <row r="110" spans="1:28" s="14" customFormat="1" x14ac:dyDescent="0.35">
      <c r="A110" s="7">
        <v>98</v>
      </c>
      <c r="B110" s="204" t="s">
        <v>578</v>
      </c>
      <c r="C110" s="13" t="s">
        <v>37</v>
      </c>
      <c r="D110" s="220"/>
      <c r="E110" s="261"/>
      <c r="F110" s="204" t="str">
        <f t="shared" si="2"/>
        <v>N/A</v>
      </c>
      <c r="G110" s="6"/>
      <c r="AA110" s="14" t="str">
        <f t="shared" si="3"/>
        <v/>
      </c>
      <c r="AB110" s="14" t="str">
        <f>IF(LEN($AA110)=0,"N",IF(LEN($AA110)&gt;1,"Error -- Availability entered in an incorrect format",IF($AA110='Control Panel'!$F$36,$AA110,IF($AA110='Control Panel'!$F$37,$AA110,IF($AA110='Control Panel'!$F$38,$AA110,IF($AA110='Control Panel'!$F$39,$AA110,IF($AA110='Control Panel'!$F$40,$AA110,IF($AA110='Control Panel'!$F$41,$AA110,"Error -- Availability entered in an incorrect format"))))))))</f>
        <v>N</v>
      </c>
    </row>
    <row r="111" spans="1:28" s="14" customFormat="1" x14ac:dyDescent="0.35">
      <c r="A111" s="7">
        <v>99</v>
      </c>
      <c r="B111" s="204" t="s">
        <v>579</v>
      </c>
      <c r="C111" s="13" t="s">
        <v>37</v>
      </c>
      <c r="D111" s="220"/>
      <c r="E111" s="261"/>
      <c r="F111" s="204" t="str">
        <f t="shared" si="2"/>
        <v>N/A</v>
      </c>
      <c r="G111" s="6"/>
      <c r="AA111" s="14" t="str">
        <f t="shared" si="3"/>
        <v/>
      </c>
      <c r="AB111" s="14" t="str">
        <f>IF(LEN($AA111)=0,"N",IF(LEN($AA111)&gt;1,"Error -- Availability entered in an incorrect format",IF($AA111='Control Panel'!$F$36,$AA111,IF($AA111='Control Panel'!$F$37,$AA111,IF($AA111='Control Panel'!$F$38,$AA111,IF($AA111='Control Panel'!$F$39,$AA111,IF($AA111='Control Panel'!$F$40,$AA111,IF($AA111='Control Panel'!$F$41,$AA111,"Error -- Availability entered in an incorrect format"))))))))</f>
        <v>N</v>
      </c>
    </row>
    <row r="112" spans="1:28" s="14" customFormat="1" x14ac:dyDescent="0.35">
      <c r="A112" s="7">
        <v>100</v>
      </c>
      <c r="B112" s="204" t="s">
        <v>580</v>
      </c>
      <c r="C112" s="13" t="s">
        <v>37</v>
      </c>
      <c r="D112" s="220"/>
      <c r="E112" s="261"/>
      <c r="F112" s="204" t="str">
        <f t="shared" si="2"/>
        <v>N/A</v>
      </c>
      <c r="G112" s="6"/>
      <c r="AA112" s="14" t="str">
        <f t="shared" si="3"/>
        <v/>
      </c>
      <c r="AB112" s="14" t="str">
        <f>IF(LEN($AA112)=0,"N",IF(LEN($AA112)&gt;1,"Error -- Availability entered in an incorrect format",IF($AA112='Control Panel'!$F$36,$AA112,IF($AA112='Control Panel'!$F$37,$AA112,IF($AA112='Control Panel'!$F$38,$AA112,IF($AA112='Control Panel'!$F$39,$AA112,IF($AA112='Control Panel'!$F$40,$AA112,IF($AA112='Control Panel'!$F$41,$AA112,"Error -- Availability entered in an incorrect format"))))))))</f>
        <v>N</v>
      </c>
    </row>
    <row r="113" spans="1:28" s="14" customFormat="1" x14ac:dyDescent="0.35">
      <c r="A113" s="7">
        <v>101</v>
      </c>
      <c r="B113" s="204" t="s">
        <v>581</v>
      </c>
      <c r="C113" s="13" t="s">
        <v>37</v>
      </c>
      <c r="D113" s="220"/>
      <c r="E113" s="261"/>
      <c r="F113" s="204" t="str">
        <f t="shared" si="2"/>
        <v>N/A</v>
      </c>
      <c r="G113" s="6"/>
      <c r="AA113" s="14" t="str">
        <f t="shared" si="3"/>
        <v/>
      </c>
      <c r="AB113" s="14" t="str">
        <f>IF(LEN($AA113)=0,"N",IF(LEN($AA113)&gt;1,"Error -- Availability entered in an incorrect format",IF($AA113='Control Panel'!$F$36,$AA113,IF($AA113='Control Panel'!$F$37,$AA113,IF($AA113='Control Panel'!$F$38,$AA113,IF($AA113='Control Panel'!$F$39,$AA113,IF($AA113='Control Panel'!$F$40,$AA113,IF($AA113='Control Panel'!$F$41,$AA113,"Error -- Availability entered in an incorrect format"))))))))</f>
        <v>N</v>
      </c>
    </row>
    <row r="114" spans="1:28" s="14" customFormat="1" x14ac:dyDescent="0.35">
      <c r="A114" s="7">
        <v>102</v>
      </c>
      <c r="B114" s="204" t="s">
        <v>582</v>
      </c>
      <c r="C114" s="13" t="s">
        <v>37</v>
      </c>
      <c r="D114" s="220"/>
      <c r="E114" s="261"/>
      <c r="F114" s="204" t="str">
        <f t="shared" si="2"/>
        <v>N/A</v>
      </c>
      <c r="G114" s="6"/>
      <c r="AA114" s="14" t="str">
        <f t="shared" si="3"/>
        <v/>
      </c>
      <c r="AB114" s="14" t="str">
        <f>IF(LEN($AA114)=0,"N",IF(LEN($AA114)&gt;1,"Error -- Availability entered in an incorrect format",IF($AA114='Control Panel'!$F$36,$AA114,IF($AA114='Control Panel'!$F$37,$AA114,IF($AA114='Control Panel'!$F$38,$AA114,IF($AA114='Control Panel'!$F$39,$AA114,IF($AA114='Control Panel'!$F$40,$AA114,IF($AA114='Control Panel'!$F$41,$AA114,"Error -- Availability entered in an incorrect format"))))))))</f>
        <v>N</v>
      </c>
    </row>
    <row r="115" spans="1:28" s="14" customFormat="1" ht="29" x14ac:dyDescent="0.35">
      <c r="A115" s="7">
        <v>103</v>
      </c>
      <c r="B115" s="204" t="s">
        <v>583</v>
      </c>
      <c r="C115" s="13" t="s">
        <v>37</v>
      </c>
      <c r="D115" s="220"/>
      <c r="E115" s="261"/>
      <c r="F115" s="204" t="str">
        <f t="shared" si="2"/>
        <v>N/A</v>
      </c>
      <c r="G115" s="6"/>
      <c r="AA115" s="14" t="str">
        <f t="shared" si="3"/>
        <v/>
      </c>
      <c r="AB115" s="14" t="str">
        <f>IF(LEN($AA115)=0,"N",IF(LEN($AA115)&gt;1,"Error -- Availability entered in an incorrect format",IF($AA115='Control Panel'!$F$36,$AA115,IF($AA115='Control Panel'!$F$37,$AA115,IF($AA115='Control Panel'!$F$38,$AA115,IF($AA115='Control Panel'!$F$39,$AA115,IF($AA115='Control Panel'!$F$40,$AA115,IF($AA115='Control Panel'!$F$41,$AA115,"Error -- Availability entered in an incorrect format"))))))))</f>
        <v>N</v>
      </c>
    </row>
    <row r="116" spans="1:28" s="14" customFormat="1" x14ac:dyDescent="0.35">
      <c r="A116" s="7">
        <v>104</v>
      </c>
      <c r="B116" s="204" t="s">
        <v>584</v>
      </c>
      <c r="C116" s="13" t="s">
        <v>37</v>
      </c>
      <c r="D116" s="220"/>
      <c r="E116" s="261"/>
      <c r="F116" s="204" t="str">
        <f t="shared" si="2"/>
        <v>N/A</v>
      </c>
      <c r="G116" s="6"/>
      <c r="AA116" s="14" t="str">
        <f t="shared" si="3"/>
        <v/>
      </c>
      <c r="AB116" s="14" t="str">
        <f>IF(LEN($AA116)=0,"N",IF(LEN($AA116)&gt;1,"Error -- Availability entered in an incorrect format",IF($AA116='Control Panel'!$F$36,$AA116,IF($AA116='Control Panel'!$F$37,$AA116,IF($AA116='Control Panel'!$F$38,$AA116,IF($AA116='Control Panel'!$F$39,$AA116,IF($AA116='Control Panel'!$F$40,$AA116,IF($AA116='Control Panel'!$F$41,$AA116,"Error -- Availability entered in an incorrect format"))))))))</f>
        <v>N</v>
      </c>
    </row>
    <row r="117" spans="1:28" s="14" customFormat="1" x14ac:dyDescent="0.35">
      <c r="A117" s="7">
        <v>105</v>
      </c>
      <c r="B117" s="267" t="s">
        <v>585</v>
      </c>
      <c r="C117" s="13" t="s">
        <v>43</v>
      </c>
      <c r="D117" s="220"/>
      <c r="E117" s="261"/>
      <c r="F117" s="204" t="str">
        <f t="shared" si="2"/>
        <v>N/A</v>
      </c>
      <c r="G117" s="6"/>
      <c r="AA117" s="14" t="str">
        <f t="shared" si="3"/>
        <v/>
      </c>
      <c r="AB117" s="14" t="str">
        <f>IF(LEN($AA117)=0,"N",IF(LEN($AA117)&gt;1,"Error -- Availability entered in an incorrect format",IF($AA117='Control Panel'!$F$36,$AA117,IF($AA117='Control Panel'!$F$37,$AA117,IF($AA117='Control Panel'!$F$38,$AA117,IF($AA117='Control Panel'!$F$39,$AA117,IF($AA117='Control Panel'!$F$40,$AA117,IF($AA117='Control Panel'!$F$41,$AA117,"Error -- Availability entered in an incorrect format"))))))))</f>
        <v>N</v>
      </c>
    </row>
    <row r="118" spans="1:28" s="14" customFormat="1" x14ac:dyDescent="0.35">
      <c r="A118" s="7">
        <v>106</v>
      </c>
      <c r="B118" s="267" t="s">
        <v>586</v>
      </c>
      <c r="C118" s="13" t="s">
        <v>43</v>
      </c>
      <c r="D118" s="220"/>
      <c r="E118" s="261"/>
      <c r="F118" s="204" t="str">
        <f t="shared" si="2"/>
        <v>N/A</v>
      </c>
      <c r="G118" s="6"/>
      <c r="AA118" s="14" t="str">
        <f t="shared" si="3"/>
        <v/>
      </c>
      <c r="AB118" s="14" t="str">
        <f>IF(LEN($AA118)=0,"N",IF(LEN($AA118)&gt;1,"Error -- Availability entered in an incorrect format",IF($AA118='Control Panel'!$F$36,$AA118,IF($AA118='Control Panel'!$F$37,$AA118,IF($AA118='Control Panel'!$F$38,$AA118,IF($AA118='Control Panel'!$F$39,$AA118,IF($AA118='Control Panel'!$F$40,$AA118,IF($AA118='Control Panel'!$F$41,$AA118,"Error -- Availability entered in an incorrect format"))))))))</f>
        <v>N</v>
      </c>
    </row>
    <row r="119" spans="1:28" s="14" customFormat="1" x14ac:dyDescent="0.35">
      <c r="A119" s="7">
        <v>107</v>
      </c>
      <c r="B119" s="267" t="s">
        <v>587</v>
      </c>
      <c r="C119" s="13" t="s">
        <v>43</v>
      </c>
      <c r="D119" s="220"/>
      <c r="E119" s="261"/>
      <c r="F119" s="204" t="str">
        <f t="shared" si="2"/>
        <v>N/A</v>
      </c>
      <c r="G119" s="6"/>
      <c r="AA119" s="14" t="str">
        <f t="shared" si="3"/>
        <v/>
      </c>
      <c r="AB119" s="14" t="str">
        <f>IF(LEN($AA119)=0,"N",IF(LEN($AA119)&gt;1,"Error -- Availability entered in an incorrect format",IF($AA119='Control Panel'!$F$36,$AA119,IF($AA119='Control Panel'!$F$37,$AA119,IF($AA119='Control Panel'!$F$38,$AA119,IF($AA119='Control Panel'!$F$39,$AA119,IF($AA119='Control Panel'!$F$40,$AA119,IF($AA119='Control Panel'!$F$41,$AA119,"Error -- Availability entered in an incorrect format"))))))))</f>
        <v>N</v>
      </c>
    </row>
    <row r="120" spans="1:28" s="14" customFormat="1" x14ac:dyDescent="0.35">
      <c r="A120" s="7">
        <v>108</v>
      </c>
      <c r="B120" s="267" t="s">
        <v>205</v>
      </c>
      <c r="C120" s="13" t="s">
        <v>43</v>
      </c>
      <c r="D120" s="220"/>
      <c r="E120" s="261"/>
      <c r="F120" s="204" t="str">
        <f t="shared" si="2"/>
        <v>N/A</v>
      </c>
      <c r="G120" s="6"/>
      <c r="AA120" s="14" t="str">
        <f t="shared" si="3"/>
        <v/>
      </c>
      <c r="AB120" s="14" t="str">
        <f>IF(LEN($AA120)=0,"N",IF(LEN($AA120)&gt;1,"Error -- Availability entered in an incorrect format",IF($AA120='Control Panel'!$F$36,$AA120,IF($AA120='Control Panel'!$F$37,$AA120,IF($AA120='Control Panel'!$F$38,$AA120,IF($AA120='Control Panel'!$F$39,$AA120,IF($AA120='Control Panel'!$F$40,$AA120,IF($AA120='Control Panel'!$F$41,$AA120,"Error -- Availability entered in an incorrect format"))))))))</f>
        <v>N</v>
      </c>
    </row>
    <row r="121" spans="1:28" s="14" customFormat="1" x14ac:dyDescent="0.35">
      <c r="A121" s="7">
        <v>109</v>
      </c>
      <c r="B121" s="267" t="s">
        <v>410</v>
      </c>
      <c r="C121" s="13" t="s">
        <v>43</v>
      </c>
      <c r="D121" s="220"/>
      <c r="E121" s="261"/>
      <c r="F121" s="204" t="str">
        <f t="shared" si="2"/>
        <v>N/A</v>
      </c>
      <c r="G121" s="6"/>
      <c r="AA121" s="14" t="str">
        <f t="shared" si="3"/>
        <v/>
      </c>
      <c r="AB121" s="14" t="str">
        <f>IF(LEN($AA121)=0,"N",IF(LEN($AA121)&gt;1,"Error -- Availability entered in an incorrect format",IF($AA121='Control Panel'!$F$36,$AA121,IF($AA121='Control Panel'!$F$37,$AA121,IF($AA121='Control Panel'!$F$38,$AA121,IF($AA121='Control Panel'!$F$39,$AA121,IF($AA121='Control Panel'!$F$40,$AA121,IF($AA121='Control Panel'!$F$41,$AA121,"Error -- Availability entered in an incorrect format"))))))))</f>
        <v>N</v>
      </c>
    </row>
    <row r="122" spans="1:28" s="14" customFormat="1" x14ac:dyDescent="0.35">
      <c r="A122" s="7">
        <v>110</v>
      </c>
      <c r="B122" s="267" t="s">
        <v>406</v>
      </c>
      <c r="C122" s="13" t="s">
        <v>43</v>
      </c>
      <c r="D122" s="220"/>
      <c r="E122" s="261"/>
      <c r="F122" s="204" t="str">
        <f t="shared" si="2"/>
        <v>N/A</v>
      </c>
      <c r="G122" s="6"/>
      <c r="AA122" s="14" t="str">
        <f t="shared" si="3"/>
        <v/>
      </c>
      <c r="AB122" s="14" t="str">
        <f>IF(LEN($AA122)=0,"N",IF(LEN($AA122)&gt;1,"Error -- Availability entered in an incorrect format",IF($AA122='Control Panel'!$F$36,$AA122,IF($AA122='Control Panel'!$F$37,$AA122,IF($AA122='Control Panel'!$F$38,$AA122,IF($AA122='Control Panel'!$F$39,$AA122,IF($AA122='Control Panel'!$F$40,$AA122,IF($AA122='Control Panel'!$F$41,$AA122,"Error -- Availability entered in an incorrect format"))))))))</f>
        <v>N</v>
      </c>
    </row>
    <row r="123" spans="1:28" s="14" customFormat="1" x14ac:dyDescent="0.35">
      <c r="A123" s="7">
        <v>111</v>
      </c>
      <c r="B123" s="267" t="s">
        <v>520</v>
      </c>
      <c r="C123" s="13" t="s">
        <v>43</v>
      </c>
      <c r="D123" s="220"/>
      <c r="E123" s="261"/>
      <c r="F123" s="204" t="str">
        <f t="shared" si="2"/>
        <v>N/A</v>
      </c>
      <c r="G123" s="6"/>
      <c r="AA123" s="14" t="str">
        <f t="shared" si="3"/>
        <v/>
      </c>
      <c r="AB123" s="14" t="str">
        <f>IF(LEN($AA123)=0,"N",IF(LEN($AA123)&gt;1,"Error -- Availability entered in an incorrect format",IF($AA123='Control Panel'!$F$36,$AA123,IF($AA123='Control Panel'!$F$37,$AA123,IF($AA123='Control Panel'!$F$38,$AA123,IF($AA123='Control Panel'!$F$39,$AA123,IF($AA123='Control Panel'!$F$40,$AA123,IF($AA123='Control Panel'!$F$41,$AA123,"Error -- Availability entered in an incorrect format"))))))))</f>
        <v>N</v>
      </c>
    </row>
    <row r="124" spans="1:28" s="14" customFormat="1" x14ac:dyDescent="0.35">
      <c r="A124" s="7">
        <v>112</v>
      </c>
      <c r="B124" s="267" t="s">
        <v>588</v>
      </c>
      <c r="C124" s="13" t="s">
        <v>43</v>
      </c>
      <c r="D124" s="220"/>
      <c r="E124" s="261"/>
      <c r="F124" s="204" t="str">
        <f t="shared" si="2"/>
        <v>N/A</v>
      </c>
      <c r="G124" s="6"/>
      <c r="AA124" s="14" t="str">
        <f t="shared" si="3"/>
        <v/>
      </c>
      <c r="AB124" s="14" t="str">
        <f>IF(LEN($AA124)=0,"N",IF(LEN($AA124)&gt;1,"Error -- Availability entered in an incorrect format",IF($AA124='Control Panel'!$F$36,$AA124,IF($AA124='Control Panel'!$F$37,$AA124,IF($AA124='Control Panel'!$F$38,$AA124,IF($AA124='Control Panel'!$F$39,$AA124,IF($AA124='Control Panel'!$F$40,$AA124,IF($AA124='Control Panel'!$F$41,$AA124,"Error -- Availability entered in an incorrect format"))))))))</f>
        <v>N</v>
      </c>
    </row>
    <row r="125" spans="1:28" s="14" customFormat="1" x14ac:dyDescent="0.35">
      <c r="A125" s="7">
        <v>113</v>
      </c>
      <c r="B125" s="273" t="s">
        <v>437</v>
      </c>
      <c r="C125" s="13"/>
      <c r="D125" s="220"/>
      <c r="E125" s="261"/>
      <c r="F125" s="204" t="str">
        <f t="shared" si="2"/>
        <v>N/A</v>
      </c>
      <c r="G125" s="6"/>
      <c r="AA125" s="14" t="str">
        <f t="shared" si="3"/>
        <v/>
      </c>
      <c r="AB125" s="14" t="str">
        <f>IF(LEN($AA125)=0,"N",IF(LEN($AA125)&gt;1,"Error -- Availability entered in an incorrect format",IF($AA125='Control Panel'!$F$36,$AA125,IF($AA125='Control Panel'!$F$37,$AA125,IF($AA125='Control Panel'!$F$38,$AA125,IF($AA125='Control Panel'!$F$39,$AA125,IF($AA125='Control Panel'!$F$40,$AA125,IF($AA125='Control Panel'!$F$41,$AA125,"Error -- Availability entered in an incorrect format"))))))))</f>
        <v>N</v>
      </c>
    </row>
    <row r="126" spans="1:28" s="14" customFormat="1" x14ac:dyDescent="0.35">
      <c r="A126" s="7">
        <v>114</v>
      </c>
      <c r="B126" s="204" t="s">
        <v>589</v>
      </c>
      <c r="C126" s="13" t="s">
        <v>43</v>
      </c>
      <c r="D126" s="220"/>
      <c r="E126" s="261"/>
      <c r="F126" s="204" t="str">
        <f t="shared" si="2"/>
        <v>N/A</v>
      </c>
      <c r="G126" s="6"/>
      <c r="AA126" s="14" t="str">
        <f t="shared" si="3"/>
        <v/>
      </c>
      <c r="AB126" s="14" t="str">
        <f>IF(LEN($AA126)=0,"N",IF(LEN($AA126)&gt;1,"Error -- Availability entered in an incorrect format",IF($AA126='Control Panel'!$F$36,$AA126,IF($AA126='Control Panel'!$F$37,$AA126,IF($AA126='Control Panel'!$F$38,$AA126,IF($AA126='Control Panel'!$F$39,$AA126,IF($AA126='Control Panel'!$F$40,$AA126,IF($AA126='Control Panel'!$F$41,$AA126,"Error -- Availability entered in an incorrect format"))))))))</f>
        <v>N</v>
      </c>
    </row>
    <row r="127" spans="1:28" s="14" customFormat="1" x14ac:dyDescent="0.35">
      <c r="A127" s="7">
        <v>115</v>
      </c>
      <c r="B127" s="267" t="s">
        <v>590</v>
      </c>
      <c r="C127" s="13" t="s">
        <v>37</v>
      </c>
      <c r="D127" s="220"/>
      <c r="E127" s="261"/>
      <c r="F127" s="204" t="str">
        <f t="shared" si="2"/>
        <v>N/A</v>
      </c>
      <c r="G127" s="6"/>
      <c r="AA127" s="14" t="str">
        <f t="shared" si="3"/>
        <v/>
      </c>
      <c r="AB127" s="14" t="str">
        <f>IF(LEN($AA127)=0,"N",IF(LEN($AA127)&gt;1,"Error -- Availability entered in an incorrect format",IF($AA127='Control Panel'!$F$36,$AA127,IF($AA127='Control Panel'!$F$37,$AA127,IF($AA127='Control Panel'!$F$38,$AA127,IF($AA127='Control Panel'!$F$39,$AA127,IF($AA127='Control Panel'!$F$40,$AA127,IF($AA127='Control Panel'!$F$41,$AA127,"Error -- Availability entered in an incorrect format"))))))))</f>
        <v>N</v>
      </c>
    </row>
    <row r="128" spans="1:28" s="14" customFormat="1" x14ac:dyDescent="0.35">
      <c r="A128" s="7">
        <v>116</v>
      </c>
      <c r="B128" s="267" t="s">
        <v>591</v>
      </c>
      <c r="C128" s="13" t="s">
        <v>37</v>
      </c>
      <c r="D128" s="220"/>
      <c r="E128" s="261"/>
      <c r="F128" s="204" t="str">
        <f t="shared" si="2"/>
        <v>N/A</v>
      </c>
      <c r="G128" s="6"/>
      <c r="AA128" s="14" t="str">
        <f t="shared" si="3"/>
        <v/>
      </c>
      <c r="AB128" s="14" t="str">
        <f>IF(LEN($AA128)=0,"N",IF(LEN($AA128)&gt;1,"Error -- Availability entered in an incorrect format",IF($AA128='Control Panel'!$F$36,$AA128,IF($AA128='Control Panel'!$F$37,$AA128,IF($AA128='Control Panel'!$F$38,$AA128,IF($AA128='Control Panel'!$F$39,$AA128,IF($AA128='Control Panel'!$F$40,$AA128,IF($AA128='Control Panel'!$F$41,$AA128,"Error -- Availability entered in an incorrect format"))))))))</f>
        <v>N</v>
      </c>
    </row>
    <row r="129" spans="1:28" s="14" customFormat="1" x14ac:dyDescent="0.35">
      <c r="A129" s="7">
        <v>117</v>
      </c>
      <c r="B129" s="267" t="s">
        <v>592</v>
      </c>
      <c r="C129" s="13" t="s">
        <v>37</v>
      </c>
      <c r="D129" s="220"/>
      <c r="E129" s="261"/>
      <c r="F129" s="204" t="str">
        <f t="shared" si="2"/>
        <v>N/A</v>
      </c>
      <c r="G129" s="6"/>
      <c r="AA129" s="14" t="str">
        <f t="shared" si="3"/>
        <v/>
      </c>
      <c r="AB129" s="14" t="str">
        <f>IF(LEN($AA129)=0,"N",IF(LEN($AA129)&gt;1,"Error -- Availability entered in an incorrect format",IF($AA129='Control Panel'!$F$36,$AA129,IF($AA129='Control Panel'!$F$37,$AA129,IF($AA129='Control Panel'!$F$38,$AA129,IF($AA129='Control Panel'!$F$39,$AA129,IF($AA129='Control Panel'!$F$40,$AA129,IF($AA129='Control Panel'!$F$41,$AA129,"Error -- Availability entered in an incorrect format"))))))))</f>
        <v>N</v>
      </c>
    </row>
    <row r="130" spans="1:28" s="14" customFormat="1" x14ac:dyDescent="0.35">
      <c r="A130" s="7">
        <v>118</v>
      </c>
      <c r="B130" s="267" t="s">
        <v>593</v>
      </c>
      <c r="C130" s="13" t="s">
        <v>37</v>
      </c>
      <c r="D130" s="220"/>
      <c r="E130" s="261"/>
      <c r="F130" s="204" t="str">
        <f t="shared" si="2"/>
        <v>N/A</v>
      </c>
      <c r="G130" s="6"/>
      <c r="AA130" s="14" t="str">
        <f t="shared" si="3"/>
        <v/>
      </c>
      <c r="AB130" s="14" t="str">
        <f>IF(LEN($AA130)=0,"N",IF(LEN($AA130)&gt;1,"Error -- Availability entered in an incorrect format",IF($AA130='Control Panel'!$F$36,$AA130,IF($AA130='Control Panel'!$F$37,$AA130,IF($AA130='Control Panel'!$F$38,$AA130,IF($AA130='Control Panel'!$F$39,$AA130,IF($AA130='Control Panel'!$F$40,$AA130,IF($AA130='Control Panel'!$F$41,$AA130,"Error -- Availability entered in an incorrect format"))))))))</f>
        <v>N</v>
      </c>
    </row>
    <row r="131" spans="1:28" s="14" customFormat="1" x14ac:dyDescent="0.35">
      <c r="A131" s="7">
        <v>119</v>
      </c>
      <c r="B131" s="267" t="s">
        <v>594</v>
      </c>
      <c r="C131" s="13" t="s">
        <v>37</v>
      </c>
      <c r="D131" s="220"/>
      <c r="E131" s="261"/>
      <c r="F131" s="204" t="str">
        <f t="shared" si="2"/>
        <v>N/A</v>
      </c>
      <c r="G131" s="6"/>
      <c r="AA131" s="14" t="str">
        <f t="shared" si="3"/>
        <v/>
      </c>
      <c r="AB131" s="14" t="str">
        <f>IF(LEN($AA131)=0,"N",IF(LEN($AA131)&gt;1,"Error -- Availability entered in an incorrect format",IF($AA131='Control Panel'!$F$36,$AA131,IF($AA131='Control Panel'!$F$37,$AA131,IF($AA131='Control Panel'!$F$38,$AA131,IF($AA131='Control Panel'!$F$39,$AA131,IF($AA131='Control Panel'!$F$40,$AA131,IF($AA131='Control Panel'!$F$41,$AA131,"Error -- Availability entered in an incorrect format"))))))))</f>
        <v>N</v>
      </c>
    </row>
    <row r="132" spans="1:28" s="14" customFormat="1" x14ac:dyDescent="0.35">
      <c r="A132" s="7">
        <v>120</v>
      </c>
      <c r="B132" s="267" t="s">
        <v>595</v>
      </c>
      <c r="C132" s="13" t="s">
        <v>37</v>
      </c>
      <c r="D132" s="220"/>
      <c r="E132" s="261"/>
      <c r="F132" s="204" t="str">
        <f t="shared" si="2"/>
        <v>N/A</v>
      </c>
      <c r="G132" s="6"/>
      <c r="AA132" s="14" t="str">
        <f t="shared" si="3"/>
        <v/>
      </c>
      <c r="AB132" s="14" t="str">
        <f>IF(LEN($AA132)=0,"N",IF(LEN($AA132)&gt;1,"Error -- Availability entered in an incorrect format",IF($AA132='Control Panel'!$F$36,$AA132,IF($AA132='Control Panel'!$F$37,$AA132,IF($AA132='Control Panel'!$F$38,$AA132,IF($AA132='Control Panel'!$F$39,$AA132,IF($AA132='Control Panel'!$F$40,$AA132,IF($AA132='Control Panel'!$F$41,$AA132,"Error -- Availability entered in an incorrect format"))))))))</f>
        <v>N</v>
      </c>
    </row>
    <row r="133" spans="1:28" s="14" customFormat="1" x14ac:dyDescent="0.35">
      <c r="A133" s="7">
        <v>121</v>
      </c>
      <c r="B133" s="267" t="s">
        <v>596</v>
      </c>
      <c r="C133" s="13" t="s">
        <v>37</v>
      </c>
      <c r="D133" s="220"/>
      <c r="E133" s="261"/>
      <c r="F133" s="204" t="str">
        <f t="shared" si="2"/>
        <v>N/A</v>
      </c>
      <c r="G133" s="6"/>
      <c r="AA133" s="14" t="str">
        <f t="shared" si="3"/>
        <v/>
      </c>
      <c r="AB133" s="14" t="str">
        <f>IF(LEN($AA133)=0,"N",IF(LEN($AA133)&gt;1,"Error -- Availability entered in an incorrect format",IF($AA133='Control Panel'!$F$36,$AA133,IF($AA133='Control Panel'!$F$37,$AA133,IF($AA133='Control Panel'!$F$38,$AA133,IF($AA133='Control Panel'!$F$39,$AA133,IF($AA133='Control Panel'!$F$40,$AA133,IF($AA133='Control Panel'!$F$41,$AA133,"Error -- Availability entered in an incorrect format"))))))))</f>
        <v>N</v>
      </c>
    </row>
    <row r="134" spans="1:28" s="14" customFormat="1" x14ac:dyDescent="0.35">
      <c r="A134" s="7">
        <v>122</v>
      </c>
      <c r="B134" s="267" t="s">
        <v>597</v>
      </c>
      <c r="C134" s="13" t="s">
        <v>37</v>
      </c>
      <c r="D134" s="220"/>
      <c r="E134" s="261"/>
      <c r="F134" s="204" t="str">
        <f t="shared" si="2"/>
        <v>N/A</v>
      </c>
      <c r="G134" s="6"/>
      <c r="AA134" s="14" t="str">
        <f t="shared" si="3"/>
        <v/>
      </c>
      <c r="AB134" s="14" t="str">
        <f>IF(LEN($AA134)=0,"N",IF(LEN($AA134)&gt;1,"Error -- Availability entered in an incorrect format",IF($AA134='Control Panel'!$F$36,$AA134,IF($AA134='Control Panel'!$F$37,$AA134,IF($AA134='Control Panel'!$F$38,$AA134,IF($AA134='Control Panel'!$F$39,$AA134,IF($AA134='Control Panel'!$F$40,$AA134,IF($AA134='Control Panel'!$F$41,$AA134,"Error -- Availability entered in an incorrect format"))))))))</f>
        <v>N</v>
      </c>
    </row>
    <row r="135" spans="1:28" s="14" customFormat="1" x14ac:dyDescent="0.35">
      <c r="A135" s="7">
        <v>123</v>
      </c>
      <c r="B135" s="267" t="s">
        <v>598</v>
      </c>
      <c r="C135" s="13" t="s">
        <v>37</v>
      </c>
      <c r="D135" s="220"/>
      <c r="E135" s="261"/>
      <c r="F135" s="204" t="str">
        <f t="shared" si="2"/>
        <v>N/A</v>
      </c>
      <c r="G135" s="6"/>
      <c r="AA135" s="14" t="str">
        <f t="shared" si="3"/>
        <v/>
      </c>
      <c r="AB135" s="14" t="str">
        <f>IF(LEN($AA135)=0,"N",IF(LEN($AA135)&gt;1,"Error -- Availability entered in an incorrect format",IF($AA135='Control Panel'!$F$36,$AA135,IF($AA135='Control Panel'!$F$37,$AA135,IF($AA135='Control Panel'!$F$38,$AA135,IF($AA135='Control Panel'!$F$39,$AA135,IF($AA135='Control Panel'!$F$40,$AA135,IF($AA135='Control Panel'!$F$41,$AA135,"Error -- Availability entered in an incorrect format"))))))))</f>
        <v>N</v>
      </c>
    </row>
    <row r="136" spans="1:28" s="14" customFormat="1" x14ac:dyDescent="0.35">
      <c r="A136" s="7">
        <v>124</v>
      </c>
      <c r="B136" s="267" t="s">
        <v>599</v>
      </c>
      <c r="C136" s="13" t="s">
        <v>37</v>
      </c>
      <c r="D136" s="220"/>
      <c r="E136" s="261"/>
      <c r="F136" s="204" t="str">
        <f t="shared" si="2"/>
        <v>N/A</v>
      </c>
      <c r="G136" s="6"/>
      <c r="AA136" s="14" t="str">
        <f t="shared" si="3"/>
        <v/>
      </c>
      <c r="AB136" s="14" t="str">
        <f>IF(LEN($AA136)=0,"N",IF(LEN($AA136)&gt;1,"Error -- Availability entered in an incorrect format",IF($AA136='Control Panel'!$F$36,$AA136,IF($AA136='Control Panel'!$F$37,$AA136,IF($AA136='Control Panel'!$F$38,$AA136,IF($AA136='Control Panel'!$F$39,$AA136,IF($AA136='Control Panel'!$F$40,$AA136,IF($AA136='Control Panel'!$F$41,$AA136,"Error -- Availability entered in an incorrect format"))))))))</f>
        <v>N</v>
      </c>
    </row>
    <row r="137" spans="1:28" s="14" customFormat="1" x14ac:dyDescent="0.35">
      <c r="A137" s="7">
        <v>125</v>
      </c>
      <c r="B137" s="267" t="s">
        <v>600</v>
      </c>
      <c r="C137" s="13" t="s">
        <v>37</v>
      </c>
      <c r="D137" s="220"/>
      <c r="E137" s="261"/>
      <c r="F137" s="204" t="str">
        <f t="shared" si="2"/>
        <v>N/A</v>
      </c>
      <c r="G137" s="6"/>
      <c r="AA137" s="14" t="str">
        <f t="shared" si="3"/>
        <v/>
      </c>
      <c r="AB137" s="14" t="str">
        <f>IF(LEN($AA137)=0,"N",IF(LEN($AA137)&gt;1,"Error -- Availability entered in an incorrect format",IF($AA137='Control Panel'!$F$36,$AA137,IF($AA137='Control Panel'!$F$37,$AA137,IF($AA137='Control Panel'!$F$38,$AA137,IF($AA137='Control Panel'!$F$39,$AA137,IF($AA137='Control Panel'!$F$40,$AA137,IF($AA137='Control Panel'!$F$41,$AA137,"Error -- Availability entered in an incorrect format"))))))))</f>
        <v>N</v>
      </c>
    </row>
    <row r="138" spans="1:28" s="14" customFormat="1" x14ac:dyDescent="0.35">
      <c r="A138" s="7">
        <v>126</v>
      </c>
      <c r="B138" s="267" t="s">
        <v>601</v>
      </c>
      <c r="C138" s="13" t="s">
        <v>37</v>
      </c>
      <c r="D138" s="220"/>
      <c r="E138" s="261"/>
      <c r="F138" s="204" t="str">
        <f t="shared" si="2"/>
        <v>N/A</v>
      </c>
      <c r="G138" s="6"/>
      <c r="AA138" s="14" t="str">
        <f t="shared" si="3"/>
        <v/>
      </c>
      <c r="AB138" s="14" t="str">
        <f>IF(LEN($AA138)=0,"N",IF(LEN($AA138)&gt;1,"Error -- Availability entered in an incorrect format",IF($AA138='Control Panel'!$F$36,$AA138,IF($AA138='Control Panel'!$F$37,$AA138,IF($AA138='Control Panel'!$F$38,$AA138,IF($AA138='Control Panel'!$F$39,$AA138,IF($AA138='Control Panel'!$F$40,$AA138,IF($AA138='Control Panel'!$F$41,$AA138,"Error -- Availability entered in an incorrect format"))))))))</f>
        <v>N</v>
      </c>
    </row>
    <row r="139" spans="1:28" s="14" customFormat="1" x14ac:dyDescent="0.35">
      <c r="A139" s="7">
        <v>127</v>
      </c>
      <c r="B139" s="267" t="s">
        <v>602</v>
      </c>
      <c r="C139" s="13" t="s">
        <v>37</v>
      </c>
      <c r="D139" s="220"/>
      <c r="E139" s="261"/>
      <c r="F139" s="204" t="str">
        <f t="shared" si="2"/>
        <v>N/A</v>
      </c>
      <c r="G139" s="6"/>
      <c r="AA139" s="14" t="str">
        <f t="shared" si="3"/>
        <v/>
      </c>
      <c r="AB139" s="14" t="str">
        <f>IF(LEN($AA139)=0,"N",IF(LEN($AA139)&gt;1,"Error -- Availability entered in an incorrect format",IF($AA139='Control Panel'!$F$36,$AA139,IF($AA139='Control Panel'!$F$37,$AA139,IF($AA139='Control Panel'!$F$38,$AA139,IF($AA139='Control Panel'!$F$39,$AA139,IF($AA139='Control Panel'!$F$40,$AA139,IF($AA139='Control Panel'!$F$41,$AA139,"Error -- Availability entered in an incorrect format"))))))))</f>
        <v>N</v>
      </c>
    </row>
    <row r="140" spans="1:28" s="14" customFormat="1" x14ac:dyDescent="0.35">
      <c r="A140" s="7">
        <v>128</v>
      </c>
      <c r="B140" s="267" t="s">
        <v>603</v>
      </c>
      <c r="C140" s="13" t="s">
        <v>37</v>
      </c>
      <c r="D140" s="220"/>
      <c r="E140" s="261"/>
      <c r="F140" s="204" t="str">
        <f t="shared" si="2"/>
        <v>N/A</v>
      </c>
      <c r="G140" s="6"/>
      <c r="AA140" s="14" t="str">
        <f t="shared" si="3"/>
        <v/>
      </c>
      <c r="AB140" s="14" t="str">
        <f>IF(LEN($AA140)=0,"N",IF(LEN($AA140)&gt;1,"Error -- Availability entered in an incorrect format",IF($AA140='Control Panel'!$F$36,$AA140,IF($AA140='Control Panel'!$F$37,$AA140,IF($AA140='Control Panel'!$F$38,$AA140,IF($AA140='Control Panel'!$F$39,$AA140,IF($AA140='Control Panel'!$F$40,$AA140,IF($AA140='Control Panel'!$F$41,$AA140,"Error -- Availability entered in an incorrect format"))))))))</f>
        <v>N</v>
      </c>
    </row>
    <row r="141" spans="1:28" s="14" customFormat="1" x14ac:dyDescent="0.35">
      <c r="A141" s="7">
        <v>129</v>
      </c>
      <c r="B141" s="267" t="s">
        <v>604</v>
      </c>
      <c r="C141" s="13" t="s">
        <v>37</v>
      </c>
      <c r="D141" s="220"/>
      <c r="E141" s="261"/>
      <c r="F141" s="204" t="str">
        <f t="shared" si="2"/>
        <v>N/A</v>
      </c>
      <c r="G141" s="6"/>
      <c r="AA141" s="14" t="str">
        <f t="shared" si="3"/>
        <v/>
      </c>
      <c r="AB141" s="14" t="str">
        <f>IF(LEN($AA141)=0,"N",IF(LEN($AA141)&gt;1,"Error -- Availability entered in an incorrect format",IF($AA141='Control Panel'!$F$36,$AA141,IF($AA141='Control Panel'!$F$37,$AA141,IF($AA141='Control Panel'!$F$38,$AA141,IF($AA141='Control Panel'!$F$39,$AA141,IF($AA141='Control Panel'!$F$40,$AA141,IF($AA141='Control Panel'!$F$41,$AA141,"Error -- Availability entered in an incorrect format"))))))))</f>
        <v>N</v>
      </c>
    </row>
    <row r="142" spans="1:28" s="14" customFormat="1" x14ac:dyDescent="0.35">
      <c r="A142" s="7">
        <v>130</v>
      </c>
      <c r="B142" s="267" t="s">
        <v>605</v>
      </c>
      <c r="C142" s="13" t="s">
        <v>37</v>
      </c>
      <c r="D142" s="220"/>
      <c r="E142" s="261"/>
      <c r="F142" s="204" t="str">
        <f t="shared" ref="F142:F145" si="4">IF($D$10=$A$9,"N/A",$D$10)</f>
        <v>N/A</v>
      </c>
      <c r="G142" s="6"/>
      <c r="AA142" s="14" t="str">
        <f t="shared" ref="AA142:AA145" si="5">TRIM($D142)</f>
        <v/>
      </c>
      <c r="AB142" s="14" t="str">
        <f>IF(LEN($AA142)=0,"N",IF(LEN($AA142)&gt;1,"Error -- Availability entered in an incorrect format",IF($AA142='Control Panel'!$F$36,$AA142,IF($AA142='Control Panel'!$F$37,$AA142,IF($AA142='Control Panel'!$F$38,$AA142,IF($AA142='Control Panel'!$F$39,$AA142,IF($AA142='Control Panel'!$F$40,$AA142,IF($AA142='Control Panel'!$F$41,$AA142,"Error -- Availability entered in an incorrect format"))))))))</f>
        <v>N</v>
      </c>
    </row>
    <row r="143" spans="1:28" s="14" customFormat="1" x14ac:dyDescent="0.35">
      <c r="A143" s="7">
        <v>131</v>
      </c>
      <c r="B143" s="267" t="s">
        <v>606</v>
      </c>
      <c r="C143" s="13" t="s">
        <v>37</v>
      </c>
      <c r="D143" s="220"/>
      <c r="E143" s="261"/>
      <c r="F143" s="204" t="str">
        <f t="shared" si="4"/>
        <v>N/A</v>
      </c>
      <c r="G143" s="6"/>
      <c r="AA143" s="14" t="str">
        <f t="shared" si="5"/>
        <v/>
      </c>
      <c r="AB143" s="14" t="str">
        <f>IF(LEN($AA143)=0,"N",IF(LEN($AA143)&gt;1,"Error -- Availability entered in an incorrect format",IF($AA143='Control Panel'!$F$36,$AA143,IF($AA143='Control Panel'!$F$37,$AA143,IF($AA143='Control Panel'!$F$38,$AA143,IF($AA143='Control Panel'!$F$39,$AA143,IF($AA143='Control Panel'!$F$40,$AA143,IF($AA143='Control Panel'!$F$41,$AA143,"Error -- Availability entered in an incorrect format"))))))))</f>
        <v>N</v>
      </c>
    </row>
    <row r="144" spans="1:28" s="14" customFormat="1" x14ac:dyDescent="0.35">
      <c r="A144" s="7">
        <v>132</v>
      </c>
      <c r="B144" s="267" t="s">
        <v>607</v>
      </c>
      <c r="C144" s="13" t="s">
        <v>37</v>
      </c>
      <c r="D144" s="220"/>
      <c r="E144" s="261"/>
      <c r="F144" s="204" t="str">
        <f t="shared" si="4"/>
        <v>N/A</v>
      </c>
      <c r="G144" s="6"/>
      <c r="AA144" s="14" t="str">
        <f t="shared" si="5"/>
        <v/>
      </c>
      <c r="AB144" s="14" t="str">
        <f>IF(LEN($AA144)=0,"N",IF(LEN($AA144)&gt;1,"Error -- Availability entered in an incorrect format",IF($AA144='Control Panel'!$F$36,$AA144,IF($AA144='Control Panel'!$F$37,$AA144,IF($AA144='Control Panel'!$F$38,$AA144,IF($AA144='Control Panel'!$F$39,$AA144,IF($AA144='Control Panel'!$F$40,$AA144,IF($AA144='Control Panel'!$F$41,$AA144,"Error -- Availability entered in an incorrect format"))))))))</f>
        <v>N</v>
      </c>
    </row>
    <row r="145" spans="1:28" s="14" customFormat="1" x14ac:dyDescent="0.35">
      <c r="A145" s="7">
        <v>133</v>
      </c>
      <c r="B145" s="267" t="s">
        <v>608</v>
      </c>
      <c r="C145" s="13" t="s">
        <v>37</v>
      </c>
      <c r="D145" s="220"/>
      <c r="E145" s="261"/>
      <c r="F145" s="204" t="str">
        <f t="shared" si="4"/>
        <v>N/A</v>
      </c>
      <c r="G145" s="6"/>
      <c r="AA145" s="14" t="str">
        <f t="shared" si="5"/>
        <v/>
      </c>
      <c r="AB145" s="14" t="str">
        <f>IF(LEN($AA145)=0,"N",IF(LEN($AA145)&gt;1,"Error -- Availability entered in an incorrect format",IF($AA145='Control Panel'!$F$36,$AA145,IF($AA145='Control Panel'!$F$37,$AA145,IF($AA145='Control Panel'!$F$38,$AA145,IF($AA145='Control Panel'!$F$39,$AA145,IF($AA145='Control Panel'!$F$40,$AA145,IF($AA145='Control Panel'!$F$41,$AA145,"Error -- Availability entered in an incorrect format"))))))))</f>
        <v>N</v>
      </c>
    </row>
  </sheetData>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3:A145 C13:E145 G13:G145">
    <cfRule type="expression" dxfId="133" priority="5">
      <formula>$C13=""</formula>
    </cfRule>
  </conditionalFormatting>
  <conditionalFormatting sqref="B13:B145">
    <cfRule type="expression" dxfId="132" priority="4">
      <formula>$C13=""</formula>
    </cfRule>
  </conditionalFormatting>
  <conditionalFormatting sqref="F13:F145">
    <cfRule type="expression" dxfId="131" priority="3">
      <formula>$C13=""</formula>
    </cfRule>
  </conditionalFormatting>
  <conditionalFormatting sqref="A1:G1">
    <cfRule type="cellIs" dxfId="130" priority="1" operator="equal">
      <formula>"Replace this text with vendor name in the first module."</formula>
    </cfRule>
  </conditionalFormatting>
  <dataValidations count="1">
    <dataValidation type="decimal" allowBlank="1" showInputMessage="1" showErrorMessage="1" errorTitle="Invalid Response" error="Please enter number only and inlcude text in comments column." promptTitle="Cost" prompt="Please enter any related cost for specification compliance." sqref="E13:E145" xr:uid="{5F757670-43D6-45EF-A778-2A5B16B55C45}">
      <formula1>0</formula1>
      <formula2>1000000</formula2>
    </dataValidation>
  </dataValidations>
  <printOptions horizontalCentered="1"/>
  <pageMargins left="0.25" right="0.25" top="0.75" bottom="0.75" header="0.3" footer="0.3"/>
  <pageSetup scale="75" fitToHeight="0" orientation="landscape" r:id="rId1"/>
  <headerFooter>
    <oddHeader>&amp;LAppendix B - Application Specifications&amp;C&amp;"Calibri,Bold"&amp;12Albuquerque Public Schools - ERP Software Selection RFP
&amp;R&amp;"-,Bold"&amp;KFF0000&amp;A</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Button 1">
              <controlPr defaultSize="0" print="0" autoFill="0" autoPict="0" macro="[0]!FormatSpecs">
                <anchor moveWithCells="1" sizeWithCells="1">
                  <from>
                    <xdr:col>28</xdr:col>
                    <xdr:colOff>152400</xdr:colOff>
                    <xdr:row>12</xdr:row>
                    <xdr:rowOff>95250</xdr:rowOff>
                  </from>
                  <to>
                    <xdr:col>28</xdr:col>
                    <xdr:colOff>419100</xdr:colOff>
                    <xdr:row>17</xdr:row>
                    <xdr:rowOff>165100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159E93B4-FE29-464D-83BE-46C0886D42C1}">
            <xm:f>D10='Control Panel'!$I$25</xm:f>
            <x14:dxf>
              <font>
                <color rgb="FFFFFF00"/>
              </font>
              <fill>
                <patternFill>
                  <fgColor indexed="64"/>
                  <bgColor rgb="FFBF311A"/>
                </patternFill>
              </fill>
            </x14:dxf>
          </x14:cfRule>
          <xm:sqref>D10:G10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Invalid Response" error="Please enter appropriate availability response." promptTitle="Please enter availability:" prompt="_x000a_  Y - Yes_x000a_  R - Reporting_x000a_  T - Third Party_x000a_  M - Modification_x000a_  F - Future_x000a_  N - Not Available_x000a__x000a__x000a_*Paste values permitted." xr:uid="{31997182-8D4D-4A05-98EF-894FC1E3D27F}">
          <x14:formula1>
            <xm:f>'Control Panel'!$F$36:$F$41</xm:f>
          </x14:formula1>
          <xm:sqref>D13:D145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I171"/>
  <sheetViews>
    <sheetView workbookViewId="0">
      <pane ySplit="12" topLeftCell="A13" activePane="bottomLeft" state="frozen"/>
      <selection activeCell="B14" sqref="B14"/>
      <selection pane="bottomLeft" activeCell="B14" sqref="B14"/>
    </sheetView>
  </sheetViews>
  <sheetFormatPr defaultColWidth="9.1796875" defaultRowHeight="14.5" x14ac:dyDescent="0.35"/>
  <cols>
    <col min="1" max="1" width="8.7265625" style="207" customWidth="1"/>
    <col min="2" max="2" width="65.7265625" style="208" customWidth="1"/>
    <col min="3" max="3" width="12.7265625" style="209" customWidth="1"/>
    <col min="4" max="4" width="12.7265625" style="210" customWidth="1"/>
    <col min="5" max="5" width="12.7265625" style="209" customWidth="1"/>
    <col min="6" max="6" width="27.7265625" style="211" customWidth="1"/>
    <col min="7" max="7" width="35.7265625" style="208" customWidth="1"/>
    <col min="8" max="8" width="3.7265625" style="2" customWidth="1"/>
    <col min="9" max="33" width="9.1796875" style="2"/>
    <col min="34" max="34" width="9.1796875" style="2" customWidth="1"/>
    <col min="35" max="35" width="4.1796875" style="2" customWidth="1"/>
    <col min="36" max="16384" width="9.1796875" style="2"/>
  </cols>
  <sheetData>
    <row r="1" spans="1:35" ht="15" customHeight="1" x14ac:dyDescent="0.35">
      <c r="A1" s="422" t="str">
        <f>'General Technical'!A1</f>
        <v>Replace this text with vendor name in the first module.</v>
      </c>
      <c r="B1" s="422"/>
      <c r="C1" s="422"/>
      <c r="D1" s="422"/>
      <c r="E1" s="422"/>
      <c r="F1" s="422"/>
      <c r="G1" s="422"/>
    </row>
    <row r="2" spans="1:35" x14ac:dyDescent="0.35">
      <c r="A2" s="200" t="s">
        <v>33</v>
      </c>
      <c r="B2" s="421" t="s">
        <v>221</v>
      </c>
      <c r="C2" s="421"/>
      <c r="D2" s="421"/>
      <c r="E2" s="421"/>
      <c r="F2" s="421"/>
      <c r="G2" s="421"/>
      <c r="AB2" s="2" t="s">
        <v>222</v>
      </c>
      <c r="AC2" s="2">
        <f>SUBTOTAL(3,A13:A171)</f>
        <v>159</v>
      </c>
    </row>
    <row r="3" spans="1:35" ht="45" customHeight="1" x14ac:dyDescent="0.35">
      <c r="A3" s="221" t="str">
        <f>'Control Panel'!F36</f>
        <v>Y</v>
      </c>
      <c r="B3" s="426"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26"/>
      <c r="D3" s="426"/>
      <c r="E3" s="426"/>
      <c r="F3" s="426"/>
      <c r="G3" s="426"/>
    </row>
    <row r="4" spans="1:35" x14ac:dyDescent="0.35">
      <c r="A4" s="222" t="str">
        <f>'Control Panel'!F37</f>
        <v>R</v>
      </c>
      <c r="B4" s="427" t="str">
        <f>'Control Panel'!H37</f>
        <v>Functionality is provided through reports generated using proposed Reporting Tools.</v>
      </c>
      <c r="C4" s="427"/>
      <c r="D4" s="427"/>
      <c r="E4" s="427"/>
      <c r="F4" s="427"/>
      <c r="G4" s="427"/>
    </row>
    <row r="5" spans="1:35" ht="30" customHeight="1" x14ac:dyDescent="0.35">
      <c r="A5" s="221" t="str">
        <f>'Control Panel'!F38</f>
        <v>T</v>
      </c>
      <c r="B5" s="426"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26"/>
      <c r="D5" s="426"/>
      <c r="E5" s="426"/>
      <c r="F5" s="426"/>
      <c r="G5" s="426"/>
    </row>
    <row r="6" spans="1:35" x14ac:dyDescent="0.35">
      <c r="A6" s="222" t="str">
        <f>'Control Panel'!F39</f>
        <v>M</v>
      </c>
      <c r="B6" s="427" t="str">
        <f>'Control Panel'!H39</f>
        <v>Functionality is provided through customization to the application, including creation of a new workflow or development of a custom interface, that may have an impact on future upgradability.</v>
      </c>
      <c r="C6" s="427"/>
      <c r="D6" s="427"/>
      <c r="E6" s="427"/>
      <c r="F6" s="427"/>
      <c r="G6" s="427"/>
    </row>
    <row r="7" spans="1:35" ht="16.5" customHeight="1" x14ac:dyDescent="0.35">
      <c r="A7" s="221" t="str">
        <f>'Control Panel'!F40</f>
        <v>F</v>
      </c>
      <c r="B7" s="426" t="str">
        <f>'Control Panel'!H40</f>
        <v>Functionality is provided through a future general availability (GA) release that is scheduled to occur within 1 year of the proposal response.</v>
      </c>
      <c r="C7" s="426"/>
      <c r="D7" s="426"/>
      <c r="E7" s="426"/>
      <c r="F7" s="426"/>
      <c r="G7" s="426"/>
    </row>
    <row r="8" spans="1:35" x14ac:dyDescent="0.35">
      <c r="A8" s="222" t="str">
        <f>'Control Panel'!F41</f>
        <v>N</v>
      </c>
      <c r="B8" s="427" t="str">
        <f>'Control Panel'!H41</f>
        <v>Functionality is not provided.</v>
      </c>
      <c r="C8" s="427"/>
      <c r="D8" s="427"/>
      <c r="E8" s="427"/>
      <c r="F8" s="427"/>
      <c r="G8" s="427"/>
    </row>
    <row r="9" spans="1:35" x14ac:dyDescent="0.35">
      <c r="A9" s="428" t="str">
        <f>'Control Panel'!I25</f>
        <v>Replace this text with the primary product name(s) which satisfy requirements.</v>
      </c>
      <c r="B9" s="429"/>
      <c r="C9" s="429"/>
      <c r="D9" s="429"/>
      <c r="E9" s="429"/>
      <c r="F9" s="429"/>
      <c r="G9" s="430"/>
    </row>
    <row r="10" spans="1:35" ht="15" customHeight="1" x14ac:dyDescent="0.35">
      <c r="A10" s="424" t="str">
        <f>'Control Panel'!F52&amp;" - "&amp;'Control Panel'!E52</f>
        <v>4.7 - Accounts Receivable &amp; Invoicing</v>
      </c>
      <c r="B10" s="424"/>
      <c r="C10" s="424"/>
      <c r="D10" s="425" t="str">
        <f>A9</f>
        <v>Replace this text with the primary product name(s) which satisfy requirements.</v>
      </c>
      <c r="E10" s="425"/>
      <c r="F10" s="425"/>
      <c r="G10" s="425"/>
    </row>
    <row r="11" spans="1:35" x14ac:dyDescent="0.35">
      <c r="A11" s="423" t="s">
        <v>223</v>
      </c>
      <c r="B11" s="423"/>
      <c r="C11" s="423"/>
      <c r="D11" s="423"/>
      <c r="E11" s="423"/>
      <c r="F11" s="423"/>
      <c r="G11" s="423"/>
      <c r="AA11" s="2" t="s">
        <v>224</v>
      </c>
      <c r="AI11" s="3"/>
    </row>
    <row r="12" spans="1:35" ht="15" customHeight="1" x14ac:dyDescent="0.35">
      <c r="A12" s="262" t="str">
        <f>'General Technical'!A12</f>
        <v>Number</v>
      </c>
      <c r="B12" s="263" t="str">
        <f>'General Technical'!B12</f>
        <v>Application Requirements</v>
      </c>
      <c r="C12" s="264" t="str">
        <f>'General Technical'!C12</f>
        <v>Priority</v>
      </c>
      <c r="D12" s="262" t="str">
        <f>'General Technical'!D12</f>
        <v>Availability</v>
      </c>
      <c r="E12" s="264" t="str">
        <f>'General Technical'!E12</f>
        <v>Cost</v>
      </c>
      <c r="F12" s="263" t="str">
        <f>'General Technical'!F12</f>
        <v>Required Product(s)</v>
      </c>
      <c r="G12" s="263" t="str">
        <f>'General Technical'!G12</f>
        <v>Comments</v>
      </c>
      <c r="AA12" s="4" t="s">
        <v>229</v>
      </c>
      <c r="AC12" s="5">
        <f>COUNTIF(AB:AB,"Error -- Availability entered in an incorrect format")</f>
        <v>0</v>
      </c>
    </row>
    <row r="13" spans="1:35" s="14" customFormat="1" x14ac:dyDescent="0.35">
      <c r="A13" s="7">
        <v>1</v>
      </c>
      <c r="B13" s="273" t="s">
        <v>248</v>
      </c>
      <c r="C13" s="13"/>
      <c r="D13" s="7"/>
      <c r="E13" s="260"/>
      <c r="F13" s="204" t="str">
        <f>IF($D$10=$A$9,"N/A",$D$10)</f>
        <v>N/A</v>
      </c>
      <c r="G13" s="9"/>
      <c r="AA13" s="14" t="str">
        <f>TRIM($D13)</f>
        <v/>
      </c>
      <c r="AB13" s="14" t="str">
        <f>IF(LEN($AA13)=0,"N",IF(LEN($AA13)&gt;1,"Error -- Availability entered in an incorrect format",IF($AA13='Control Panel'!$F$36,$AA13,IF($AA13='Control Panel'!$F$37,$AA13,IF($AA13='Control Panel'!$F$38,$AA13,IF($AA13='Control Panel'!$F$39,$AA13,IF($AA13='Control Panel'!$F$40,$AA13,IF($AA13='Control Panel'!$F$41,$AA13,"Error -- Availability entered in an incorrect format"))))))))</f>
        <v>N</v>
      </c>
    </row>
    <row r="14" spans="1:35" s="14" customFormat="1" ht="43.5" x14ac:dyDescent="0.35">
      <c r="A14" s="7">
        <v>2</v>
      </c>
      <c r="B14" s="204" t="s">
        <v>609</v>
      </c>
      <c r="C14" s="13" t="s">
        <v>37</v>
      </c>
      <c r="D14" s="7"/>
      <c r="E14" s="260"/>
      <c r="F14" s="204" t="str">
        <f t="shared" ref="F14:F77" si="0">IF($D$10=$A$9,"N/A",$D$10)</f>
        <v>N/A</v>
      </c>
      <c r="G14" s="9"/>
      <c r="AA14" s="14" t="str">
        <f t="shared" ref="AA14:AA77" si="1">TRIM($D14)</f>
        <v/>
      </c>
      <c r="AB14" s="14" t="str">
        <f>IF(LEN($AA14)=0,"N",IF(LEN($AA14)&gt;1,"Error -- Availability entered in an incorrect format",IF($AA14='Control Panel'!$F$36,$AA14,IF($AA14='Control Panel'!$F$37,$AA14,IF($AA14='Control Panel'!$F$38,$AA14,IF($AA14='Control Panel'!$F$39,$AA14,IF($AA14='Control Panel'!$F$40,$AA14,IF($AA14='Control Panel'!$F$41,$AA14,"Error -- Availability entered in an incorrect format"))))))))</f>
        <v>N</v>
      </c>
    </row>
    <row r="15" spans="1:35" s="12" customFormat="1" ht="29" x14ac:dyDescent="0.35">
      <c r="A15" s="7">
        <v>3</v>
      </c>
      <c r="B15" s="204" t="s">
        <v>610</v>
      </c>
      <c r="C15" s="13" t="s">
        <v>37</v>
      </c>
      <c r="D15" s="7"/>
      <c r="E15" s="260"/>
      <c r="F15" s="204" t="str">
        <f t="shared" si="0"/>
        <v>N/A</v>
      </c>
      <c r="G15" s="9"/>
      <c r="AA15" s="12" t="str">
        <f t="shared" si="1"/>
        <v/>
      </c>
      <c r="AB15" s="12" t="str">
        <f>IF(LEN($AA15)=0,"N",IF(LEN($AA15)&gt;1,"Error -- Availability entered in an incorrect format",IF($AA15='Control Panel'!$F$36,$AA15,IF($AA15='Control Panel'!$F$37,$AA15,IF($AA15='Control Panel'!$F$38,$AA15,IF($AA15='Control Panel'!$F$39,$AA15,IF($AA15='Control Panel'!$F$40,$AA15,IF($AA15='Control Panel'!$F$41,$AA15,"Error -- Availability entered in an incorrect format"))))))))</f>
        <v>N</v>
      </c>
    </row>
    <row r="16" spans="1:35" s="12" customFormat="1" ht="29" x14ac:dyDescent="0.35">
      <c r="A16" s="7">
        <v>4</v>
      </c>
      <c r="B16" s="204" t="s">
        <v>611</v>
      </c>
      <c r="C16" s="13" t="s">
        <v>37</v>
      </c>
      <c r="D16" s="7"/>
      <c r="E16" s="260"/>
      <c r="F16" s="204" t="str">
        <f t="shared" si="0"/>
        <v>N/A</v>
      </c>
      <c r="G16" s="9"/>
      <c r="AA16" s="12" t="str">
        <f t="shared" si="1"/>
        <v/>
      </c>
      <c r="AB16" s="12" t="str">
        <f>IF(LEN($AA16)=0,"N",IF(LEN($AA16)&gt;1,"Error -- Availability entered in an incorrect format",IF($AA16='Control Panel'!$F$36,$AA16,IF($AA16='Control Panel'!$F$37,$AA16,IF($AA16='Control Panel'!$F$38,$AA16,IF($AA16='Control Panel'!$F$39,$AA16,IF($AA16='Control Panel'!$F$40,$AA16,IF($AA16='Control Panel'!$F$41,$AA16,"Error -- Availability entered in an incorrect format"))))))))</f>
        <v>N</v>
      </c>
    </row>
    <row r="17" spans="1:28" s="12" customFormat="1" ht="29" x14ac:dyDescent="0.35">
      <c r="A17" s="7">
        <v>5</v>
      </c>
      <c r="B17" s="204" t="s">
        <v>612</v>
      </c>
      <c r="C17" s="13" t="s">
        <v>37</v>
      </c>
      <c r="D17" s="7"/>
      <c r="E17" s="260"/>
      <c r="F17" s="204" t="str">
        <f t="shared" si="0"/>
        <v>N/A</v>
      </c>
      <c r="G17" s="9"/>
      <c r="AA17" s="12" t="str">
        <f t="shared" si="1"/>
        <v/>
      </c>
      <c r="AB17" s="12" t="str">
        <f>IF(LEN($AA17)=0,"N",IF(LEN($AA17)&gt;1,"Error -- Availability entered in an incorrect format",IF($AA17='Control Panel'!$F$36,$AA17,IF($AA17='Control Panel'!$F$37,$AA17,IF($AA17='Control Panel'!$F$38,$AA17,IF($AA17='Control Panel'!$F$39,$AA17,IF($AA17='Control Panel'!$F$40,$AA17,IF($AA17='Control Panel'!$F$41,$AA17,"Error -- Availability entered in an incorrect format"))))))))</f>
        <v>N</v>
      </c>
    </row>
    <row r="18" spans="1:28" s="12" customFormat="1" ht="29" x14ac:dyDescent="0.35">
      <c r="A18" s="7">
        <v>6</v>
      </c>
      <c r="B18" s="204" t="s">
        <v>613</v>
      </c>
      <c r="C18" s="13" t="s">
        <v>37</v>
      </c>
      <c r="D18" s="7"/>
      <c r="E18" s="260"/>
      <c r="F18" s="204" t="str">
        <f t="shared" si="0"/>
        <v>N/A</v>
      </c>
      <c r="G18" s="9"/>
      <c r="AA18" s="12" t="str">
        <f t="shared" si="1"/>
        <v/>
      </c>
      <c r="AB18" s="12" t="str">
        <f>IF(LEN($AA18)=0,"N",IF(LEN($AA18)&gt;1,"Error -- Availability entered in an incorrect format",IF($AA18='Control Panel'!$F$36,$AA18,IF($AA18='Control Panel'!$F$37,$AA18,IF($AA18='Control Panel'!$F$38,$AA18,IF($AA18='Control Panel'!$F$39,$AA18,IF($AA18='Control Panel'!$F$40,$AA18,IF($AA18='Control Panel'!$F$41,$AA18,"Error -- Availability entered in an incorrect format"))))))))</f>
        <v>N</v>
      </c>
    </row>
    <row r="19" spans="1:28" s="12" customFormat="1" ht="29" x14ac:dyDescent="0.35">
      <c r="A19" s="7">
        <v>7</v>
      </c>
      <c r="B19" s="204" t="s">
        <v>614</v>
      </c>
      <c r="C19" s="13" t="s">
        <v>37</v>
      </c>
      <c r="D19" s="7"/>
      <c r="E19" s="260"/>
      <c r="F19" s="204" t="str">
        <f t="shared" si="0"/>
        <v>N/A</v>
      </c>
      <c r="G19" s="9"/>
      <c r="AA19" s="12" t="str">
        <f t="shared" si="1"/>
        <v/>
      </c>
      <c r="AB19" s="12" t="str">
        <f>IF(LEN($AA19)=0,"N",IF(LEN($AA19)&gt;1,"Error -- Availability entered in an incorrect format",IF($AA19='Control Panel'!$F$36,$AA19,IF($AA19='Control Panel'!$F$37,$AA19,IF($AA19='Control Panel'!$F$38,$AA19,IF($AA19='Control Panel'!$F$39,$AA19,IF($AA19='Control Panel'!$F$40,$AA19,IF($AA19='Control Panel'!$F$41,$AA19,"Error -- Availability entered in an incorrect format"))))))))</f>
        <v>N</v>
      </c>
    </row>
    <row r="20" spans="1:28" s="12" customFormat="1" x14ac:dyDescent="0.35">
      <c r="A20" s="7">
        <v>8</v>
      </c>
      <c r="B20" s="204" t="s">
        <v>615</v>
      </c>
      <c r="C20" s="13" t="s">
        <v>37</v>
      </c>
      <c r="D20" s="7"/>
      <c r="E20" s="260"/>
      <c r="F20" s="204" t="str">
        <f t="shared" si="0"/>
        <v>N/A</v>
      </c>
      <c r="G20" s="9"/>
      <c r="AA20" s="12" t="str">
        <f t="shared" si="1"/>
        <v/>
      </c>
      <c r="AB20" s="12" t="str">
        <f>IF(LEN($AA20)=0,"N",IF(LEN($AA20)&gt;1,"Error -- Availability entered in an incorrect format",IF($AA20='Control Panel'!$F$36,$AA20,IF($AA20='Control Panel'!$F$37,$AA20,IF($AA20='Control Panel'!$F$38,$AA20,IF($AA20='Control Panel'!$F$39,$AA20,IF($AA20='Control Panel'!$F$40,$AA20,IF($AA20='Control Panel'!$F$41,$AA20,"Error -- Availability entered in an incorrect format"))))))))</f>
        <v>N</v>
      </c>
    </row>
    <row r="21" spans="1:28" s="12" customFormat="1" x14ac:dyDescent="0.35">
      <c r="A21" s="7">
        <v>9</v>
      </c>
      <c r="B21" s="204" t="s">
        <v>616</v>
      </c>
      <c r="C21" s="13" t="s">
        <v>37</v>
      </c>
      <c r="D21" s="7"/>
      <c r="E21" s="260"/>
      <c r="F21" s="204" t="str">
        <f t="shared" si="0"/>
        <v>N/A</v>
      </c>
      <c r="G21" s="9"/>
      <c r="AA21" s="12" t="str">
        <f t="shared" si="1"/>
        <v/>
      </c>
      <c r="AB21" s="12" t="str">
        <f>IF(LEN($AA21)=0,"N",IF(LEN($AA21)&gt;1,"Error -- Availability entered in an incorrect format",IF($AA21='Control Panel'!$F$36,$AA21,IF($AA21='Control Panel'!$F$37,$AA21,IF($AA21='Control Panel'!$F$38,$AA21,IF($AA21='Control Panel'!$F$39,$AA21,IF($AA21='Control Panel'!$F$40,$AA21,IF($AA21='Control Panel'!$F$41,$AA21,"Error -- Availability entered in an incorrect format"))))))))</f>
        <v>N</v>
      </c>
    </row>
    <row r="22" spans="1:28" s="12" customFormat="1" ht="29" x14ac:dyDescent="0.35">
      <c r="A22" s="7">
        <v>10</v>
      </c>
      <c r="B22" s="204" t="s">
        <v>617</v>
      </c>
      <c r="C22" s="13" t="s">
        <v>37</v>
      </c>
      <c r="D22" s="7"/>
      <c r="E22" s="260"/>
      <c r="F22" s="204" t="str">
        <f t="shared" si="0"/>
        <v>N/A</v>
      </c>
      <c r="G22" s="9"/>
      <c r="AA22" s="12" t="str">
        <f t="shared" si="1"/>
        <v/>
      </c>
      <c r="AB22" s="12" t="str">
        <f>IF(LEN($AA22)=0,"N",IF(LEN($AA22)&gt;1,"Error -- Availability entered in an incorrect format",IF($AA22='Control Panel'!$F$36,$AA22,IF($AA22='Control Panel'!$F$37,$AA22,IF($AA22='Control Panel'!$F$38,$AA22,IF($AA22='Control Panel'!$F$39,$AA22,IF($AA22='Control Panel'!$F$40,$AA22,IF($AA22='Control Panel'!$F$41,$AA22,"Error -- Availability entered in an incorrect format"))))))))</f>
        <v>N</v>
      </c>
    </row>
    <row r="23" spans="1:28" s="12" customFormat="1" ht="29" x14ac:dyDescent="0.35">
      <c r="A23" s="7">
        <v>11</v>
      </c>
      <c r="B23" s="204" t="s">
        <v>618</v>
      </c>
      <c r="C23" s="13" t="s">
        <v>37</v>
      </c>
      <c r="D23" s="7"/>
      <c r="E23" s="260"/>
      <c r="F23" s="204" t="str">
        <f t="shared" si="0"/>
        <v>N/A</v>
      </c>
      <c r="G23" s="9"/>
      <c r="AA23" s="12" t="str">
        <f t="shared" si="1"/>
        <v/>
      </c>
      <c r="AB23" s="12" t="str">
        <f>IF(LEN($AA23)=0,"N",IF(LEN($AA23)&gt;1,"Error -- Availability entered in an incorrect format",IF($AA23='Control Panel'!$F$36,$AA23,IF($AA23='Control Panel'!$F$37,$AA23,IF($AA23='Control Panel'!$F$38,$AA23,IF($AA23='Control Panel'!$F$39,$AA23,IF($AA23='Control Panel'!$F$40,$AA23,IF($AA23='Control Panel'!$F$41,$AA23,"Error -- Availability entered in an incorrect format"))))))))</f>
        <v>N</v>
      </c>
    </row>
    <row r="24" spans="1:28" s="12" customFormat="1" ht="29" x14ac:dyDescent="0.35">
      <c r="A24" s="7">
        <v>12</v>
      </c>
      <c r="B24" s="204" t="s">
        <v>619</v>
      </c>
      <c r="C24" s="13" t="s">
        <v>37</v>
      </c>
      <c r="D24" s="7"/>
      <c r="E24" s="260"/>
      <c r="F24" s="204" t="str">
        <f t="shared" si="0"/>
        <v>N/A</v>
      </c>
      <c r="G24" s="9"/>
      <c r="AA24" s="12" t="str">
        <f t="shared" si="1"/>
        <v/>
      </c>
      <c r="AB24" s="12" t="str">
        <f>IF(LEN($AA24)=0,"N",IF(LEN($AA24)&gt;1,"Error -- Availability entered in an incorrect format",IF($AA24='Control Panel'!$F$36,$AA24,IF($AA24='Control Panel'!$F$37,$AA24,IF($AA24='Control Panel'!$F$38,$AA24,IF($AA24='Control Panel'!$F$39,$AA24,IF($AA24='Control Panel'!$F$40,$AA24,IF($AA24='Control Panel'!$F$41,$AA24,"Error -- Availability entered in an incorrect format"))))))))</f>
        <v>N</v>
      </c>
    </row>
    <row r="25" spans="1:28" s="14" customFormat="1" x14ac:dyDescent="0.35">
      <c r="A25" s="7">
        <v>13</v>
      </c>
      <c r="B25" s="204" t="s">
        <v>620</v>
      </c>
      <c r="C25" s="13" t="s">
        <v>37</v>
      </c>
      <c r="D25" s="11"/>
      <c r="E25" s="261"/>
      <c r="F25" s="204" t="str">
        <f t="shared" si="0"/>
        <v>N/A</v>
      </c>
      <c r="G25" s="6"/>
      <c r="AA25" s="14" t="str">
        <f t="shared" si="1"/>
        <v/>
      </c>
      <c r="AB25" s="14" t="str">
        <f>IF(LEN($AA25)=0,"N",IF(LEN($AA25)&gt;1,"Error -- Availability entered in an incorrect format",IF($AA25='Control Panel'!$F$36,$AA25,IF($AA25='Control Panel'!$F$37,$AA25,IF($AA25='Control Panel'!$F$38,$AA25,IF($AA25='Control Panel'!$F$39,$AA25,IF($AA25='Control Panel'!$F$40,$AA25,IF($AA25='Control Panel'!$F$41,$AA25,"Error -- Availability entered in an incorrect format"))))))))</f>
        <v>N</v>
      </c>
    </row>
    <row r="26" spans="1:28" s="14" customFormat="1" ht="29" x14ac:dyDescent="0.35">
      <c r="A26" s="7">
        <v>14</v>
      </c>
      <c r="B26" s="204" t="s">
        <v>621</v>
      </c>
      <c r="C26" s="13" t="s">
        <v>37</v>
      </c>
      <c r="D26" s="11"/>
      <c r="E26" s="261"/>
      <c r="F26" s="204" t="str">
        <f t="shared" si="0"/>
        <v>N/A</v>
      </c>
      <c r="G26" s="6"/>
      <c r="AA26" s="14" t="str">
        <f t="shared" si="1"/>
        <v/>
      </c>
      <c r="AB26" s="14" t="str">
        <f>IF(LEN($AA26)=0,"N",IF(LEN($AA26)&gt;1,"Error -- Availability entered in an incorrect format",IF($AA26='Control Panel'!$F$36,$AA26,IF($AA26='Control Panel'!$F$37,$AA26,IF($AA26='Control Panel'!$F$38,$AA26,IF($AA26='Control Panel'!$F$39,$AA26,IF($AA26='Control Panel'!$F$40,$AA26,IF($AA26='Control Panel'!$F$41,$AA26,"Error -- Availability entered in an incorrect format"))))))))</f>
        <v>N</v>
      </c>
    </row>
    <row r="27" spans="1:28" s="14" customFormat="1" ht="29" x14ac:dyDescent="0.35">
      <c r="A27" s="7">
        <v>15</v>
      </c>
      <c r="B27" s="204" t="s">
        <v>622</v>
      </c>
      <c r="C27" s="13" t="s">
        <v>40</v>
      </c>
      <c r="D27" s="11"/>
      <c r="E27" s="261"/>
      <c r="F27" s="204" t="str">
        <f t="shared" si="0"/>
        <v>N/A</v>
      </c>
      <c r="G27" s="6"/>
      <c r="AA27" s="14" t="str">
        <f t="shared" si="1"/>
        <v/>
      </c>
      <c r="AB27" s="14" t="str">
        <f>IF(LEN($AA27)=0,"N",IF(LEN($AA27)&gt;1,"Error -- Availability entered in an incorrect format",IF($AA27='Control Panel'!$F$36,$AA27,IF($AA27='Control Panel'!$F$37,$AA27,IF($AA27='Control Panel'!$F$38,$AA27,IF($AA27='Control Panel'!$F$39,$AA27,IF($AA27='Control Panel'!$F$40,$AA27,IF($AA27='Control Panel'!$F$41,$AA27,"Error -- Availability entered in an incorrect format"))))))))</f>
        <v>N</v>
      </c>
    </row>
    <row r="28" spans="1:28" s="14" customFormat="1" ht="43.5" x14ac:dyDescent="0.35">
      <c r="A28" s="7">
        <v>16</v>
      </c>
      <c r="B28" s="204" t="s">
        <v>623</v>
      </c>
      <c r="C28" s="13" t="s">
        <v>37</v>
      </c>
      <c r="D28" s="11"/>
      <c r="E28" s="261"/>
      <c r="F28" s="204" t="str">
        <f t="shared" si="0"/>
        <v>N/A</v>
      </c>
      <c r="G28" s="6"/>
      <c r="AA28" s="14" t="str">
        <f t="shared" si="1"/>
        <v/>
      </c>
      <c r="AB28" s="14" t="str">
        <f>IF(LEN($AA28)=0,"N",IF(LEN($AA28)&gt;1,"Error -- Availability entered in an incorrect format",IF($AA28='Control Panel'!$F$36,$AA28,IF($AA28='Control Panel'!$F$37,$AA28,IF($AA28='Control Panel'!$F$38,$AA28,IF($AA28='Control Panel'!$F$39,$AA28,IF($AA28='Control Panel'!$F$40,$AA28,IF($AA28='Control Panel'!$F$41,$AA28,"Error -- Availability entered in an incorrect format"))))))))</f>
        <v>N</v>
      </c>
    </row>
    <row r="29" spans="1:28" s="14" customFormat="1" ht="29" x14ac:dyDescent="0.35">
      <c r="A29" s="7">
        <v>17</v>
      </c>
      <c r="B29" s="204" t="s">
        <v>624</v>
      </c>
      <c r="C29" s="13" t="s">
        <v>37</v>
      </c>
      <c r="D29" s="11"/>
      <c r="E29" s="261"/>
      <c r="F29" s="204" t="str">
        <f t="shared" si="0"/>
        <v>N/A</v>
      </c>
      <c r="G29" s="6"/>
      <c r="AA29" s="14" t="str">
        <f t="shared" si="1"/>
        <v/>
      </c>
      <c r="AB29" s="14" t="str">
        <f>IF(LEN($AA29)=0,"N",IF(LEN($AA29)&gt;1,"Error -- Availability entered in an incorrect format",IF($AA29='Control Panel'!$F$36,$AA29,IF($AA29='Control Panel'!$F$37,$AA29,IF($AA29='Control Panel'!$F$38,$AA29,IF($AA29='Control Panel'!$F$39,$AA29,IF($AA29='Control Panel'!$F$40,$AA29,IF($AA29='Control Panel'!$F$41,$AA29,"Error -- Availability entered in an incorrect format"))))))))</f>
        <v>N</v>
      </c>
    </row>
    <row r="30" spans="1:28" s="14" customFormat="1" x14ac:dyDescent="0.35">
      <c r="A30" s="7">
        <v>18</v>
      </c>
      <c r="B30" s="274" t="s">
        <v>625</v>
      </c>
      <c r="C30" s="13"/>
      <c r="D30" s="11"/>
      <c r="E30" s="261"/>
      <c r="F30" s="204" t="str">
        <f t="shared" si="0"/>
        <v>N/A</v>
      </c>
      <c r="G30" s="6"/>
      <c r="AA30" s="14" t="str">
        <f t="shared" si="1"/>
        <v/>
      </c>
      <c r="AB30" s="14" t="str">
        <f>IF(LEN($AA30)=0,"N",IF(LEN($AA30)&gt;1,"Error -- Availability entered in an incorrect format",IF($AA30='Control Panel'!$F$36,$AA30,IF($AA30='Control Panel'!$F$37,$AA30,IF($AA30='Control Panel'!$F$38,$AA30,IF($AA30='Control Panel'!$F$39,$AA30,IF($AA30='Control Panel'!$F$40,$AA30,IF($AA30='Control Panel'!$F$41,$AA30,"Error -- Availability entered in an incorrect format"))))))))</f>
        <v>N</v>
      </c>
    </row>
    <row r="31" spans="1:28" s="14" customFormat="1" x14ac:dyDescent="0.35">
      <c r="A31" s="7">
        <v>19</v>
      </c>
      <c r="B31" s="204" t="s">
        <v>626</v>
      </c>
      <c r="C31" s="13" t="s">
        <v>37</v>
      </c>
      <c r="D31" s="220"/>
      <c r="E31" s="261"/>
      <c r="F31" s="204" t="str">
        <f t="shared" si="0"/>
        <v>N/A</v>
      </c>
      <c r="G31" s="6"/>
      <c r="AA31" s="14" t="str">
        <f t="shared" si="1"/>
        <v/>
      </c>
      <c r="AB31" s="14" t="str">
        <f>IF(LEN($AA31)=0,"N",IF(LEN($AA31)&gt;1,"Error -- Availability entered in an incorrect format",IF($AA31='Control Panel'!$F$36,$AA31,IF($AA31='Control Panel'!$F$37,$AA31,IF($AA31='Control Panel'!$F$38,$AA31,IF($AA31='Control Panel'!$F$39,$AA31,IF($AA31='Control Panel'!$F$40,$AA31,IF($AA31='Control Panel'!$F$41,$AA31,"Error -- Availability entered in an incorrect format"))))))))</f>
        <v>N</v>
      </c>
    </row>
    <row r="32" spans="1:28" s="14" customFormat="1" x14ac:dyDescent="0.35">
      <c r="A32" s="7">
        <v>20</v>
      </c>
      <c r="B32" s="267" t="s">
        <v>627</v>
      </c>
      <c r="C32" s="13" t="s">
        <v>43</v>
      </c>
      <c r="D32" s="220"/>
      <c r="E32" s="261"/>
      <c r="F32" s="204" t="str">
        <f t="shared" si="0"/>
        <v>N/A</v>
      </c>
      <c r="G32" s="6"/>
      <c r="AA32" s="14" t="str">
        <f t="shared" si="1"/>
        <v/>
      </c>
      <c r="AB32" s="14" t="str">
        <f>IF(LEN($AA32)=0,"N",IF(LEN($AA32)&gt;1,"Error -- Availability entered in an incorrect format",IF($AA32='Control Panel'!$F$36,$AA32,IF($AA32='Control Panel'!$F$37,$AA32,IF($AA32='Control Panel'!$F$38,$AA32,IF($AA32='Control Panel'!$F$39,$AA32,IF($AA32='Control Panel'!$F$40,$AA32,IF($AA32='Control Panel'!$F$41,$AA32,"Error -- Availability entered in an incorrect format"))))))))</f>
        <v>N</v>
      </c>
    </row>
    <row r="33" spans="1:28" s="14" customFormat="1" x14ac:dyDescent="0.35">
      <c r="A33" s="7">
        <v>21</v>
      </c>
      <c r="B33" s="267" t="s">
        <v>628</v>
      </c>
      <c r="C33" s="13" t="s">
        <v>43</v>
      </c>
      <c r="D33" s="220"/>
      <c r="E33" s="261"/>
      <c r="F33" s="204" t="str">
        <f t="shared" si="0"/>
        <v>N/A</v>
      </c>
      <c r="G33" s="6"/>
      <c r="AA33" s="14" t="str">
        <f t="shared" si="1"/>
        <v/>
      </c>
      <c r="AB33" s="14" t="str">
        <f>IF(LEN($AA33)=0,"N",IF(LEN($AA33)&gt;1,"Error -- Availability entered in an incorrect format",IF($AA33='Control Panel'!$F$36,$AA33,IF($AA33='Control Panel'!$F$37,$AA33,IF($AA33='Control Panel'!$F$38,$AA33,IF($AA33='Control Panel'!$F$39,$AA33,IF($AA33='Control Panel'!$F$40,$AA33,IF($AA33='Control Panel'!$F$41,$AA33,"Error -- Availability entered in an incorrect format"))))))))</f>
        <v>N</v>
      </c>
    </row>
    <row r="34" spans="1:28" s="14" customFormat="1" ht="29" x14ac:dyDescent="0.35">
      <c r="A34" s="7">
        <v>22</v>
      </c>
      <c r="B34" s="267" t="s">
        <v>629</v>
      </c>
      <c r="C34" s="13" t="s">
        <v>43</v>
      </c>
      <c r="D34" s="220"/>
      <c r="E34" s="261"/>
      <c r="F34" s="204" t="str">
        <f t="shared" si="0"/>
        <v>N/A</v>
      </c>
      <c r="G34" s="6"/>
      <c r="AA34" s="14" t="str">
        <f t="shared" si="1"/>
        <v/>
      </c>
      <c r="AB34" s="14" t="str">
        <f>IF(LEN($AA34)=0,"N",IF(LEN($AA34)&gt;1,"Error -- Availability entered in an incorrect format",IF($AA34='Control Panel'!$F$36,$AA34,IF($AA34='Control Panel'!$F$37,$AA34,IF($AA34='Control Panel'!$F$38,$AA34,IF($AA34='Control Panel'!$F$39,$AA34,IF($AA34='Control Panel'!$F$40,$AA34,IF($AA34='Control Panel'!$F$41,$AA34,"Error -- Availability entered in an incorrect format"))))))))</f>
        <v>N</v>
      </c>
    </row>
    <row r="35" spans="1:28" s="14" customFormat="1" x14ac:dyDescent="0.35">
      <c r="A35" s="7">
        <v>23</v>
      </c>
      <c r="B35" s="267" t="s">
        <v>630</v>
      </c>
      <c r="C35" s="13" t="s">
        <v>43</v>
      </c>
      <c r="D35" s="220"/>
      <c r="E35" s="261"/>
      <c r="F35" s="204" t="str">
        <f t="shared" si="0"/>
        <v>N/A</v>
      </c>
      <c r="G35" s="6"/>
      <c r="AA35" s="14" t="str">
        <f t="shared" si="1"/>
        <v/>
      </c>
      <c r="AB35" s="14" t="str">
        <f>IF(LEN($AA35)=0,"N",IF(LEN($AA35)&gt;1,"Error -- Availability entered in an incorrect format",IF($AA35='Control Panel'!$F$36,$AA35,IF($AA35='Control Panel'!$F$37,$AA35,IF($AA35='Control Panel'!$F$38,$AA35,IF($AA35='Control Panel'!$F$39,$AA35,IF($AA35='Control Panel'!$F$40,$AA35,IF($AA35='Control Panel'!$F$41,$AA35,"Error -- Availability entered in an incorrect format"))))))))</f>
        <v>N</v>
      </c>
    </row>
    <row r="36" spans="1:28" s="14" customFormat="1" x14ac:dyDescent="0.35">
      <c r="A36" s="7">
        <v>24</v>
      </c>
      <c r="B36" s="267" t="s">
        <v>631</v>
      </c>
      <c r="C36" s="13" t="s">
        <v>43</v>
      </c>
      <c r="D36" s="220"/>
      <c r="E36" s="261"/>
      <c r="F36" s="204" t="str">
        <f t="shared" si="0"/>
        <v>N/A</v>
      </c>
      <c r="G36" s="6"/>
      <c r="AA36" s="14" t="str">
        <f t="shared" si="1"/>
        <v/>
      </c>
      <c r="AB36" s="14" t="str">
        <f>IF(LEN($AA36)=0,"N",IF(LEN($AA36)&gt;1,"Error -- Availability entered in an incorrect format",IF($AA36='Control Panel'!$F$36,$AA36,IF($AA36='Control Panel'!$F$37,$AA36,IF($AA36='Control Panel'!$F$38,$AA36,IF($AA36='Control Panel'!$F$39,$AA36,IF($AA36='Control Panel'!$F$40,$AA36,IF($AA36='Control Panel'!$F$41,$AA36,"Error -- Availability entered in an incorrect format"))))))))</f>
        <v>N</v>
      </c>
    </row>
    <row r="37" spans="1:28" s="14" customFormat="1" x14ac:dyDescent="0.35">
      <c r="A37" s="7">
        <v>25</v>
      </c>
      <c r="B37" s="267" t="s">
        <v>632</v>
      </c>
      <c r="C37" s="13" t="s">
        <v>43</v>
      </c>
      <c r="D37" s="220"/>
      <c r="E37" s="261"/>
      <c r="F37" s="204" t="str">
        <f t="shared" si="0"/>
        <v>N/A</v>
      </c>
      <c r="G37" s="6"/>
      <c r="AA37" s="14" t="str">
        <f t="shared" si="1"/>
        <v/>
      </c>
      <c r="AB37" s="14" t="str">
        <f>IF(LEN($AA37)=0,"N",IF(LEN($AA37)&gt;1,"Error -- Availability entered in an incorrect format",IF($AA37='Control Panel'!$F$36,$AA37,IF($AA37='Control Panel'!$F$37,$AA37,IF($AA37='Control Panel'!$F$38,$AA37,IF($AA37='Control Panel'!$F$39,$AA37,IF($AA37='Control Panel'!$F$40,$AA37,IF($AA37='Control Panel'!$F$41,$AA37,"Error -- Availability entered in an incorrect format"))))))))</f>
        <v>N</v>
      </c>
    </row>
    <row r="38" spans="1:28" s="14" customFormat="1" x14ac:dyDescent="0.35">
      <c r="A38" s="7">
        <v>26</v>
      </c>
      <c r="B38" s="267" t="s">
        <v>633</v>
      </c>
      <c r="C38" s="13" t="s">
        <v>43</v>
      </c>
      <c r="D38" s="220"/>
      <c r="E38" s="261"/>
      <c r="F38" s="204" t="str">
        <f t="shared" si="0"/>
        <v>N/A</v>
      </c>
      <c r="G38" s="6"/>
      <c r="AA38" s="14" t="str">
        <f t="shared" si="1"/>
        <v/>
      </c>
      <c r="AB38" s="14" t="str">
        <f>IF(LEN($AA38)=0,"N",IF(LEN($AA38)&gt;1,"Error -- Availability entered in an incorrect format",IF($AA38='Control Panel'!$F$36,$AA38,IF($AA38='Control Panel'!$F$37,$AA38,IF($AA38='Control Panel'!$F$38,$AA38,IF($AA38='Control Panel'!$F$39,$AA38,IF($AA38='Control Panel'!$F$40,$AA38,IF($AA38='Control Panel'!$F$41,$AA38,"Error -- Availability entered in an incorrect format"))))))))</f>
        <v>N</v>
      </c>
    </row>
    <row r="39" spans="1:28" s="14" customFormat="1" x14ac:dyDescent="0.35">
      <c r="A39" s="7">
        <v>27</v>
      </c>
      <c r="B39" s="267" t="s">
        <v>634</v>
      </c>
      <c r="C39" s="13" t="s">
        <v>43</v>
      </c>
      <c r="D39" s="220"/>
      <c r="E39" s="261"/>
      <c r="F39" s="204" t="str">
        <f t="shared" si="0"/>
        <v>N/A</v>
      </c>
      <c r="G39" s="6"/>
      <c r="AA39" s="14" t="str">
        <f t="shared" si="1"/>
        <v/>
      </c>
      <c r="AB39" s="14" t="str">
        <f>IF(LEN($AA39)=0,"N",IF(LEN($AA39)&gt;1,"Error -- Availability entered in an incorrect format",IF($AA39='Control Panel'!$F$36,$AA39,IF($AA39='Control Panel'!$F$37,$AA39,IF($AA39='Control Panel'!$F$38,$AA39,IF($AA39='Control Panel'!$F$39,$AA39,IF($AA39='Control Panel'!$F$40,$AA39,IF($AA39='Control Panel'!$F$41,$AA39,"Error -- Availability entered in an incorrect format"))))))))</f>
        <v>N</v>
      </c>
    </row>
    <row r="40" spans="1:28" s="14" customFormat="1" x14ac:dyDescent="0.35">
      <c r="A40" s="7">
        <v>28</v>
      </c>
      <c r="B40" s="267" t="s">
        <v>635</v>
      </c>
      <c r="C40" s="13" t="s">
        <v>43</v>
      </c>
      <c r="D40" s="220"/>
      <c r="E40" s="261"/>
      <c r="F40" s="204" t="str">
        <f t="shared" si="0"/>
        <v>N/A</v>
      </c>
      <c r="G40" s="6"/>
      <c r="AA40" s="14" t="str">
        <f t="shared" si="1"/>
        <v/>
      </c>
      <c r="AB40" s="14" t="str">
        <f>IF(LEN($AA40)=0,"N",IF(LEN($AA40)&gt;1,"Error -- Availability entered in an incorrect format",IF($AA40='Control Panel'!$F$36,$AA40,IF($AA40='Control Panel'!$F$37,$AA40,IF($AA40='Control Panel'!$F$38,$AA40,IF($AA40='Control Panel'!$F$39,$AA40,IF($AA40='Control Panel'!$F$40,$AA40,IF($AA40='Control Panel'!$F$41,$AA40,"Error -- Availability entered in an incorrect format"))))))))</f>
        <v>N</v>
      </c>
    </row>
    <row r="41" spans="1:28" s="14" customFormat="1" x14ac:dyDescent="0.35">
      <c r="A41" s="7">
        <v>29</v>
      </c>
      <c r="B41" s="267" t="s">
        <v>636</v>
      </c>
      <c r="C41" s="13" t="s">
        <v>43</v>
      </c>
      <c r="D41" s="220"/>
      <c r="E41" s="261"/>
      <c r="F41" s="204" t="str">
        <f t="shared" si="0"/>
        <v>N/A</v>
      </c>
      <c r="G41" s="6"/>
      <c r="AA41" s="14" t="str">
        <f t="shared" si="1"/>
        <v/>
      </c>
      <c r="AB41" s="14" t="str">
        <f>IF(LEN($AA41)=0,"N",IF(LEN($AA41)&gt;1,"Error -- Availability entered in an incorrect format",IF($AA41='Control Panel'!$F$36,$AA41,IF($AA41='Control Panel'!$F$37,$AA41,IF($AA41='Control Panel'!$F$38,$AA41,IF($AA41='Control Panel'!$F$39,$AA41,IF($AA41='Control Panel'!$F$40,$AA41,IF($AA41='Control Panel'!$F$41,$AA41,"Error -- Availability entered in an incorrect format"))))))))</f>
        <v>N</v>
      </c>
    </row>
    <row r="42" spans="1:28" s="14" customFormat="1" ht="29" x14ac:dyDescent="0.35">
      <c r="A42" s="7">
        <v>30</v>
      </c>
      <c r="B42" s="204" t="s">
        <v>637</v>
      </c>
      <c r="C42" s="13" t="s">
        <v>37</v>
      </c>
      <c r="D42" s="220"/>
      <c r="E42" s="261"/>
      <c r="F42" s="204" t="str">
        <f t="shared" si="0"/>
        <v>N/A</v>
      </c>
      <c r="G42" s="6"/>
      <c r="AA42" s="14" t="str">
        <f t="shared" si="1"/>
        <v/>
      </c>
      <c r="AB42" s="14" t="str">
        <f>IF(LEN($AA42)=0,"N",IF(LEN($AA42)&gt;1,"Error -- Availability entered in an incorrect format",IF($AA42='Control Panel'!$F$36,$AA42,IF($AA42='Control Panel'!$F$37,$AA42,IF($AA42='Control Panel'!$F$38,$AA42,IF($AA42='Control Panel'!$F$39,$AA42,IF($AA42='Control Panel'!$F$40,$AA42,IF($AA42='Control Panel'!$F$41,$AA42,"Error -- Availability entered in an incorrect format"))))))))</f>
        <v>N</v>
      </c>
    </row>
    <row r="43" spans="1:28" s="14" customFormat="1" x14ac:dyDescent="0.35">
      <c r="A43" s="7">
        <v>31</v>
      </c>
      <c r="B43" s="204" t="s">
        <v>638</v>
      </c>
      <c r="C43" s="13" t="s">
        <v>40</v>
      </c>
      <c r="D43" s="220"/>
      <c r="E43" s="261"/>
      <c r="F43" s="204" t="str">
        <f t="shared" si="0"/>
        <v>N/A</v>
      </c>
      <c r="G43" s="6"/>
      <c r="AA43" s="14" t="str">
        <f t="shared" si="1"/>
        <v/>
      </c>
      <c r="AB43" s="14" t="str">
        <f>IF(LEN($AA43)=0,"N",IF(LEN($AA43)&gt;1,"Error -- Availability entered in an incorrect format",IF($AA43='Control Panel'!$F$36,$AA43,IF($AA43='Control Panel'!$F$37,$AA43,IF($AA43='Control Panel'!$F$38,$AA43,IF($AA43='Control Panel'!$F$39,$AA43,IF($AA43='Control Panel'!$F$40,$AA43,IF($AA43='Control Panel'!$F$41,$AA43,"Error -- Availability entered in an incorrect format"))))))))</f>
        <v>N</v>
      </c>
    </row>
    <row r="44" spans="1:28" s="14" customFormat="1" ht="29" x14ac:dyDescent="0.35">
      <c r="A44" s="7">
        <v>32</v>
      </c>
      <c r="B44" s="204" t="s">
        <v>639</v>
      </c>
      <c r="C44" s="13" t="s">
        <v>37</v>
      </c>
      <c r="D44" s="220"/>
      <c r="E44" s="261"/>
      <c r="F44" s="204" t="str">
        <f t="shared" si="0"/>
        <v>N/A</v>
      </c>
      <c r="G44" s="6"/>
      <c r="AA44" s="14" t="str">
        <f t="shared" si="1"/>
        <v/>
      </c>
      <c r="AB44" s="14" t="str">
        <f>IF(LEN($AA44)=0,"N",IF(LEN($AA44)&gt;1,"Error -- Availability entered in an incorrect format",IF($AA44='Control Panel'!$F$36,$AA44,IF($AA44='Control Panel'!$F$37,$AA44,IF($AA44='Control Panel'!$F$38,$AA44,IF($AA44='Control Panel'!$F$39,$AA44,IF($AA44='Control Panel'!$F$40,$AA44,IF($AA44='Control Panel'!$F$41,$AA44,"Error -- Availability entered in an incorrect format"))))))))</f>
        <v>N</v>
      </c>
    </row>
    <row r="45" spans="1:28" s="14" customFormat="1" x14ac:dyDescent="0.35">
      <c r="A45" s="7">
        <v>33</v>
      </c>
      <c r="B45" s="204" t="s">
        <v>640</v>
      </c>
      <c r="C45" s="13" t="s">
        <v>37</v>
      </c>
      <c r="D45" s="220"/>
      <c r="E45" s="261"/>
      <c r="F45" s="204" t="str">
        <f t="shared" si="0"/>
        <v>N/A</v>
      </c>
      <c r="G45" s="6"/>
      <c r="AA45" s="14" t="str">
        <f t="shared" si="1"/>
        <v/>
      </c>
      <c r="AB45" s="14" t="str">
        <f>IF(LEN($AA45)=0,"N",IF(LEN($AA45)&gt;1,"Error -- Availability entered in an incorrect format",IF($AA45='Control Panel'!$F$36,$AA45,IF($AA45='Control Panel'!$F$37,$AA45,IF($AA45='Control Panel'!$F$38,$AA45,IF($AA45='Control Panel'!$F$39,$AA45,IF($AA45='Control Panel'!$F$40,$AA45,IF($AA45='Control Panel'!$F$41,$AA45,"Error -- Availability entered in an incorrect format"))))))))</f>
        <v>N</v>
      </c>
    </row>
    <row r="46" spans="1:28" s="14" customFormat="1" x14ac:dyDescent="0.35">
      <c r="A46" s="7">
        <v>34</v>
      </c>
      <c r="B46" s="204" t="s">
        <v>641</v>
      </c>
      <c r="C46" s="13" t="s">
        <v>37</v>
      </c>
      <c r="D46" s="220"/>
      <c r="E46" s="261"/>
      <c r="F46" s="204" t="str">
        <f t="shared" si="0"/>
        <v>N/A</v>
      </c>
      <c r="G46" s="6"/>
      <c r="AA46" s="14" t="str">
        <f t="shared" si="1"/>
        <v/>
      </c>
      <c r="AB46" s="14" t="str">
        <f>IF(LEN($AA46)=0,"N",IF(LEN($AA46)&gt;1,"Error -- Availability entered in an incorrect format",IF($AA46='Control Panel'!$F$36,$AA46,IF($AA46='Control Panel'!$F$37,$AA46,IF($AA46='Control Panel'!$F$38,$AA46,IF($AA46='Control Panel'!$F$39,$AA46,IF($AA46='Control Panel'!$F$40,$AA46,IF($AA46='Control Panel'!$F$41,$AA46,"Error -- Availability entered in an incorrect format"))))))))</f>
        <v>N</v>
      </c>
    </row>
    <row r="47" spans="1:28" s="14" customFormat="1" ht="29" x14ac:dyDescent="0.35">
      <c r="A47" s="7">
        <v>35</v>
      </c>
      <c r="B47" s="204" t="s">
        <v>642</v>
      </c>
      <c r="C47" s="13" t="s">
        <v>37</v>
      </c>
      <c r="D47" s="220"/>
      <c r="E47" s="261"/>
      <c r="F47" s="204" t="str">
        <f t="shared" si="0"/>
        <v>N/A</v>
      </c>
      <c r="G47" s="6"/>
      <c r="AA47" s="14" t="str">
        <f t="shared" si="1"/>
        <v/>
      </c>
      <c r="AB47" s="14" t="str">
        <f>IF(LEN($AA47)=0,"N",IF(LEN($AA47)&gt;1,"Error -- Availability entered in an incorrect format",IF($AA47='Control Panel'!$F$36,$AA47,IF($AA47='Control Panel'!$F$37,$AA47,IF($AA47='Control Panel'!$F$38,$AA47,IF($AA47='Control Panel'!$F$39,$AA47,IF($AA47='Control Panel'!$F$40,$AA47,IF($AA47='Control Panel'!$F$41,$AA47,"Error -- Availability entered in an incorrect format"))))))))</f>
        <v>N</v>
      </c>
    </row>
    <row r="48" spans="1:28" s="14" customFormat="1" x14ac:dyDescent="0.35">
      <c r="A48" s="7">
        <v>36</v>
      </c>
      <c r="B48" s="204" t="s">
        <v>643</v>
      </c>
      <c r="C48" s="13" t="s">
        <v>42</v>
      </c>
      <c r="D48" s="220"/>
      <c r="E48" s="261"/>
      <c r="F48" s="204" t="str">
        <f t="shared" si="0"/>
        <v>N/A</v>
      </c>
      <c r="G48" s="6"/>
      <c r="AA48" s="14" t="str">
        <f t="shared" si="1"/>
        <v/>
      </c>
      <c r="AB48" s="14" t="str">
        <f>IF(LEN($AA48)=0,"N",IF(LEN($AA48)&gt;1,"Error -- Availability entered in an incorrect format",IF($AA48='Control Panel'!$F$36,$AA48,IF($AA48='Control Panel'!$F$37,$AA48,IF($AA48='Control Panel'!$F$38,$AA48,IF($AA48='Control Panel'!$F$39,$AA48,IF($AA48='Control Panel'!$F$40,$AA48,IF($AA48='Control Panel'!$F$41,$AA48,"Error -- Availability entered in an incorrect format"))))))))</f>
        <v>N</v>
      </c>
    </row>
    <row r="49" spans="1:28" s="14" customFormat="1" x14ac:dyDescent="0.35">
      <c r="A49" s="7">
        <v>37</v>
      </c>
      <c r="B49" s="204" t="s">
        <v>644</v>
      </c>
      <c r="C49" s="13" t="s">
        <v>37</v>
      </c>
      <c r="D49" s="220"/>
      <c r="E49" s="261"/>
      <c r="F49" s="204" t="str">
        <f t="shared" si="0"/>
        <v>N/A</v>
      </c>
      <c r="G49" s="6"/>
      <c r="AA49" s="14" t="str">
        <f t="shared" si="1"/>
        <v/>
      </c>
      <c r="AB49" s="14" t="str">
        <f>IF(LEN($AA49)=0,"N",IF(LEN($AA49)&gt;1,"Error -- Availability entered in an incorrect format",IF($AA49='Control Panel'!$F$36,$AA49,IF($AA49='Control Panel'!$F$37,$AA49,IF($AA49='Control Panel'!$F$38,$AA49,IF($AA49='Control Panel'!$F$39,$AA49,IF($AA49='Control Panel'!$F$40,$AA49,IF($AA49='Control Panel'!$F$41,$AA49,"Error -- Availability entered in an incorrect format"))))))))</f>
        <v>N</v>
      </c>
    </row>
    <row r="50" spans="1:28" s="14" customFormat="1" x14ac:dyDescent="0.35">
      <c r="A50" s="7">
        <v>38</v>
      </c>
      <c r="B50" s="204" t="s">
        <v>645</v>
      </c>
      <c r="C50" s="13" t="s">
        <v>37</v>
      </c>
      <c r="D50" s="220"/>
      <c r="E50" s="261"/>
      <c r="F50" s="204" t="str">
        <f t="shared" si="0"/>
        <v>N/A</v>
      </c>
      <c r="G50" s="6"/>
      <c r="AA50" s="14" t="str">
        <f t="shared" si="1"/>
        <v/>
      </c>
      <c r="AB50" s="14" t="str">
        <f>IF(LEN($AA50)=0,"N",IF(LEN($AA50)&gt;1,"Error -- Availability entered in an incorrect format",IF($AA50='Control Panel'!$F$36,$AA50,IF($AA50='Control Panel'!$F$37,$AA50,IF($AA50='Control Panel'!$F$38,$AA50,IF($AA50='Control Panel'!$F$39,$AA50,IF($AA50='Control Panel'!$F$40,$AA50,IF($AA50='Control Panel'!$F$41,$AA50,"Error -- Availability entered in an incorrect format"))))))))</f>
        <v>N</v>
      </c>
    </row>
    <row r="51" spans="1:28" s="14" customFormat="1" x14ac:dyDescent="0.35">
      <c r="A51" s="7">
        <v>39</v>
      </c>
      <c r="B51" s="265" t="s">
        <v>646</v>
      </c>
      <c r="C51" s="13" t="s">
        <v>42</v>
      </c>
      <c r="D51" s="220"/>
      <c r="E51" s="261"/>
      <c r="F51" s="204" t="str">
        <f t="shared" si="0"/>
        <v>N/A</v>
      </c>
      <c r="G51" s="6"/>
      <c r="AA51" s="14" t="str">
        <f t="shared" si="1"/>
        <v/>
      </c>
      <c r="AB51" s="14" t="str">
        <f>IF(LEN($AA51)=0,"N",IF(LEN($AA51)&gt;1,"Error -- Availability entered in an incorrect format",IF($AA51='Control Panel'!$F$36,$AA51,IF($AA51='Control Panel'!$F$37,$AA51,IF($AA51='Control Panel'!$F$38,$AA51,IF($AA51='Control Panel'!$F$39,$AA51,IF($AA51='Control Panel'!$F$40,$AA51,IF($AA51='Control Panel'!$F$41,$AA51,"Error -- Availability entered in an incorrect format"))))))))</f>
        <v>N</v>
      </c>
    </row>
    <row r="52" spans="1:28" s="14" customFormat="1" x14ac:dyDescent="0.35">
      <c r="A52" s="7">
        <v>40</v>
      </c>
      <c r="B52" s="204" t="s">
        <v>647</v>
      </c>
      <c r="C52" s="13" t="s">
        <v>37</v>
      </c>
      <c r="D52" s="220"/>
      <c r="E52" s="261"/>
      <c r="F52" s="204" t="str">
        <f t="shared" si="0"/>
        <v>N/A</v>
      </c>
      <c r="G52" s="6"/>
      <c r="AA52" s="14" t="str">
        <f t="shared" si="1"/>
        <v/>
      </c>
      <c r="AB52" s="14" t="str">
        <f>IF(LEN($AA52)=0,"N",IF(LEN($AA52)&gt;1,"Error -- Availability entered in an incorrect format",IF($AA52='Control Panel'!$F$36,$AA52,IF($AA52='Control Panel'!$F$37,$AA52,IF($AA52='Control Panel'!$F$38,$AA52,IF($AA52='Control Panel'!$F$39,$AA52,IF($AA52='Control Panel'!$F$40,$AA52,IF($AA52='Control Panel'!$F$41,$AA52,"Error -- Availability entered in an incorrect format"))))))))</f>
        <v>N</v>
      </c>
    </row>
    <row r="53" spans="1:28" s="14" customFormat="1" x14ac:dyDescent="0.35">
      <c r="A53" s="7">
        <v>41</v>
      </c>
      <c r="B53" s="204" t="s">
        <v>648</v>
      </c>
      <c r="C53" s="13" t="s">
        <v>42</v>
      </c>
      <c r="D53" s="220"/>
      <c r="E53" s="261"/>
      <c r="F53" s="204" t="str">
        <f t="shared" si="0"/>
        <v>N/A</v>
      </c>
      <c r="G53" s="6"/>
      <c r="AA53" s="14" t="str">
        <f t="shared" si="1"/>
        <v/>
      </c>
      <c r="AB53" s="14" t="str">
        <f>IF(LEN($AA53)=0,"N",IF(LEN($AA53)&gt;1,"Error -- Availability entered in an incorrect format",IF($AA53='Control Panel'!$F$36,$AA53,IF($AA53='Control Panel'!$F$37,$AA53,IF($AA53='Control Panel'!$F$38,$AA53,IF($AA53='Control Panel'!$F$39,$AA53,IF($AA53='Control Panel'!$F$40,$AA53,IF($AA53='Control Panel'!$F$41,$AA53,"Error -- Availability entered in an incorrect format"))))))))</f>
        <v>N</v>
      </c>
    </row>
    <row r="54" spans="1:28" s="14" customFormat="1" x14ac:dyDescent="0.35">
      <c r="A54" s="7">
        <v>42</v>
      </c>
      <c r="B54" s="274" t="s">
        <v>649</v>
      </c>
      <c r="C54" s="13"/>
      <c r="D54" s="220"/>
      <c r="E54" s="261"/>
      <c r="F54" s="204" t="str">
        <f t="shared" si="0"/>
        <v>N/A</v>
      </c>
      <c r="G54" s="6"/>
      <c r="AA54" s="14" t="str">
        <f t="shared" si="1"/>
        <v/>
      </c>
      <c r="AB54" s="14" t="str">
        <f>IF(LEN($AA54)=0,"N",IF(LEN($AA54)&gt;1,"Error -- Availability entered in an incorrect format",IF($AA54='Control Panel'!$F$36,$AA54,IF($AA54='Control Panel'!$F$37,$AA54,IF($AA54='Control Panel'!$F$38,$AA54,IF($AA54='Control Panel'!$F$39,$AA54,IF($AA54='Control Panel'!$F$40,$AA54,IF($AA54='Control Panel'!$F$41,$AA54,"Error -- Availability entered in an incorrect format"))))))))</f>
        <v>N</v>
      </c>
    </row>
    <row r="55" spans="1:28" s="14" customFormat="1" ht="29" x14ac:dyDescent="0.35">
      <c r="A55" s="7">
        <v>43</v>
      </c>
      <c r="B55" s="204" t="s">
        <v>650</v>
      </c>
      <c r="C55" s="13" t="s">
        <v>37</v>
      </c>
      <c r="D55" s="220"/>
      <c r="E55" s="261"/>
      <c r="F55" s="204" t="str">
        <f t="shared" si="0"/>
        <v>N/A</v>
      </c>
      <c r="G55" s="6"/>
      <c r="AA55" s="14" t="str">
        <f t="shared" si="1"/>
        <v/>
      </c>
      <c r="AB55" s="14" t="str">
        <f>IF(LEN($AA55)=0,"N",IF(LEN($AA55)&gt;1,"Error -- Availability entered in an incorrect format",IF($AA55='Control Panel'!$F$36,$AA55,IF($AA55='Control Panel'!$F$37,$AA55,IF($AA55='Control Panel'!$F$38,$AA55,IF($AA55='Control Panel'!$F$39,$AA55,IF($AA55='Control Panel'!$F$40,$AA55,IF($AA55='Control Panel'!$F$41,$AA55,"Error -- Availability entered in an incorrect format"))))))))</f>
        <v>N</v>
      </c>
    </row>
    <row r="56" spans="1:28" s="14" customFormat="1" x14ac:dyDescent="0.35">
      <c r="A56" s="7">
        <v>44</v>
      </c>
      <c r="B56" s="267" t="s">
        <v>651</v>
      </c>
      <c r="C56" s="13" t="s">
        <v>43</v>
      </c>
      <c r="D56" s="220"/>
      <c r="E56" s="261"/>
      <c r="F56" s="204" t="str">
        <f t="shared" si="0"/>
        <v>N/A</v>
      </c>
      <c r="G56" s="6"/>
      <c r="AA56" s="14" t="str">
        <f t="shared" si="1"/>
        <v/>
      </c>
      <c r="AB56" s="14" t="str">
        <f>IF(LEN($AA56)=0,"N",IF(LEN($AA56)&gt;1,"Error -- Availability entered in an incorrect format",IF($AA56='Control Panel'!$F$36,$AA56,IF($AA56='Control Panel'!$F$37,$AA56,IF($AA56='Control Panel'!$F$38,$AA56,IF($AA56='Control Panel'!$F$39,$AA56,IF($AA56='Control Panel'!$F$40,$AA56,IF($AA56='Control Panel'!$F$41,$AA56,"Error -- Availability entered in an incorrect format"))))))))</f>
        <v>N</v>
      </c>
    </row>
    <row r="57" spans="1:28" s="14" customFormat="1" x14ac:dyDescent="0.35">
      <c r="A57" s="7">
        <v>45</v>
      </c>
      <c r="B57" s="267" t="s">
        <v>652</v>
      </c>
      <c r="C57" s="13" t="s">
        <v>43</v>
      </c>
      <c r="D57" s="220"/>
      <c r="E57" s="261"/>
      <c r="F57" s="204" t="str">
        <f t="shared" si="0"/>
        <v>N/A</v>
      </c>
      <c r="G57" s="6"/>
      <c r="AA57" s="14" t="str">
        <f t="shared" si="1"/>
        <v/>
      </c>
      <c r="AB57" s="14" t="str">
        <f>IF(LEN($AA57)=0,"N",IF(LEN($AA57)&gt;1,"Error -- Availability entered in an incorrect format",IF($AA57='Control Panel'!$F$36,$AA57,IF($AA57='Control Panel'!$F$37,$AA57,IF($AA57='Control Panel'!$F$38,$AA57,IF($AA57='Control Panel'!$F$39,$AA57,IF($AA57='Control Panel'!$F$40,$AA57,IF($AA57='Control Panel'!$F$41,$AA57,"Error -- Availability entered in an incorrect format"))))))))</f>
        <v>N</v>
      </c>
    </row>
    <row r="58" spans="1:28" s="14" customFormat="1" x14ac:dyDescent="0.35">
      <c r="A58" s="7">
        <v>46</v>
      </c>
      <c r="B58" s="267" t="s">
        <v>653</v>
      </c>
      <c r="C58" s="13" t="s">
        <v>43</v>
      </c>
      <c r="D58" s="220"/>
      <c r="E58" s="261"/>
      <c r="F58" s="204" t="str">
        <f t="shared" si="0"/>
        <v>N/A</v>
      </c>
      <c r="G58" s="6"/>
      <c r="AA58" s="14" t="str">
        <f t="shared" si="1"/>
        <v/>
      </c>
      <c r="AB58" s="14" t="str">
        <f>IF(LEN($AA58)=0,"N",IF(LEN($AA58)&gt;1,"Error -- Availability entered in an incorrect format",IF($AA58='Control Panel'!$F$36,$AA58,IF($AA58='Control Panel'!$F$37,$AA58,IF($AA58='Control Panel'!$F$38,$AA58,IF($AA58='Control Panel'!$F$39,$AA58,IF($AA58='Control Panel'!$F$40,$AA58,IF($AA58='Control Panel'!$F$41,$AA58,"Error -- Availability entered in an incorrect format"))))))))</f>
        <v>N</v>
      </c>
    </row>
    <row r="59" spans="1:28" s="14" customFormat="1" x14ac:dyDescent="0.35">
      <c r="A59" s="7">
        <v>47</v>
      </c>
      <c r="B59" s="267" t="s">
        <v>654</v>
      </c>
      <c r="C59" s="13" t="s">
        <v>43</v>
      </c>
      <c r="D59" s="220"/>
      <c r="E59" s="261"/>
      <c r="F59" s="204" t="str">
        <f t="shared" si="0"/>
        <v>N/A</v>
      </c>
      <c r="G59" s="6"/>
      <c r="AA59" s="14" t="str">
        <f t="shared" si="1"/>
        <v/>
      </c>
      <c r="AB59" s="14" t="str">
        <f>IF(LEN($AA59)=0,"N",IF(LEN($AA59)&gt;1,"Error -- Availability entered in an incorrect format",IF($AA59='Control Panel'!$F$36,$AA59,IF($AA59='Control Panel'!$F$37,$AA59,IF($AA59='Control Panel'!$F$38,$AA59,IF($AA59='Control Panel'!$F$39,$AA59,IF($AA59='Control Panel'!$F$40,$AA59,IF($AA59='Control Panel'!$F$41,$AA59,"Error -- Availability entered in an incorrect format"))))))))</f>
        <v>N</v>
      </c>
    </row>
    <row r="60" spans="1:28" s="14" customFormat="1" x14ac:dyDescent="0.35">
      <c r="A60" s="7">
        <v>48</v>
      </c>
      <c r="B60" s="267" t="s">
        <v>655</v>
      </c>
      <c r="C60" s="13" t="s">
        <v>43</v>
      </c>
      <c r="D60" s="220"/>
      <c r="E60" s="261"/>
      <c r="F60" s="204" t="str">
        <f t="shared" si="0"/>
        <v>N/A</v>
      </c>
      <c r="G60" s="6"/>
      <c r="AA60" s="14" t="str">
        <f t="shared" si="1"/>
        <v/>
      </c>
      <c r="AB60" s="14" t="str">
        <f>IF(LEN($AA60)=0,"N",IF(LEN($AA60)&gt;1,"Error -- Availability entered in an incorrect format",IF($AA60='Control Panel'!$F$36,$AA60,IF($AA60='Control Panel'!$F$37,$AA60,IF($AA60='Control Panel'!$F$38,$AA60,IF($AA60='Control Panel'!$F$39,$AA60,IF($AA60='Control Panel'!$F$40,$AA60,IF($AA60='Control Panel'!$F$41,$AA60,"Error -- Availability entered in an incorrect format"))))))))</f>
        <v>N</v>
      </c>
    </row>
    <row r="61" spans="1:28" s="14" customFormat="1" x14ac:dyDescent="0.35">
      <c r="A61" s="7">
        <v>49</v>
      </c>
      <c r="B61" s="267" t="s">
        <v>656</v>
      </c>
      <c r="C61" s="13" t="s">
        <v>43</v>
      </c>
      <c r="D61" s="220"/>
      <c r="E61" s="261"/>
      <c r="F61" s="204" t="str">
        <f t="shared" si="0"/>
        <v>N/A</v>
      </c>
      <c r="G61" s="6"/>
      <c r="AA61" s="14" t="str">
        <f t="shared" si="1"/>
        <v/>
      </c>
      <c r="AB61" s="14" t="str">
        <f>IF(LEN($AA61)=0,"N",IF(LEN($AA61)&gt;1,"Error -- Availability entered in an incorrect format",IF($AA61='Control Panel'!$F$36,$AA61,IF($AA61='Control Panel'!$F$37,$AA61,IF($AA61='Control Panel'!$F$38,$AA61,IF($AA61='Control Panel'!$F$39,$AA61,IF($AA61='Control Panel'!$F$40,$AA61,IF($AA61='Control Panel'!$F$41,$AA61,"Error -- Availability entered in an incorrect format"))))))))</f>
        <v>N</v>
      </c>
    </row>
    <row r="62" spans="1:28" s="14" customFormat="1" x14ac:dyDescent="0.35">
      <c r="A62" s="7">
        <v>50</v>
      </c>
      <c r="B62" s="267" t="s">
        <v>657</v>
      </c>
      <c r="C62" s="13" t="s">
        <v>43</v>
      </c>
      <c r="D62" s="220"/>
      <c r="E62" s="261"/>
      <c r="F62" s="204" t="str">
        <f t="shared" si="0"/>
        <v>N/A</v>
      </c>
      <c r="G62" s="6"/>
      <c r="AA62" s="14" t="str">
        <f t="shared" si="1"/>
        <v/>
      </c>
      <c r="AB62" s="14" t="str">
        <f>IF(LEN($AA62)=0,"N",IF(LEN($AA62)&gt;1,"Error -- Availability entered in an incorrect format",IF($AA62='Control Panel'!$F$36,$AA62,IF($AA62='Control Panel'!$F$37,$AA62,IF($AA62='Control Panel'!$F$38,$AA62,IF($AA62='Control Panel'!$F$39,$AA62,IF($AA62='Control Panel'!$F$40,$AA62,IF($AA62='Control Panel'!$F$41,$AA62,"Error -- Availability entered in an incorrect format"))))))))</f>
        <v>N</v>
      </c>
    </row>
    <row r="63" spans="1:28" s="14" customFormat="1" x14ac:dyDescent="0.35">
      <c r="A63" s="7">
        <v>51</v>
      </c>
      <c r="B63" s="267" t="s">
        <v>658</v>
      </c>
      <c r="C63" s="13" t="s">
        <v>43</v>
      </c>
      <c r="D63" s="220"/>
      <c r="E63" s="261"/>
      <c r="F63" s="204" t="str">
        <f t="shared" si="0"/>
        <v>N/A</v>
      </c>
      <c r="G63" s="6"/>
      <c r="AA63" s="14" t="str">
        <f t="shared" si="1"/>
        <v/>
      </c>
      <c r="AB63" s="14" t="str">
        <f>IF(LEN($AA63)=0,"N",IF(LEN($AA63)&gt;1,"Error -- Availability entered in an incorrect format",IF($AA63='Control Panel'!$F$36,$AA63,IF($AA63='Control Panel'!$F$37,$AA63,IF($AA63='Control Panel'!$F$38,$AA63,IF($AA63='Control Panel'!$F$39,$AA63,IF($AA63='Control Panel'!$F$40,$AA63,IF($AA63='Control Panel'!$F$41,$AA63,"Error -- Availability entered in an incorrect format"))))))))</f>
        <v>N</v>
      </c>
    </row>
    <row r="64" spans="1:28" s="14" customFormat="1" x14ac:dyDescent="0.35">
      <c r="A64" s="7">
        <v>52</v>
      </c>
      <c r="B64" s="267" t="s">
        <v>659</v>
      </c>
      <c r="C64" s="13" t="s">
        <v>43</v>
      </c>
      <c r="D64" s="220"/>
      <c r="E64" s="261"/>
      <c r="F64" s="204" t="str">
        <f t="shared" si="0"/>
        <v>N/A</v>
      </c>
      <c r="G64" s="6"/>
      <c r="AA64" s="14" t="str">
        <f t="shared" si="1"/>
        <v/>
      </c>
      <c r="AB64" s="14" t="str">
        <f>IF(LEN($AA64)=0,"N",IF(LEN($AA64)&gt;1,"Error -- Availability entered in an incorrect format",IF($AA64='Control Panel'!$F$36,$AA64,IF($AA64='Control Panel'!$F$37,$AA64,IF($AA64='Control Panel'!$F$38,$AA64,IF($AA64='Control Panel'!$F$39,$AA64,IF($AA64='Control Panel'!$F$40,$AA64,IF($AA64='Control Panel'!$F$41,$AA64,"Error -- Availability entered in an incorrect format"))))))))</f>
        <v>N</v>
      </c>
    </row>
    <row r="65" spans="1:28" s="14" customFormat="1" x14ac:dyDescent="0.35">
      <c r="A65" s="7">
        <v>53</v>
      </c>
      <c r="B65" s="267" t="s">
        <v>660</v>
      </c>
      <c r="C65" s="13" t="s">
        <v>43</v>
      </c>
      <c r="D65" s="220"/>
      <c r="E65" s="261"/>
      <c r="F65" s="204" t="str">
        <f t="shared" si="0"/>
        <v>N/A</v>
      </c>
      <c r="G65" s="6"/>
      <c r="AA65" s="14" t="str">
        <f t="shared" si="1"/>
        <v/>
      </c>
      <c r="AB65" s="14" t="str">
        <f>IF(LEN($AA65)=0,"N",IF(LEN($AA65)&gt;1,"Error -- Availability entered in an incorrect format",IF($AA65='Control Panel'!$F$36,$AA65,IF($AA65='Control Panel'!$F$37,$AA65,IF($AA65='Control Panel'!$F$38,$AA65,IF($AA65='Control Panel'!$F$39,$AA65,IF($AA65='Control Panel'!$F$40,$AA65,IF($AA65='Control Panel'!$F$41,$AA65,"Error -- Availability entered in an incorrect format"))))))))</f>
        <v>N</v>
      </c>
    </row>
    <row r="66" spans="1:28" s="14" customFormat="1" x14ac:dyDescent="0.35">
      <c r="A66" s="7">
        <v>54</v>
      </c>
      <c r="B66" s="267" t="s">
        <v>661</v>
      </c>
      <c r="C66" s="13" t="s">
        <v>43</v>
      </c>
      <c r="D66" s="220"/>
      <c r="E66" s="261"/>
      <c r="F66" s="204" t="str">
        <f t="shared" si="0"/>
        <v>N/A</v>
      </c>
      <c r="G66" s="6"/>
      <c r="AA66" s="14" t="str">
        <f t="shared" si="1"/>
        <v/>
      </c>
      <c r="AB66" s="14" t="str">
        <f>IF(LEN($AA66)=0,"N",IF(LEN($AA66)&gt;1,"Error -- Availability entered in an incorrect format",IF($AA66='Control Panel'!$F$36,$AA66,IF($AA66='Control Panel'!$F$37,$AA66,IF($AA66='Control Panel'!$F$38,$AA66,IF($AA66='Control Panel'!$F$39,$AA66,IF($AA66='Control Panel'!$F$40,$AA66,IF($AA66='Control Panel'!$F$41,$AA66,"Error -- Availability entered in an incorrect format"))))))))</f>
        <v>N</v>
      </c>
    </row>
    <row r="67" spans="1:28" s="14" customFormat="1" x14ac:dyDescent="0.35">
      <c r="A67" s="7">
        <v>55</v>
      </c>
      <c r="B67" s="267" t="s">
        <v>662</v>
      </c>
      <c r="C67" s="13" t="s">
        <v>43</v>
      </c>
      <c r="D67" s="220"/>
      <c r="E67" s="261"/>
      <c r="F67" s="204" t="str">
        <f t="shared" si="0"/>
        <v>N/A</v>
      </c>
      <c r="G67" s="6"/>
      <c r="AA67" s="14" t="str">
        <f t="shared" si="1"/>
        <v/>
      </c>
      <c r="AB67" s="14" t="str">
        <f>IF(LEN($AA67)=0,"N",IF(LEN($AA67)&gt;1,"Error -- Availability entered in an incorrect format",IF($AA67='Control Panel'!$F$36,$AA67,IF($AA67='Control Panel'!$F$37,$AA67,IF($AA67='Control Panel'!$F$38,$AA67,IF($AA67='Control Panel'!$F$39,$AA67,IF($AA67='Control Panel'!$F$40,$AA67,IF($AA67='Control Panel'!$F$41,$AA67,"Error -- Availability entered in an incorrect format"))))))))</f>
        <v>N</v>
      </c>
    </row>
    <row r="68" spans="1:28" s="14" customFormat="1" x14ac:dyDescent="0.35">
      <c r="A68" s="7">
        <v>56</v>
      </c>
      <c r="B68" s="267" t="s">
        <v>663</v>
      </c>
      <c r="C68" s="13" t="s">
        <v>43</v>
      </c>
      <c r="D68" s="220"/>
      <c r="E68" s="261"/>
      <c r="F68" s="204" t="str">
        <f t="shared" si="0"/>
        <v>N/A</v>
      </c>
      <c r="G68" s="6"/>
      <c r="AA68" s="14" t="str">
        <f t="shared" si="1"/>
        <v/>
      </c>
      <c r="AB68" s="14" t="str">
        <f>IF(LEN($AA68)=0,"N",IF(LEN($AA68)&gt;1,"Error -- Availability entered in an incorrect format",IF($AA68='Control Panel'!$F$36,$AA68,IF($AA68='Control Panel'!$F$37,$AA68,IF($AA68='Control Panel'!$F$38,$AA68,IF($AA68='Control Panel'!$F$39,$AA68,IF($AA68='Control Panel'!$F$40,$AA68,IF($AA68='Control Panel'!$F$41,$AA68,"Error -- Availability entered in an incorrect format"))))))))</f>
        <v>N</v>
      </c>
    </row>
    <row r="69" spans="1:28" s="14" customFormat="1" x14ac:dyDescent="0.35">
      <c r="A69" s="7">
        <v>57</v>
      </c>
      <c r="B69" s="267" t="s">
        <v>664</v>
      </c>
      <c r="C69" s="13" t="s">
        <v>43</v>
      </c>
      <c r="D69" s="220"/>
      <c r="E69" s="261"/>
      <c r="F69" s="204" t="str">
        <f t="shared" si="0"/>
        <v>N/A</v>
      </c>
      <c r="G69" s="6"/>
      <c r="AA69" s="14" t="str">
        <f t="shared" si="1"/>
        <v/>
      </c>
      <c r="AB69" s="14" t="str">
        <f>IF(LEN($AA69)=0,"N",IF(LEN($AA69)&gt;1,"Error -- Availability entered in an incorrect format",IF($AA69='Control Panel'!$F$36,$AA69,IF($AA69='Control Panel'!$F$37,$AA69,IF($AA69='Control Panel'!$F$38,$AA69,IF($AA69='Control Panel'!$F$39,$AA69,IF($AA69='Control Panel'!$F$40,$AA69,IF($AA69='Control Panel'!$F$41,$AA69,"Error -- Availability entered in an incorrect format"))))))))</f>
        <v>N</v>
      </c>
    </row>
    <row r="70" spans="1:28" s="14" customFormat="1" x14ac:dyDescent="0.35">
      <c r="A70" s="7">
        <v>58</v>
      </c>
      <c r="B70" s="267" t="s">
        <v>665</v>
      </c>
      <c r="C70" s="13" t="s">
        <v>43</v>
      </c>
      <c r="D70" s="220"/>
      <c r="E70" s="261"/>
      <c r="F70" s="204" t="str">
        <f t="shared" si="0"/>
        <v>N/A</v>
      </c>
      <c r="G70" s="6"/>
      <c r="AA70" s="14" t="str">
        <f t="shared" si="1"/>
        <v/>
      </c>
      <c r="AB70" s="14" t="str">
        <f>IF(LEN($AA70)=0,"N",IF(LEN($AA70)&gt;1,"Error -- Availability entered in an incorrect format",IF($AA70='Control Panel'!$F$36,$AA70,IF($AA70='Control Panel'!$F$37,$AA70,IF($AA70='Control Panel'!$F$38,$AA70,IF($AA70='Control Panel'!$F$39,$AA70,IF($AA70='Control Panel'!$F$40,$AA70,IF($AA70='Control Panel'!$F$41,$AA70,"Error -- Availability entered in an incorrect format"))))))))</f>
        <v>N</v>
      </c>
    </row>
    <row r="71" spans="1:28" s="14" customFormat="1" x14ac:dyDescent="0.35">
      <c r="A71" s="7">
        <v>59</v>
      </c>
      <c r="B71" s="267" t="s">
        <v>666</v>
      </c>
      <c r="C71" s="13" t="s">
        <v>43</v>
      </c>
      <c r="D71" s="220"/>
      <c r="E71" s="261"/>
      <c r="F71" s="204" t="str">
        <f t="shared" si="0"/>
        <v>N/A</v>
      </c>
      <c r="G71" s="6"/>
      <c r="AA71" s="14" t="str">
        <f t="shared" si="1"/>
        <v/>
      </c>
      <c r="AB71" s="14" t="str">
        <f>IF(LEN($AA71)=0,"N",IF(LEN($AA71)&gt;1,"Error -- Availability entered in an incorrect format",IF($AA71='Control Panel'!$F$36,$AA71,IF($AA71='Control Panel'!$F$37,$AA71,IF($AA71='Control Panel'!$F$38,$AA71,IF($AA71='Control Panel'!$F$39,$AA71,IF($AA71='Control Panel'!$F$40,$AA71,IF($AA71='Control Panel'!$F$41,$AA71,"Error -- Availability entered in an incorrect format"))))))))</f>
        <v>N</v>
      </c>
    </row>
    <row r="72" spans="1:28" s="14" customFormat="1" x14ac:dyDescent="0.35">
      <c r="A72" s="7">
        <v>60</v>
      </c>
      <c r="B72" s="267" t="s">
        <v>667</v>
      </c>
      <c r="C72" s="13" t="s">
        <v>43</v>
      </c>
      <c r="D72" s="220"/>
      <c r="E72" s="261"/>
      <c r="F72" s="204" t="str">
        <f t="shared" si="0"/>
        <v>N/A</v>
      </c>
      <c r="G72" s="6"/>
      <c r="AA72" s="14" t="str">
        <f t="shared" si="1"/>
        <v/>
      </c>
      <c r="AB72" s="14" t="str">
        <f>IF(LEN($AA72)=0,"N",IF(LEN($AA72)&gt;1,"Error -- Availability entered in an incorrect format",IF($AA72='Control Panel'!$F$36,$AA72,IF($AA72='Control Panel'!$F$37,$AA72,IF($AA72='Control Panel'!$F$38,$AA72,IF($AA72='Control Panel'!$F$39,$AA72,IF($AA72='Control Panel'!$F$40,$AA72,IF($AA72='Control Panel'!$F$41,$AA72,"Error -- Availability entered in an incorrect format"))))))))</f>
        <v>N</v>
      </c>
    </row>
    <row r="73" spans="1:28" s="14" customFormat="1" x14ac:dyDescent="0.35">
      <c r="A73" s="7">
        <v>61</v>
      </c>
      <c r="B73" s="267" t="s">
        <v>668</v>
      </c>
      <c r="C73" s="13" t="s">
        <v>43</v>
      </c>
      <c r="D73" s="220"/>
      <c r="E73" s="261"/>
      <c r="F73" s="204" t="str">
        <f t="shared" si="0"/>
        <v>N/A</v>
      </c>
      <c r="G73" s="6"/>
      <c r="AA73" s="14" t="str">
        <f t="shared" si="1"/>
        <v/>
      </c>
      <c r="AB73" s="14" t="str">
        <f>IF(LEN($AA73)=0,"N",IF(LEN($AA73)&gt;1,"Error -- Availability entered in an incorrect format",IF($AA73='Control Panel'!$F$36,$AA73,IF($AA73='Control Panel'!$F$37,$AA73,IF($AA73='Control Panel'!$F$38,$AA73,IF($AA73='Control Panel'!$F$39,$AA73,IF($AA73='Control Panel'!$F$40,$AA73,IF($AA73='Control Panel'!$F$41,$AA73,"Error -- Availability entered in an incorrect format"))))))))</f>
        <v>N</v>
      </c>
    </row>
    <row r="74" spans="1:28" s="14" customFormat="1" x14ac:dyDescent="0.35">
      <c r="A74" s="7">
        <v>62</v>
      </c>
      <c r="B74" s="267" t="s">
        <v>669</v>
      </c>
      <c r="C74" s="13" t="s">
        <v>43</v>
      </c>
      <c r="D74" s="220"/>
      <c r="E74" s="261"/>
      <c r="F74" s="204" t="str">
        <f t="shared" si="0"/>
        <v>N/A</v>
      </c>
      <c r="G74" s="6"/>
      <c r="AA74" s="14" t="str">
        <f t="shared" si="1"/>
        <v/>
      </c>
      <c r="AB74" s="14" t="str">
        <f>IF(LEN($AA74)=0,"N",IF(LEN($AA74)&gt;1,"Error -- Availability entered in an incorrect format",IF($AA74='Control Panel'!$F$36,$AA74,IF($AA74='Control Panel'!$F$37,$AA74,IF($AA74='Control Panel'!$F$38,$AA74,IF($AA74='Control Panel'!$F$39,$AA74,IF($AA74='Control Panel'!$F$40,$AA74,IF($AA74='Control Panel'!$F$41,$AA74,"Error -- Availability entered in an incorrect format"))))))))</f>
        <v>N</v>
      </c>
    </row>
    <row r="75" spans="1:28" s="14" customFormat="1" x14ac:dyDescent="0.35">
      <c r="A75" s="7">
        <v>63</v>
      </c>
      <c r="B75" s="267" t="s">
        <v>670</v>
      </c>
      <c r="C75" s="13" t="s">
        <v>43</v>
      </c>
      <c r="D75" s="220"/>
      <c r="E75" s="261"/>
      <c r="F75" s="204" t="str">
        <f t="shared" si="0"/>
        <v>N/A</v>
      </c>
      <c r="G75" s="6"/>
      <c r="AA75" s="14" t="str">
        <f t="shared" si="1"/>
        <v/>
      </c>
      <c r="AB75" s="14" t="str">
        <f>IF(LEN($AA75)=0,"N",IF(LEN($AA75)&gt;1,"Error -- Availability entered in an incorrect format",IF($AA75='Control Panel'!$F$36,$AA75,IF($AA75='Control Panel'!$F$37,$AA75,IF($AA75='Control Panel'!$F$38,$AA75,IF($AA75='Control Panel'!$F$39,$AA75,IF($AA75='Control Panel'!$F$40,$AA75,IF($AA75='Control Panel'!$F$41,$AA75,"Error -- Availability entered in an incorrect format"))))))))</f>
        <v>N</v>
      </c>
    </row>
    <row r="76" spans="1:28" s="14" customFormat="1" x14ac:dyDescent="0.35">
      <c r="A76" s="7">
        <v>64</v>
      </c>
      <c r="B76" s="267" t="s">
        <v>671</v>
      </c>
      <c r="C76" s="13" t="s">
        <v>43</v>
      </c>
      <c r="D76" s="220"/>
      <c r="E76" s="261"/>
      <c r="F76" s="204" t="str">
        <f t="shared" si="0"/>
        <v>N/A</v>
      </c>
      <c r="G76" s="6"/>
      <c r="AA76" s="14" t="str">
        <f t="shared" si="1"/>
        <v/>
      </c>
      <c r="AB76" s="14" t="str">
        <f>IF(LEN($AA76)=0,"N",IF(LEN($AA76)&gt;1,"Error -- Availability entered in an incorrect format",IF($AA76='Control Panel'!$F$36,$AA76,IF($AA76='Control Panel'!$F$37,$AA76,IF($AA76='Control Panel'!$F$38,$AA76,IF($AA76='Control Panel'!$F$39,$AA76,IF($AA76='Control Panel'!$F$40,$AA76,IF($AA76='Control Panel'!$F$41,$AA76,"Error -- Availability entered in an incorrect format"))))))))</f>
        <v>N</v>
      </c>
    </row>
    <row r="77" spans="1:28" s="14" customFormat="1" x14ac:dyDescent="0.35">
      <c r="A77" s="7">
        <v>65</v>
      </c>
      <c r="B77" s="267" t="s">
        <v>672</v>
      </c>
      <c r="C77" s="13" t="s">
        <v>43</v>
      </c>
      <c r="D77" s="220"/>
      <c r="E77" s="261"/>
      <c r="F77" s="204" t="str">
        <f t="shared" si="0"/>
        <v>N/A</v>
      </c>
      <c r="G77" s="6"/>
      <c r="AA77" s="14" t="str">
        <f t="shared" si="1"/>
        <v/>
      </c>
      <c r="AB77" s="14" t="str">
        <f>IF(LEN($AA77)=0,"N",IF(LEN($AA77)&gt;1,"Error -- Availability entered in an incorrect format",IF($AA77='Control Panel'!$F$36,$AA77,IF($AA77='Control Panel'!$F$37,$AA77,IF($AA77='Control Panel'!$F$38,$AA77,IF($AA77='Control Panel'!$F$39,$AA77,IF($AA77='Control Panel'!$F$40,$AA77,IF($AA77='Control Panel'!$F$41,$AA77,"Error -- Availability entered in an incorrect format"))))))))</f>
        <v>N</v>
      </c>
    </row>
    <row r="78" spans="1:28" s="14" customFormat="1" x14ac:dyDescent="0.35">
      <c r="A78" s="7">
        <v>66</v>
      </c>
      <c r="B78" s="267" t="s">
        <v>673</v>
      </c>
      <c r="C78" s="13" t="s">
        <v>43</v>
      </c>
      <c r="D78" s="220"/>
      <c r="E78" s="261"/>
      <c r="F78" s="204" t="str">
        <f t="shared" ref="F78:F141" si="2">IF($D$10=$A$9,"N/A",$D$10)</f>
        <v>N/A</v>
      </c>
      <c r="G78" s="6"/>
      <c r="AA78" s="14" t="str">
        <f t="shared" ref="AA78:AA141" si="3">TRIM($D78)</f>
        <v/>
      </c>
      <c r="AB78" s="14" t="str">
        <f>IF(LEN($AA78)=0,"N",IF(LEN($AA78)&gt;1,"Error -- Availability entered in an incorrect format",IF($AA78='Control Panel'!$F$36,$AA78,IF($AA78='Control Panel'!$F$37,$AA78,IF($AA78='Control Panel'!$F$38,$AA78,IF($AA78='Control Panel'!$F$39,$AA78,IF($AA78='Control Panel'!$F$40,$AA78,IF($AA78='Control Panel'!$F$41,$AA78,"Error -- Availability entered in an incorrect format"))))))))</f>
        <v>N</v>
      </c>
    </row>
    <row r="79" spans="1:28" s="14" customFormat="1" x14ac:dyDescent="0.35">
      <c r="A79" s="7">
        <v>67</v>
      </c>
      <c r="B79" s="267" t="s">
        <v>674</v>
      </c>
      <c r="C79" s="13" t="s">
        <v>43</v>
      </c>
      <c r="D79" s="220"/>
      <c r="E79" s="261"/>
      <c r="F79" s="204" t="str">
        <f t="shared" si="2"/>
        <v>N/A</v>
      </c>
      <c r="G79" s="6"/>
      <c r="AA79" s="14" t="str">
        <f t="shared" si="3"/>
        <v/>
      </c>
      <c r="AB79" s="14" t="str">
        <f>IF(LEN($AA79)=0,"N",IF(LEN($AA79)&gt;1,"Error -- Availability entered in an incorrect format",IF($AA79='Control Panel'!$F$36,$AA79,IF($AA79='Control Panel'!$F$37,$AA79,IF($AA79='Control Panel'!$F$38,$AA79,IF($AA79='Control Panel'!$F$39,$AA79,IF($AA79='Control Panel'!$F$40,$AA79,IF($AA79='Control Panel'!$F$41,$AA79,"Error -- Availability entered in an incorrect format"))))))))</f>
        <v>N</v>
      </c>
    </row>
    <row r="80" spans="1:28" s="14" customFormat="1" x14ac:dyDescent="0.35">
      <c r="A80" s="7">
        <v>68</v>
      </c>
      <c r="B80" s="267" t="s">
        <v>675</v>
      </c>
      <c r="C80" s="13" t="s">
        <v>43</v>
      </c>
      <c r="D80" s="220"/>
      <c r="E80" s="261"/>
      <c r="F80" s="204" t="str">
        <f t="shared" si="2"/>
        <v>N/A</v>
      </c>
      <c r="G80" s="6"/>
      <c r="AA80" s="14" t="str">
        <f t="shared" si="3"/>
        <v/>
      </c>
      <c r="AB80" s="14" t="str">
        <f>IF(LEN($AA80)=0,"N",IF(LEN($AA80)&gt;1,"Error -- Availability entered in an incorrect format",IF($AA80='Control Panel'!$F$36,$AA80,IF($AA80='Control Panel'!$F$37,$AA80,IF($AA80='Control Panel'!$F$38,$AA80,IF($AA80='Control Panel'!$F$39,$AA80,IF($AA80='Control Panel'!$F$40,$AA80,IF($AA80='Control Panel'!$F$41,$AA80,"Error -- Availability entered in an incorrect format"))))))))</f>
        <v>N</v>
      </c>
    </row>
    <row r="81" spans="1:28" s="14" customFormat="1" x14ac:dyDescent="0.35">
      <c r="A81" s="7">
        <v>69</v>
      </c>
      <c r="B81" s="267" t="s">
        <v>676</v>
      </c>
      <c r="C81" s="13" t="s">
        <v>43</v>
      </c>
      <c r="D81" s="220"/>
      <c r="E81" s="261"/>
      <c r="F81" s="204" t="str">
        <f t="shared" si="2"/>
        <v>N/A</v>
      </c>
      <c r="G81" s="6"/>
      <c r="AA81" s="14" t="str">
        <f t="shared" si="3"/>
        <v/>
      </c>
      <c r="AB81" s="14" t="str">
        <f>IF(LEN($AA81)=0,"N",IF(LEN($AA81)&gt;1,"Error -- Availability entered in an incorrect format",IF($AA81='Control Panel'!$F$36,$AA81,IF($AA81='Control Panel'!$F$37,$AA81,IF($AA81='Control Panel'!$F$38,$AA81,IF($AA81='Control Panel'!$F$39,$AA81,IF($AA81='Control Panel'!$F$40,$AA81,IF($AA81='Control Panel'!$F$41,$AA81,"Error -- Availability entered in an incorrect format"))))))))</f>
        <v>N</v>
      </c>
    </row>
    <row r="82" spans="1:28" s="14" customFormat="1" x14ac:dyDescent="0.35">
      <c r="A82" s="7">
        <v>70</v>
      </c>
      <c r="B82" s="267" t="s">
        <v>677</v>
      </c>
      <c r="C82" s="13" t="s">
        <v>43</v>
      </c>
      <c r="D82" s="220"/>
      <c r="E82" s="261"/>
      <c r="F82" s="204" t="str">
        <f t="shared" si="2"/>
        <v>N/A</v>
      </c>
      <c r="G82" s="6"/>
      <c r="AA82" s="14" t="str">
        <f t="shared" si="3"/>
        <v/>
      </c>
      <c r="AB82" s="14" t="str">
        <f>IF(LEN($AA82)=0,"N",IF(LEN($AA82)&gt;1,"Error -- Availability entered in an incorrect format",IF($AA82='Control Panel'!$F$36,$AA82,IF($AA82='Control Panel'!$F$37,$AA82,IF($AA82='Control Panel'!$F$38,$AA82,IF($AA82='Control Panel'!$F$39,$AA82,IF($AA82='Control Panel'!$F$40,$AA82,IF($AA82='Control Panel'!$F$41,$AA82,"Error -- Availability entered in an incorrect format"))))))))</f>
        <v>N</v>
      </c>
    </row>
    <row r="83" spans="1:28" s="14" customFormat="1" x14ac:dyDescent="0.35">
      <c r="A83" s="7">
        <v>71</v>
      </c>
      <c r="B83" s="267" t="s">
        <v>678</v>
      </c>
      <c r="C83" s="13" t="s">
        <v>43</v>
      </c>
      <c r="D83" s="220"/>
      <c r="E83" s="261"/>
      <c r="F83" s="204" t="str">
        <f t="shared" si="2"/>
        <v>N/A</v>
      </c>
      <c r="G83" s="6"/>
      <c r="AA83" s="14" t="str">
        <f t="shared" si="3"/>
        <v/>
      </c>
      <c r="AB83" s="14" t="str">
        <f>IF(LEN($AA83)=0,"N",IF(LEN($AA83)&gt;1,"Error -- Availability entered in an incorrect format",IF($AA83='Control Panel'!$F$36,$AA83,IF($AA83='Control Panel'!$F$37,$AA83,IF($AA83='Control Panel'!$F$38,$AA83,IF($AA83='Control Panel'!$F$39,$AA83,IF($AA83='Control Panel'!$F$40,$AA83,IF($AA83='Control Panel'!$F$41,$AA83,"Error -- Availability entered in an incorrect format"))))))))</f>
        <v>N</v>
      </c>
    </row>
    <row r="84" spans="1:28" s="14" customFormat="1" ht="29" x14ac:dyDescent="0.35">
      <c r="A84" s="7">
        <v>72</v>
      </c>
      <c r="B84" s="267" t="s">
        <v>679</v>
      </c>
      <c r="C84" s="13" t="s">
        <v>43</v>
      </c>
      <c r="D84" s="220"/>
      <c r="E84" s="261"/>
      <c r="F84" s="204" t="str">
        <f t="shared" si="2"/>
        <v>N/A</v>
      </c>
      <c r="G84" s="6"/>
      <c r="AA84" s="14" t="str">
        <f t="shared" si="3"/>
        <v/>
      </c>
      <c r="AB84" s="14" t="str">
        <f>IF(LEN($AA84)=0,"N",IF(LEN($AA84)&gt;1,"Error -- Availability entered in an incorrect format",IF($AA84='Control Panel'!$F$36,$AA84,IF($AA84='Control Panel'!$F$37,$AA84,IF($AA84='Control Panel'!$F$38,$AA84,IF($AA84='Control Panel'!$F$39,$AA84,IF($AA84='Control Panel'!$F$40,$AA84,IF($AA84='Control Panel'!$F$41,$AA84,"Error -- Availability entered in an incorrect format"))))))))</f>
        <v>N</v>
      </c>
    </row>
    <row r="85" spans="1:28" s="14" customFormat="1" x14ac:dyDescent="0.35">
      <c r="A85" s="7">
        <v>73</v>
      </c>
      <c r="B85" s="204" t="s">
        <v>680</v>
      </c>
      <c r="C85" s="13" t="s">
        <v>37</v>
      </c>
      <c r="D85" s="220"/>
      <c r="E85" s="261"/>
      <c r="F85" s="204" t="str">
        <f t="shared" si="2"/>
        <v>N/A</v>
      </c>
      <c r="G85" s="6"/>
      <c r="AA85" s="14" t="str">
        <f t="shared" si="3"/>
        <v/>
      </c>
      <c r="AB85" s="14" t="str">
        <f>IF(LEN($AA85)=0,"N",IF(LEN($AA85)&gt;1,"Error -- Availability entered in an incorrect format",IF($AA85='Control Panel'!$F$36,$AA85,IF($AA85='Control Panel'!$F$37,$AA85,IF($AA85='Control Panel'!$F$38,$AA85,IF($AA85='Control Panel'!$F$39,$AA85,IF($AA85='Control Panel'!$F$40,$AA85,IF($AA85='Control Panel'!$F$41,$AA85,"Error -- Availability entered in an incorrect format"))))))))</f>
        <v>N</v>
      </c>
    </row>
    <row r="86" spans="1:28" s="14" customFormat="1" x14ac:dyDescent="0.35">
      <c r="A86" s="7">
        <v>74</v>
      </c>
      <c r="B86" s="204" t="s">
        <v>681</v>
      </c>
      <c r="C86" s="13" t="s">
        <v>37</v>
      </c>
      <c r="D86" s="220"/>
      <c r="E86" s="261"/>
      <c r="F86" s="204" t="str">
        <f t="shared" si="2"/>
        <v>N/A</v>
      </c>
      <c r="G86" s="6"/>
      <c r="AA86" s="14" t="str">
        <f t="shared" si="3"/>
        <v/>
      </c>
      <c r="AB86" s="14" t="str">
        <f>IF(LEN($AA86)=0,"N",IF(LEN($AA86)&gt;1,"Error -- Availability entered in an incorrect format",IF($AA86='Control Panel'!$F$36,$AA86,IF($AA86='Control Panel'!$F$37,$AA86,IF($AA86='Control Panel'!$F$38,$AA86,IF($AA86='Control Panel'!$F$39,$AA86,IF($AA86='Control Panel'!$F$40,$AA86,IF($AA86='Control Panel'!$F$41,$AA86,"Error -- Availability entered in an incorrect format"))))))))</f>
        <v>N</v>
      </c>
    </row>
    <row r="87" spans="1:28" s="14" customFormat="1" ht="29" x14ac:dyDescent="0.35">
      <c r="A87" s="7">
        <v>75</v>
      </c>
      <c r="B87" s="204" t="s">
        <v>682</v>
      </c>
      <c r="C87" s="13" t="s">
        <v>40</v>
      </c>
      <c r="D87" s="220"/>
      <c r="E87" s="261"/>
      <c r="F87" s="204" t="str">
        <f t="shared" si="2"/>
        <v>N/A</v>
      </c>
      <c r="G87" s="6"/>
      <c r="AA87" s="14" t="str">
        <f t="shared" si="3"/>
        <v/>
      </c>
      <c r="AB87" s="14" t="str">
        <f>IF(LEN($AA87)=0,"N",IF(LEN($AA87)&gt;1,"Error -- Availability entered in an incorrect format",IF($AA87='Control Panel'!$F$36,$AA87,IF($AA87='Control Panel'!$F$37,$AA87,IF($AA87='Control Panel'!$F$38,$AA87,IF($AA87='Control Panel'!$F$39,$AA87,IF($AA87='Control Panel'!$F$40,$AA87,IF($AA87='Control Panel'!$F$41,$AA87,"Error -- Availability entered in an incorrect format"))))))))</f>
        <v>N</v>
      </c>
    </row>
    <row r="88" spans="1:28" s="14" customFormat="1" x14ac:dyDescent="0.35">
      <c r="A88" s="7">
        <v>76</v>
      </c>
      <c r="B88" s="204" t="s">
        <v>683</v>
      </c>
      <c r="C88" s="13" t="s">
        <v>37</v>
      </c>
      <c r="D88" s="220"/>
      <c r="E88" s="261"/>
      <c r="F88" s="204" t="str">
        <f t="shared" si="2"/>
        <v>N/A</v>
      </c>
      <c r="G88" s="6"/>
      <c r="AA88" s="14" t="str">
        <f t="shared" si="3"/>
        <v/>
      </c>
      <c r="AB88" s="14" t="str">
        <f>IF(LEN($AA88)=0,"N",IF(LEN($AA88)&gt;1,"Error -- Availability entered in an incorrect format",IF($AA88='Control Panel'!$F$36,$AA88,IF($AA88='Control Panel'!$F$37,$AA88,IF($AA88='Control Panel'!$F$38,$AA88,IF($AA88='Control Panel'!$F$39,$AA88,IF($AA88='Control Panel'!$F$40,$AA88,IF($AA88='Control Panel'!$F$41,$AA88,"Error -- Availability entered in an incorrect format"))))))))</f>
        <v>N</v>
      </c>
    </row>
    <row r="89" spans="1:28" s="14" customFormat="1" x14ac:dyDescent="0.35">
      <c r="A89" s="7">
        <v>77</v>
      </c>
      <c r="B89" s="204" t="s">
        <v>684</v>
      </c>
      <c r="C89" s="13" t="s">
        <v>37</v>
      </c>
      <c r="D89" s="220"/>
      <c r="E89" s="261"/>
      <c r="F89" s="204" t="str">
        <f t="shared" si="2"/>
        <v>N/A</v>
      </c>
      <c r="G89" s="6"/>
      <c r="AA89" s="14" t="str">
        <f t="shared" si="3"/>
        <v/>
      </c>
      <c r="AB89" s="14" t="str">
        <f>IF(LEN($AA89)=0,"N",IF(LEN($AA89)&gt;1,"Error -- Availability entered in an incorrect format",IF($AA89='Control Panel'!$F$36,$AA89,IF($AA89='Control Panel'!$F$37,$AA89,IF($AA89='Control Panel'!$F$38,$AA89,IF($AA89='Control Panel'!$F$39,$AA89,IF($AA89='Control Panel'!$F$40,$AA89,IF($AA89='Control Panel'!$F$41,$AA89,"Error -- Availability entered in an incorrect format"))))))))</f>
        <v>N</v>
      </c>
    </row>
    <row r="90" spans="1:28" s="14" customFormat="1" x14ac:dyDescent="0.35">
      <c r="A90" s="7">
        <v>78</v>
      </c>
      <c r="B90" s="204" t="s">
        <v>685</v>
      </c>
      <c r="C90" s="13" t="s">
        <v>37</v>
      </c>
      <c r="D90" s="220"/>
      <c r="E90" s="261"/>
      <c r="F90" s="204" t="str">
        <f t="shared" si="2"/>
        <v>N/A</v>
      </c>
      <c r="G90" s="6"/>
      <c r="AA90" s="14" t="str">
        <f t="shared" si="3"/>
        <v/>
      </c>
      <c r="AB90" s="14" t="str">
        <f>IF(LEN($AA90)=0,"N",IF(LEN($AA90)&gt;1,"Error -- Availability entered in an incorrect format",IF($AA90='Control Panel'!$F$36,$AA90,IF($AA90='Control Panel'!$F$37,$AA90,IF($AA90='Control Panel'!$F$38,$AA90,IF($AA90='Control Panel'!$F$39,$AA90,IF($AA90='Control Panel'!$F$40,$AA90,IF($AA90='Control Panel'!$F$41,$AA90,"Error -- Availability entered in an incorrect format"))))))))</f>
        <v>N</v>
      </c>
    </row>
    <row r="91" spans="1:28" s="14" customFormat="1" ht="29" x14ac:dyDescent="0.35">
      <c r="A91" s="7">
        <v>79</v>
      </c>
      <c r="B91" s="204" t="s">
        <v>686</v>
      </c>
      <c r="C91" s="13" t="s">
        <v>37</v>
      </c>
      <c r="D91" s="220"/>
      <c r="E91" s="261"/>
      <c r="F91" s="204" t="str">
        <f t="shared" si="2"/>
        <v>N/A</v>
      </c>
      <c r="G91" s="6"/>
      <c r="AA91" s="14" t="str">
        <f t="shared" si="3"/>
        <v/>
      </c>
      <c r="AB91" s="14" t="str">
        <f>IF(LEN($AA91)=0,"N",IF(LEN($AA91)&gt;1,"Error -- Availability entered in an incorrect format",IF($AA91='Control Panel'!$F$36,$AA91,IF($AA91='Control Panel'!$F$37,$AA91,IF($AA91='Control Panel'!$F$38,$AA91,IF($AA91='Control Panel'!$F$39,$AA91,IF($AA91='Control Panel'!$F$40,$AA91,IF($AA91='Control Panel'!$F$41,$AA91,"Error -- Availability entered in an incorrect format"))))))))</f>
        <v>N</v>
      </c>
    </row>
    <row r="92" spans="1:28" s="14" customFormat="1" ht="43.5" x14ac:dyDescent="0.35">
      <c r="A92" s="7">
        <v>80</v>
      </c>
      <c r="B92" s="204" t="s">
        <v>687</v>
      </c>
      <c r="C92" s="13" t="s">
        <v>37</v>
      </c>
      <c r="D92" s="220"/>
      <c r="E92" s="261"/>
      <c r="F92" s="204" t="str">
        <f t="shared" si="2"/>
        <v>N/A</v>
      </c>
      <c r="G92" s="6"/>
      <c r="AA92" s="14" t="str">
        <f t="shared" si="3"/>
        <v/>
      </c>
      <c r="AB92" s="14" t="str">
        <f>IF(LEN($AA92)=0,"N",IF(LEN($AA92)&gt;1,"Error -- Availability entered in an incorrect format",IF($AA92='Control Panel'!$F$36,$AA92,IF($AA92='Control Panel'!$F$37,$AA92,IF($AA92='Control Panel'!$F$38,$AA92,IF($AA92='Control Panel'!$F$39,$AA92,IF($AA92='Control Panel'!$F$40,$AA92,IF($AA92='Control Panel'!$F$41,$AA92,"Error -- Availability entered in an incorrect format"))))))))</f>
        <v>N</v>
      </c>
    </row>
    <row r="93" spans="1:28" s="14" customFormat="1" ht="43.5" x14ac:dyDescent="0.35">
      <c r="A93" s="7">
        <v>81</v>
      </c>
      <c r="B93" s="204" t="s">
        <v>688</v>
      </c>
      <c r="C93" s="13" t="s">
        <v>37</v>
      </c>
      <c r="D93" s="220"/>
      <c r="E93" s="261"/>
      <c r="F93" s="204" t="str">
        <f t="shared" si="2"/>
        <v>N/A</v>
      </c>
      <c r="G93" s="6"/>
      <c r="AA93" s="14" t="str">
        <f t="shared" si="3"/>
        <v/>
      </c>
      <c r="AB93" s="14" t="str">
        <f>IF(LEN($AA93)=0,"N",IF(LEN($AA93)&gt;1,"Error -- Availability entered in an incorrect format",IF($AA93='Control Panel'!$F$36,$AA93,IF($AA93='Control Panel'!$F$37,$AA93,IF($AA93='Control Panel'!$F$38,$AA93,IF($AA93='Control Panel'!$F$39,$AA93,IF($AA93='Control Panel'!$F$40,$AA93,IF($AA93='Control Panel'!$F$41,$AA93,"Error -- Availability entered in an incorrect format"))))))))</f>
        <v>N</v>
      </c>
    </row>
    <row r="94" spans="1:28" s="14" customFormat="1" ht="29" x14ac:dyDescent="0.35">
      <c r="A94" s="7">
        <v>82</v>
      </c>
      <c r="B94" s="204" t="s">
        <v>689</v>
      </c>
      <c r="C94" s="13" t="s">
        <v>37</v>
      </c>
      <c r="D94" s="220"/>
      <c r="E94" s="261"/>
      <c r="F94" s="204" t="str">
        <f t="shared" si="2"/>
        <v>N/A</v>
      </c>
      <c r="G94" s="6"/>
      <c r="AA94" s="14" t="str">
        <f t="shared" si="3"/>
        <v/>
      </c>
      <c r="AB94" s="14" t="str">
        <f>IF(LEN($AA94)=0,"N",IF(LEN($AA94)&gt;1,"Error -- Availability entered in an incorrect format",IF($AA94='Control Panel'!$F$36,$AA94,IF($AA94='Control Panel'!$F$37,$AA94,IF($AA94='Control Panel'!$F$38,$AA94,IF($AA94='Control Panel'!$F$39,$AA94,IF($AA94='Control Panel'!$F$40,$AA94,IF($AA94='Control Panel'!$F$41,$AA94,"Error -- Availability entered in an incorrect format"))))))))</f>
        <v>N</v>
      </c>
    </row>
    <row r="95" spans="1:28" s="14" customFormat="1" x14ac:dyDescent="0.35">
      <c r="A95" s="7">
        <v>83</v>
      </c>
      <c r="B95" s="204" t="s">
        <v>690</v>
      </c>
      <c r="C95" s="13" t="s">
        <v>37</v>
      </c>
      <c r="D95" s="220"/>
      <c r="E95" s="261"/>
      <c r="F95" s="204" t="str">
        <f t="shared" si="2"/>
        <v>N/A</v>
      </c>
      <c r="G95" s="6"/>
      <c r="AA95" s="14" t="str">
        <f t="shared" si="3"/>
        <v/>
      </c>
      <c r="AB95" s="14" t="str">
        <f>IF(LEN($AA95)=0,"N",IF(LEN($AA95)&gt;1,"Error -- Availability entered in an incorrect format",IF($AA95='Control Panel'!$F$36,$AA95,IF($AA95='Control Panel'!$F$37,$AA95,IF($AA95='Control Panel'!$F$38,$AA95,IF($AA95='Control Panel'!$F$39,$AA95,IF($AA95='Control Panel'!$F$40,$AA95,IF($AA95='Control Panel'!$F$41,$AA95,"Error -- Availability entered in an incorrect format"))))))))</f>
        <v>N</v>
      </c>
    </row>
    <row r="96" spans="1:28" s="14" customFormat="1" ht="29" x14ac:dyDescent="0.35">
      <c r="A96" s="7">
        <v>84</v>
      </c>
      <c r="B96" s="204" t="s">
        <v>691</v>
      </c>
      <c r="C96" s="13" t="s">
        <v>37</v>
      </c>
      <c r="D96" s="220"/>
      <c r="E96" s="261"/>
      <c r="F96" s="204" t="str">
        <f t="shared" si="2"/>
        <v>N/A</v>
      </c>
      <c r="G96" s="6"/>
      <c r="AA96" s="14" t="str">
        <f t="shared" si="3"/>
        <v/>
      </c>
      <c r="AB96" s="14" t="str">
        <f>IF(LEN($AA96)=0,"N",IF(LEN($AA96)&gt;1,"Error -- Availability entered in an incorrect format",IF($AA96='Control Panel'!$F$36,$AA96,IF($AA96='Control Panel'!$F$37,$AA96,IF($AA96='Control Panel'!$F$38,$AA96,IF($AA96='Control Panel'!$F$39,$AA96,IF($AA96='Control Panel'!$F$40,$AA96,IF($AA96='Control Panel'!$F$41,$AA96,"Error -- Availability entered in an incorrect format"))))))))</f>
        <v>N</v>
      </c>
    </row>
    <row r="97" spans="1:28" s="14" customFormat="1" x14ac:dyDescent="0.35">
      <c r="A97" s="7">
        <v>85</v>
      </c>
      <c r="B97" s="204" t="s">
        <v>692</v>
      </c>
      <c r="C97" s="13" t="s">
        <v>40</v>
      </c>
      <c r="D97" s="220"/>
      <c r="E97" s="261"/>
      <c r="F97" s="204" t="str">
        <f t="shared" si="2"/>
        <v>N/A</v>
      </c>
      <c r="G97" s="6"/>
      <c r="AA97" s="14" t="str">
        <f t="shared" si="3"/>
        <v/>
      </c>
      <c r="AB97" s="14" t="str">
        <f>IF(LEN($AA97)=0,"N",IF(LEN($AA97)&gt;1,"Error -- Availability entered in an incorrect format",IF($AA97='Control Panel'!$F$36,$AA97,IF($AA97='Control Panel'!$F$37,$AA97,IF($AA97='Control Panel'!$F$38,$AA97,IF($AA97='Control Panel'!$F$39,$AA97,IF($AA97='Control Panel'!$F$40,$AA97,IF($AA97='Control Panel'!$F$41,$AA97,"Error -- Availability entered in an incorrect format"))))))))</f>
        <v>N</v>
      </c>
    </row>
    <row r="98" spans="1:28" s="14" customFormat="1" ht="29" x14ac:dyDescent="0.35">
      <c r="A98" s="7">
        <v>86</v>
      </c>
      <c r="B98" s="204" t="s">
        <v>693</v>
      </c>
      <c r="C98" s="13" t="s">
        <v>40</v>
      </c>
      <c r="D98" s="220"/>
      <c r="E98" s="261"/>
      <c r="F98" s="204" t="str">
        <f t="shared" si="2"/>
        <v>N/A</v>
      </c>
      <c r="G98" s="6"/>
      <c r="AA98" s="14" t="str">
        <f t="shared" si="3"/>
        <v/>
      </c>
      <c r="AB98" s="14" t="str">
        <f>IF(LEN($AA98)=0,"N",IF(LEN($AA98)&gt;1,"Error -- Availability entered in an incorrect format",IF($AA98='Control Panel'!$F$36,$AA98,IF($AA98='Control Panel'!$F$37,$AA98,IF($AA98='Control Panel'!$F$38,$AA98,IF($AA98='Control Panel'!$F$39,$AA98,IF($AA98='Control Panel'!$F$40,$AA98,IF($AA98='Control Panel'!$F$41,$AA98,"Error -- Availability entered in an incorrect format"))))))))</f>
        <v>N</v>
      </c>
    </row>
    <row r="99" spans="1:28" s="14" customFormat="1" x14ac:dyDescent="0.35">
      <c r="A99" s="7">
        <v>87</v>
      </c>
      <c r="B99" s="204" t="s">
        <v>694</v>
      </c>
      <c r="C99" s="13" t="s">
        <v>40</v>
      </c>
      <c r="D99" s="220"/>
      <c r="E99" s="261"/>
      <c r="F99" s="204" t="str">
        <f t="shared" si="2"/>
        <v>N/A</v>
      </c>
      <c r="G99" s="6"/>
      <c r="AA99" s="14" t="str">
        <f t="shared" si="3"/>
        <v/>
      </c>
      <c r="AB99" s="14" t="str">
        <f>IF(LEN($AA99)=0,"N",IF(LEN($AA99)&gt;1,"Error -- Availability entered in an incorrect format",IF($AA99='Control Panel'!$F$36,$AA99,IF($AA99='Control Panel'!$F$37,$AA99,IF($AA99='Control Panel'!$F$38,$AA99,IF($AA99='Control Panel'!$F$39,$AA99,IF($AA99='Control Panel'!$F$40,$AA99,IF($AA99='Control Panel'!$F$41,$AA99,"Error -- Availability entered in an incorrect format"))))))))</f>
        <v>N</v>
      </c>
    </row>
    <row r="100" spans="1:28" s="14" customFormat="1" ht="58" x14ac:dyDescent="0.35">
      <c r="A100" s="7">
        <v>88</v>
      </c>
      <c r="B100" s="204" t="s">
        <v>695</v>
      </c>
      <c r="C100" s="13" t="s">
        <v>37</v>
      </c>
      <c r="D100" s="220"/>
      <c r="E100" s="261"/>
      <c r="F100" s="204" t="str">
        <f t="shared" si="2"/>
        <v>N/A</v>
      </c>
      <c r="G100" s="6"/>
      <c r="AA100" s="14" t="str">
        <f t="shared" si="3"/>
        <v/>
      </c>
      <c r="AB100" s="14" t="str">
        <f>IF(LEN($AA100)=0,"N",IF(LEN($AA100)&gt;1,"Error -- Availability entered in an incorrect format",IF($AA100='Control Panel'!$F$36,$AA100,IF($AA100='Control Panel'!$F$37,$AA100,IF($AA100='Control Panel'!$F$38,$AA100,IF($AA100='Control Panel'!$F$39,$AA100,IF($AA100='Control Panel'!$F$40,$AA100,IF($AA100='Control Panel'!$F$41,$AA100,"Error -- Availability entered in an incorrect format"))))))))</f>
        <v>N</v>
      </c>
    </row>
    <row r="101" spans="1:28" s="14" customFormat="1" x14ac:dyDescent="0.35">
      <c r="A101" s="7">
        <v>89</v>
      </c>
      <c r="B101" s="204" t="s">
        <v>696</v>
      </c>
      <c r="C101" s="13" t="s">
        <v>37</v>
      </c>
      <c r="D101" s="220"/>
      <c r="E101" s="261"/>
      <c r="F101" s="204" t="str">
        <f t="shared" si="2"/>
        <v>N/A</v>
      </c>
      <c r="G101" s="6"/>
      <c r="AA101" s="14" t="str">
        <f t="shared" si="3"/>
        <v/>
      </c>
      <c r="AB101" s="14" t="str">
        <f>IF(LEN($AA101)=0,"N",IF(LEN($AA101)&gt;1,"Error -- Availability entered in an incorrect format",IF($AA101='Control Panel'!$F$36,$AA101,IF($AA101='Control Panel'!$F$37,$AA101,IF($AA101='Control Panel'!$F$38,$AA101,IF($AA101='Control Panel'!$F$39,$AA101,IF($AA101='Control Panel'!$F$40,$AA101,IF($AA101='Control Panel'!$F$41,$AA101,"Error -- Availability entered in an incorrect format"))))))))</f>
        <v>N</v>
      </c>
    </row>
    <row r="102" spans="1:28" s="14" customFormat="1" ht="29" x14ac:dyDescent="0.35">
      <c r="A102" s="7">
        <v>90</v>
      </c>
      <c r="B102" s="204" t="s">
        <v>697</v>
      </c>
      <c r="C102" s="13" t="s">
        <v>40</v>
      </c>
      <c r="D102" s="220"/>
      <c r="E102" s="261"/>
      <c r="F102" s="204" t="str">
        <f t="shared" si="2"/>
        <v>N/A</v>
      </c>
      <c r="G102" s="6"/>
      <c r="AA102" s="14" t="str">
        <f t="shared" si="3"/>
        <v/>
      </c>
      <c r="AB102" s="14" t="str">
        <f>IF(LEN($AA102)=0,"N",IF(LEN($AA102)&gt;1,"Error -- Availability entered in an incorrect format",IF($AA102='Control Panel'!$F$36,$AA102,IF($AA102='Control Panel'!$F$37,$AA102,IF($AA102='Control Panel'!$F$38,$AA102,IF($AA102='Control Panel'!$F$39,$AA102,IF($AA102='Control Panel'!$F$40,$AA102,IF($AA102='Control Panel'!$F$41,$AA102,"Error -- Availability entered in an incorrect format"))))))))</f>
        <v>N</v>
      </c>
    </row>
    <row r="103" spans="1:28" s="14" customFormat="1" x14ac:dyDescent="0.35">
      <c r="A103" s="7">
        <v>91</v>
      </c>
      <c r="B103" s="204" t="s">
        <v>698</v>
      </c>
      <c r="C103" s="13" t="s">
        <v>37</v>
      </c>
      <c r="D103" s="220"/>
      <c r="E103" s="261"/>
      <c r="F103" s="204" t="str">
        <f t="shared" si="2"/>
        <v>N/A</v>
      </c>
      <c r="G103" s="6"/>
      <c r="AA103" s="14" t="str">
        <f t="shared" si="3"/>
        <v/>
      </c>
      <c r="AB103" s="14" t="str">
        <f>IF(LEN($AA103)=0,"N",IF(LEN($AA103)&gt;1,"Error -- Availability entered in an incorrect format",IF($AA103='Control Panel'!$F$36,$AA103,IF($AA103='Control Panel'!$F$37,$AA103,IF($AA103='Control Panel'!$F$38,$AA103,IF($AA103='Control Panel'!$F$39,$AA103,IF($AA103='Control Panel'!$F$40,$AA103,IF($AA103='Control Panel'!$F$41,$AA103,"Error -- Availability entered in an incorrect format"))))))))</f>
        <v>N</v>
      </c>
    </row>
    <row r="104" spans="1:28" s="14" customFormat="1" x14ac:dyDescent="0.35">
      <c r="A104" s="7">
        <v>92</v>
      </c>
      <c r="B104" s="274" t="s">
        <v>699</v>
      </c>
      <c r="C104" s="13"/>
      <c r="D104" s="220"/>
      <c r="E104" s="261"/>
      <c r="F104" s="204" t="str">
        <f t="shared" si="2"/>
        <v>N/A</v>
      </c>
      <c r="G104" s="6"/>
      <c r="AA104" s="14" t="str">
        <f t="shared" si="3"/>
        <v/>
      </c>
      <c r="AB104" s="14" t="str">
        <f>IF(LEN($AA104)=0,"N",IF(LEN($AA104)&gt;1,"Error -- Availability entered in an incorrect format",IF($AA104='Control Panel'!$F$36,$AA104,IF($AA104='Control Panel'!$F$37,$AA104,IF($AA104='Control Panel'!$F$38,$AA104,IF($AA104='Control Panel'!$F$39,$AA104,IF($AA104='Control Panel'!$F$40,$AA104,IF($AA104='Control Panel'!$F$41,$AA104,"Error -- Availability entered in an incorrect format"))))))))</f>
        <v>N</v>
      </c>
    </row>
    <row r="105" spans="1:28" s="14" customFormat="1" ht="29" x14ac:dyDescent="0.35">
      <c r="A105" s="7">
        <v>93</v>
      </c>
      <c r="B105" s="204" t="s">
        <v>700</v>
      </c>
      <c r="C105" s="13" t="s">
        <v>37</v>
      </c>
      <c r="D105" s="220"/>
      <c r="E105" s="261"/>
      <c r="F105" s="204" t="str">
        <f t="shared" si="2"/>
        <v>N/A</v>
      </c>
      <c r="G105" s="6"/>
      <c r="AA105" s="14" t="str">
        <f t="shared" si="3"/>
        <v/>
      </c>
      <c r="AB105" s="14" t="str">
        <f>IF(LEN($AA105)=0,"N",IF(LEN($AA105)&gt;1,"Error -- Availability entered in an incorrect format",IF($AA105='Control Panel'!$F$36,$AA105,IF($AA105='Control Panel'!$F$37,$AA105,IF($AA105='Control Panel'!$F$38,$AA105,IF($AA105='Control Panel'!$F$39,$AA105,IF($AA105='Control Panel'!$F$40,$AA105,IF($AA105='Control Panel'!$F$41,$AA105,"Error -- Availability entered in an incorrect format"))))))))</f>
        <v>N</v>
      </c>
    </row>
    <row r="106" spans="1:28" s="14" customFormat="1" ht="29" x14ac:dyDescent="0.35">
      <c r="A106" s="7">
        <v>94</v>
      </c>
      <c r="B106" s="204" t="s">
        <v>701</v>
      </c>
      <c r="C106" s="13" t="s">
        <v>37</v>
      </c>
      <c r="D106" s="220"/>
      <c r="E106" s="261"/>
      <c r="F106" s="204" t="str">
        <f t="shared" si="2"/>
        <v>N/A</v>
      </c>
      <c r="G106" s="6"/>
      <c r="AA106" s="14" t="str">
        <f t="shared" si="3"/>
        <v/>
      </c>
      <c r="AB106" s="14" t="str">
        <f>IF(LEN($AA106)=0,"N",IF(LEN($AA106)&gt;1,"Error -- Availability entered in an incorrect format",IF($AA106='Control Panel'!$F$36,$AA106,IF($AA106='Control Panel'!$F$37,$AA106,IF($AA106='Control Panel'!$F$38,$AA106,IF($AA106='Control Panel'!$F$39,$AA106,IF($AA106='Control Panel'!$F$40,$AA106,IF($AA106='Control Panel'!$F$41,$AA106,"Error -- Availability entered in an incorrect format"))))))))</f>
        <v>N</v>
      </c>
    </row>
    <row r="107" spans="1:28" s="14" customFormat="1" x14ac:dyDescent="0.35">
      <c r="A107" s="7">
        <v>95</v>
      </c>
      <c r="B107" s="204" t="s">
        <v>702</v>
      </c>
      <c r="C107" s="13" t="s">
        <v>42</v>
      </c>
      <c r="D107" s="220"/>
      <c r="E107" s="261"/>
      <c r="F107" s="204" t="str">
        <f t="shared" si="2"/>
        <v>N/A</v>
      </c>
      <c r="G107" s="6"/>
      <c r="AA107" s="14" t="str">
        <f t="shared" si="3"/>
        <v/>
      </c>
      <c r="AB107" s="14" t="str">
        <f>IF(LEN($AA107)=0,"N",IF(LEN($AA107)&gt;1,"Error -- Availability entered in an incorrect format",IF($AA107='Control Panel'!$F$36,$AA107,IF($AA107='Control Panel'!$F$37,$AA107,IF($AA107='Control Panel'!$F$38,$AA107,IF($AA107='Control Panel'!$F$39,$AA107,IF($AA107='Control Panel'!$F$40,$AA107,IF($AA107='Control Panel'!$F$41,$AA107,"Error -- Availability entered in an incorrect format"))))))))</f>
        <v>N</v>
      </c>
    </row>
    <row r="108" spans="1:28" s="14" customFormat="1" x14ac:dyDescent="0.35">
      <c r="A108" s="7">
        <v>96</v>
      </c>
      <c r="B108" s="204" t="s">
        <v>703</v>
      </c>
      <c r="C108" s="13" t="s">
        <v>37</v>
      </c>
      <c r="D108" s="220"/>
      <c r="E108" s="261"/>
      <c r="F108" s="204" t="str">
        <f t="shared" si="2"/>
        <v>N/A</v>
      </c>
      <c r="G108" s="6"/>
      <c r="AA108" s="14" t="str">
        <f t="shared" si="3"/>
        <v/>
      </c>
      <c r="AB108" s="14" t="str">
        <f>IF(LEN($AA108)=0,"N",IF(LEN($AA108)&gt;1,"Error -- Availability entered in an incorrect format",IF($AA108='Control Panel'!$F$36,$AA108,IF($AA108='Control Panel'!$F$37,$AA108,IF($AA108='Control Panel'!$F$38,$AA108,IF($AA108='Control Panel'!$F$39,$AA108,IF($AA108='Control Panel'!$F$40,$AA108,IF($AA108='Control Panel'!$F$41,$AA108,"Error -- Availability entered in an incorrect format"))))))))</f>
        <v>N</v>
      </c>
    </row>
    <row r="109" spans="1:28" s="14" customFormat="1" x14ac:dyDescent="0.35">
      <c r="A109" s="7">
        <v>97</v>
      </c>
      <c r="B109" s="204" t="s">
        <v>704</v>
      </c>
      <c r="C109" s="13" t="s">
        <v>37</v>
      </c>
      <c r="D109" s="220"/>
      <c r="E109" s="261"/>
      <c r="F109" s="204" t="str">
        <f t="shared" si="2"/>
        <v>N/A</v>
      </c>
      <c r="G109" s="6"/>
      <c r="AA109" s="14" t="str">
        <f t="shared" si="3"/>
        <v/>
      </c>
      <c r="AB109" s="14" t="str">
        <f>IF(LEN($AA109)=0,"N",IF(LEN($AA109)&gt;1,"Error -- Availability entered in an incorrect format",IF($AA109='Control Panel'!$F$36,$AA109,IF($AA109='Control Panel'!$F$37,$AA109,IF($AA109='Control Panel'!$F$38,$AA109,IF($AA109='Control Panel'!$F$39,$AA109,IF($AA109='Control Panel'!$F$40,$AA109,IF($AA109='Control Panel'!$F$41,$AA109,"Error -- Availability entered in an incorrect format"))))))))</f>
        <v>N</v>
      </c>
    </row>
    <row r="110" spans="1:28" s="14" customFormat="1" ht="29" x14ac:dyDescent="0.35">
      <c r="A110" s="7">
        <v>98</v>
      </c>
      <c r="B110" s="204" t="s">
        <v>705</v>
      </c>
      <c r="C110" s="13" t="s">
        <v>37</v>
      </c>
      <c r="D110" s="220"/>
      <c r="E110" s="261"/>
      <c r="F110" s="204" t="str">
        <f t="shared" si="2"/>
        <v>N/A</v>
      </c>
      <c r="G110" s="6"/>
      <c r="AA110" s="14" t="str">
        <f t="shared" si="3"/>
        <v/>
      </c>
      <c r="AB110" s="14" t="str">
        <f>IF(LEN($AA110)=0,"N",IF(LEN($AA110)&gt;1,"Error -- Availability entered in an incorrect format",IF($AA110='Control Panel'!$F$36,$AA110,IF($AA110='Control Panel'!$F$37,$AA110,IF($AA110='Control Panel'!$F$38,$AA110,IF($AA110='Control Panel'!$F$39,$AA110,IF($AA110='Control Panel'!$F$40,$AA110,IF($AA110='Control Panel'!$F$41,$AA110,"Error -- Availability entered in an incorrect format"))))))))</f>
        <v>N</v>
      </c>
    </row>
    <row r="111" spans="1:28" s="14" customFormat="1" ht="29" x14ac:dyDescent="0.35">
      <c r="A111" s="7">
        <v>99</v>
      </c>
      <c r="B111" s="204" t="s">
        <v>706</v>
      </c>
      <c r="C111" s="13" t="s">
        <v>40</v>
      </c>
      <c r="D111" s="220"/>
      <c r="E111" s="261"/>
      <c r="F111" s="204" t="str">
        <f t="shared" si="2"/>
        <v>N/A</v>
      </c>
      <c r="G111" s="6"/>
      <c r="AA111" s="14" t="str">
        <f t="shared" si="3"/>
        <v/>
      </c>
      <c r="AB111" s="14" t="str">
        <f>IF(LEN($AA111)=0,"N",IF(LEN($AA111)&gt;1,"Error -- Availability entered in an incorrect format",IF($AA111='Control Panel'!$F$36,$AA111,IF($AA111='Control Panel'!$F$37,$AA111,IF($AA111='Control Panel'!$F$38,$AA111,IF($AA111='Control Panel'!$F$39,$AA111,IF($AA111='Control Panel'!$F$40,$AA111,IF($AA111='Control Panel'!$F$41,$AA111,"Error -- Availability entered in an incorrect format"))))))))</f>
        <v>N</v>
      </c>
    </row>
    <row r="112" spans="1:28" s="14" customFormat="1" x14ac:dyDescent="0.35">
      <c r="A112" s="7">
        <v>100</v>
      </c>
      <c r="B112" s="274" t="s">
        <v>707</v>
      </c>
      <c r="C112" s="13"/>
      <c r="D112" s="220"/>
      <c r="E112" s="261"/>
      <c r="F112" s="204" t="str">
        <f t="shared" si="2"/>
        <v>N/A</v>
      </c>
      <c r="G112" s="6"/>
      <c r="AA112" s="14" t="str">
        <f t="shared" si="3"/>
        <v/>
      </c>
      <c r="AB112" s="14" t="str">
        <f>IF(LEN($AA112)=0,"N",IF(LEN($AA112)&gt;1,"Error -- Availability entered in an incorrect format",IF($AA112='Control Panel'!$F$36,$AA112,IF($AA112='Control Panel'!$F$37,$AA112,IF($AA112='Control Panel'!$F$38,$AA112,IF($AA112='Control Panel'!$F$39,$AA112,IF($AA112='Control Panel'!$F$40,$AA112,IF($AA112='Control Panel'!$F$41,$AA112,"Error -- Availability entered in an incorrect format"))))))))</f>
        <v>N</v>
      </c>
    </row>
    <row r="113" spans="1:28" s="14" customFormat="1" ht="29" x14ac:dyDescent="0.35">
      <c r="A113" s="7">
        <v>101</v>
      </c>
      <c r="B113" s="204" t="s">
        <v>708</v>
      </c>
      <c r="C113" s="13" t="s">
        <v>37</v>
      </c>
      <c r="D113" s="220"/>
      <c r="E113" s="261"/>
      <c r="F113" s="204" t="str">
        <f t="shared" si="2"/>
        <v>N/A</v>
      </c>
      <c r="G113" s="6"/>
      <c r="AA113" s="14" t="str">
        <f t="shared" si="3"/>
        <v/>
      </c>
      <c r="AB113" s="14" t="str">
        <f>IF(LEN($AA113)=0,"N",IF(LEN($AA113)&gt;1,"Error -- Availability entered in an incorrect format",IF($AA113='Control Panel'!$F$36,$AA113,IF($AA113='Control Panel'!$F$37,$AA113,IF($AA113='Control Panel'!$F$38,$AA113,IF($AA113='Control Panel'!$F$39,$AA113,IF($AA113='Control Panel'!$F$40,$AA113,IF($AA113='Control Panel'!$F$41,$AA113,"Error -- Availability entered in an incorrect format"))))))))</f>
        <v>N</v>
      </c>
    </row>
    <row r="114" spans="1:28" s="14" customFormat="1" ht="29" x14ac:dyDescent="0.35">
      <c r="A114" s="7">
        <v>102</v>
      </c>
      <c r="B114" s="204" t="s">
        <v>709</v>
      </c>
      <c r="C114" s="13" t="s">
        <v>37</v>
      </c>
      <c r="D114" s="220"/>
      <c r="E114" s="261"/>
      <c r="F114" s="204" t="str">
        <f t="shared" si="2"/>
        <v>N/A</v>
      </c>
      <c r="G114" s="6"/>
      <c r="AA114" s="14" t="str">
        <f t="shared" si="3"/>
        <v/>
      </c>
      <c r="AB114" s="14" t="str">
        <f>IF(LEN($AA114)=0,"N",IF(LEN($AA114)&gt;1,"Error -- Availability entered in an incorrect format",IF($AA114='Control Panel'!$F$36,$AA114,IF($AA114='Control Panel'!$F$37,$AA114,IF($AA114='Control Panel'!$F$38,$AA114,IF($AA114='Control Panel'!$F$39,$AA114,IF($AA114='Control Panel'!$F$40,$AA114,IF($AA114='Control Panel'!$F$41,$AA114,"Error -- Availability entered in an incorrect format"))))))))</f>
        <v>N</v>
      </c>
    </row>
    <row r="115" spans="1:28" s="14" customFormat="1" ht="29" x14ac:dyDescent="0.35">
      <c r="A115" s="7">
        <v>103</v>
      </c>
      <c r="B115" s="204" t="s">
        <v>710</v>
      </c>
      <c r="C115" s="13" t="s">
        <v>37</v>
      </c>
      <c r="D115" s="220"/>
      <c r="E115" s="261"/>
      <c r="F115" s="204" t="str">
        <f t="shared" si="2"/>
        <v>N/A</v>
      </c>
      <c r="G115" s="6"/>
      <c r="AA115" s="14" t="str">
        <f t="shared" si="3"/>
        <v/>
      </c>
      <c r="AB115" s="14" t="str">
        <f>IF(LEN($AA115)=0,"N",IF(LEN($AA115)&gt;1,"Error -- Availability entered in an incorrect format",IF($AA115='Control Panel'!$F$36,$AA115,IF($AA115='Control Panel'!$F$37,$AA115,IF($AA115='Control Panel'!$F$38,$AA115,IF($AA115='Control Panel'!$F$39,$AA115,IF($AA115='Control Panel'!$F$40,$AA115,IF($AA115='Control Panel'!$F$41,$AA115,"Error -- Availability entered in an incorrect format"))))))))</f>
        <v>N</v>
      </c>
    </row>
    <row r="116" spans="1:28" s="14" customFormat="1" ht="29" x14ac:dyDescent="0.35">
      <c r="A116" s="7">
        <v>104</v>
      </c>
      <c r="B116" s="204" t="s">
        <v>711</v>
      </c>
      <c r="C116" s="13" t="s">
        <v>42</v>
      </c>
      <c r="D116" s="220"/>
      <c r="E116" s="261"/>
      <c r="F116" s="204" t="str">
        <f t="shared" si="2"/>
        <v>N/A</v>
      </c>
      <c r="G116" s="6"/>
      <c r="AA116" s="14" t="str">
        <f t="shared" si="3"/>
        <v/>
      </c>
      <c r="AB116" s="14" t="str">
        <f>IF(LEN($AA116)=0,"N",IF(LEN($AA116)&gt;1,"Error -- Availability entered in an incorrect format",IF($AA116='Control Panel'!$F$36,$AA116,IF($AA116='Control Panel'!$F$37,$AA116,IF($AA116='Control Panel'!$F$38,$AA116,IF($AA116='Control Panel'!$F$39,$AA116,IF($AA116='Control Panel'!$F$40,$AA116,IF($AA116='Control Panel'!$F$41,$AA116,"Error -- Availability entered in an incorrect format"))))))))</f>
        <v>N</v>
      </c>
    </row>
    <row r="117" spans="1:28" s="14" customFormat="1" x14ac:dyDescent="0.35">
      <c r="A117" s="7">
        <v>105</v>
      </c>
      <c r="B117" s="275" t="s">
        <v>712</v>
      </c>
      <c r="C117" s="13"/>
      <c r="D117" s="220"/>
      <c r="E117" s="261"/>
      <c r="F117" s="204" t="str">
        <f t="shared" si="2"/>
        <v>N/A</v>
      </c>
      <c r="G117" s="6"/>
      <c r="AA117" s="14" t="str">
        <f t="shared" si="3"/>
        <v/>
      </c>
      <c r="AB117" s="14" t="str">
        <f>IF(LEN($AA117)=0,"N",IF(LEN($AA117)&gt;1,"Error -- Availability entered in an incorrect format",IF($AA117='Control Panel'!$F$36,$AA117,IF($AA117='Control Panel'!$F$37,$AA117,IF($AA117='Control Panel'!$F$38,$AA117,IF($AA117='Control Panel'!$F$39,$AA117,IF($AA117='Control Panel'!$F$40,$AA117,IF($AA117='Control Panel'!$F$41,$AA117,"Error -- Availability entered in an incorrect format"))))))))</f>
        <v>N</v>
      </c>
    </row>
    <row r="118" spans="1:28" s="14" customFormat="1" x14ac:dyDescent="0.35">
      <c r="A118" s="7">
        <v>106</v>
      </c>
      <c r="B118" s="9" t="s">
        <v>713</v>
      </c>
      <c r="C118" s="13" t="s">
        <v>40</v>
      </c>
      <c r="D118" s="220"/>
      <c r="E118" s="261"/>
      <c r="F118" s="204" t="str">
        <f t="shared" si="2"/>
        <v>N/A</v>
      </c>
      <c r="G118" s="6"/>
      <c r="AA118" s="14" t="str">
        <f t="shared" si="3"/>
        <v/>
      </c>
      <c r="AB118" s="14" t="str">
        <f>IF(LEN($AA118)=0,"N",IF(LEN($AA118)&gt;1,"Error -- Availability entered in an incorrect format",IF($AA118='Control Panel'!$F$36,$AA118,IF($AA118='Control Panel'!$F$37,$AA118,IF($AA118='Control Panel'!$F$38,$AA118,IF($AA118='Control Panel'!$F$39,$AA118,IF($AA118='Control Panel'!$F$40,$AA118,IF($AA118='Control Panel'!$F$41,$AA118,"Error -- Availability entered in an incorrect format"))))))))</f>
        <v>N</v>
      </c>
    </row>
    <row r="119" spans="1:28" s="14" customFormat="1" x14ac:dyDescent="0.35">
      <c r="A119" s="7">
        <v>107</v>
      </c>
      <c r="B119" s="204" t="s">
        <v>714</v>
      </c>
      <c r="C119" s="13" t="s">
        <v>42</v>
      </c>
      <c r="D119" s="220"/>
      <c r="E119" s="261"/>
      <c r="F119" s="204" t="str">
        <f t="shared" si="2"/>
        <v>N/A</v>
      </c>
      <c r="G119" s="6"/>
      <c r="AA119" s="14" t="str">
        <f t="shared" si="3"/>
        <v/>
      </c>
      <c r="AB119" s="14" t="str">
        <f>IF(LEN($AA119)=0,"N",IF(LEN($AA119)&gt;1,"Error -- Availability entered in an incorrect format",IF($AA119='Control Panel'!$F$36,$AA119,IF($AA119='Control Panel'!$F$37,$AA119,IF($AA119='Control Panel'!$F$38,$AA119,IF($AA119='Control Panel'!$F$39,$AA119,IF($AA119='Control Panel'!$F$40,$AA119,IF($AA119='Control Panel'!$F$41,$AA119,"Error -- Availability entered in an incorrect format"))))))))</f>
        <v>N</v>
      </c>
    </row>
    <row r="120" spans="1:28" s="14" customFormat="1" ht="29" x14ac:dyDescent="0.35">
      <c r="A120" s="7">
        <v>108</v>
      </c>
      <c r="B120" s="204" t="s">
        <v>715</v>
      </c>
      <c r="C120" s="13" t="s">
        <v>40</v>
      </c>
      <c r="D120" s="220"/>
      <c r="E120" s="261"/>
      <c r="F120" s="204" t="str">
        <f t="shared" si="2"/>
        <v>N/A</v>
      </c>
      <c r="G120" s="6"/>
      <c r="AA120" s="14" t="str">
        <f t="shared" si="3"/>
        <v/>
      </c>
      <c r="AB120" s="14" t="str">
        <f>IF(LEN($AA120)=0,"N",IF(LEN($AA120)&gt;1,"Error -- Availability entered in an incorrect format",IF($AA120='Control Panel'!$F$36,$AA120,IF($AA120='Control Panel'!$F$37,$AA120,IF($AA120='Control Panel'!$F$38,$AA120,IF($AA120='Control Panel'!$F$39,$AA120,IF($AA120='Control Panel'!$F$40,$AA120,IF($AA120='Control Panel'!$F$41,$AA120,"Error -- Availability entered in an incorrect format"))))))))</f>
        <v>N</v>
      </c>
    </row>
    <row r="121" spans="1:28" s="14" customFormat="1" ht="29" x14ac:dyDescent="0.35">
      <c r="A121" s="7">
        <v>109</v>
      </c>
      <c r="B121" s="204" t="s">
        <v>716</v>
      </c>
      <c r="C121" s="13" t="s">
        <v>37</v>
      </c>
      <c r="D121" s="220"/>
      <c r="E121" s="261"/>
      <c r="F121" s="204" t="str">
        <f t="shared" si="2"/>
        <v>N/A</v>
      </c>
      <c r="G121" s="6"/>
      <c r="AA121" s="14" t="str">
        <f t="shared" si="3"/>
        <v/>
      </c>
      <c r="AB121" s="14" t="str">
        <f>IF(LEN($AA121)=0,"N",IF(LEN($AA121)&gt;1,"Error -- Availability entered in an incorrect format",IF($AA121='Control Panel'!$F$36,$AA121,IF($AA121='Control Panel'!$F$37,$AA121,IF($AA121='Control Panel'!$F$38,$AA121,IF($AA121='Control Panel'!$F$39,$AA121,IF($AA121='Control Panel'!$F$40,$AA121,IF($AA121='Control Panel'!$F$41,$AA121,"Error -- Availability entered in an incorrect format"))))))))</f>
        <v>N</v>
      </c>
    </row>
    <row r="122" spans="1:28" s="14" customFormat="1" x14ac:dyDescent="0.35">
      <c r="A122" s="7">
        <v>110</v>
      </c>
      <c r="B122" s="204" t="s">
        <v>717</v>
      </c>
      <c r="C122" s="13" t="s">
        <v>42</v>
      </c>
      <c r="D122" s="220"/>
      <c r="E122" s="261"/>
      <c r="F122" s="204" t="str">
        <f t="shared" si="2"/>
        <v>N/A</v>
      </c>
      <c r="G122" s="6"/>
      <c r="AA122" s="14" t="str">
        <f t="shared" si="3"/>
        <v/>
      </c>
      <c r="AB122" s="14" t="str">
        <f>IF(LEN($AA122)=0,"N",IF(LEN($AA122)&gt;1,"Error -- Availability entered in an incorrect format",IF($AA122='Control Panel'!$F$36,$AA122,IF($AA122='Control Panel'!$F$37,$AA122,IF($AA122='Control Panel'!$F$38,$AA122,IF($AA122='Control Panel'!$F$39,$AA122,IF($AA122='Control Panel'!$F$40,$AA122,IF($AA122='Control Panel'!$F$41,$AA122,"Error -- Availability entered in an incorrect format"))))))))</f>
        <v>N</v>
      </c>
    </row>
    <row r="123" spans="1:28" s="14" customFormat="1" x14ac:dyDescent="0.35">
      <c r="A123" s="7">
        <v>111</v>
      </c>
      <c r="B123" s="274" t="s">
        <v>718</v>
      </c>
      <c r="C123" s="13"/>
      <c r="D123" s="220"/>
      <c r="E123" s="261"/>
      <c r="F123" s="204" t="str">
        <f t="shared" si="2"/>
        <v>N/A</v>
      </c>
      <c r="G123" s="6"/>
      <c r="AA123" s="14" t="str">
        <f t="shared" si="3"/>
        <v/>
      </c>
      <c r="AB123" s="14" t="str">
        <f>IF(LEN($AA123)=0,"N",IF(LEN($AA123)&gt;1,"Error -- Availability entered in an incorrect format",IF($AA123='Control Panel'!$F$36,$AA123,IF($AA123='Control Panel'!$F$37,$AA123,IF($AA123='Control Panel'!$F$38,$AA123,IF($AA123='Control Panel'!$F$39,$AA123,IF($AA123='Control Panel'!$F$40,$AA123,IF($AA123='Control Panel'!$F$41,$AA123,"Error -- Availability entered in an incorrect format"))))))))</f>
        <v>N</v>
      </c>
    </row>
    <row r="124" spans="1:28" s="14" customFormat="1" ht="29" x14ac:dyDescent="0.35">
      <c r="A124" s="7">
        <v>112</v>
      </c>
      <c r="B124" s="204" t="s">
        <v>719</v>
      </c>
      <c r="C124" s="13" t="s">
        <v>37</v>
      </c>
      <c r="D124" s="220"/>
      <c r="E124" s="261"/>
      <c r="F124" s="204" t="str">
        <f t="shared" si="2"/>
        <v>N/A</v>
      </c>
      <c r="G124" s="6"/>
      <c r="AA124" s="14" t="str">
        <f t="shared" si="3"/>
        <v/>
      </c>
      <c r="AB124" s="14" t="str">
        <f>IF(LEN($AA124)=0,"N",IF(LEN($AA124)&gt;1,"Error -- Availability entered in an incorrect format",IF($AA124='Control Panel'!$F$36,$AA124,IF($AA124='Control Panel'!$F$37,$AA124,IF($AA124='Control Panel'!$F$38,$AA124,IF($AA124='Control Panel'!$F$39,$AA124,IF($AA124='Control Panel'!$F$40,$AA124,IF($AA124='Control Panel'!$F$41,$AA124,"Error -- Availability entered in an incorrect format"))))))))</f>
        <v>N</v>
      </c>
    </row>
    <row r="125" spans="1:28" s="14" customFormat="1" ht="29" x14ac:dyDescent="0.35">
      <c r="A125" s="7">
        <v>113</v>
      </c>
      <c r="B125" s="204" t="s">
        <v>720</v>
      </c>
      <c r="C125" s="13" t="s">
        <v>37</v>
      </c>
      <c r="D125" s="220"/>
      <c r="E125" s="261"/>
      <c r="F125" s="204" t="str">
        <f t="shared" si="2"/>
        <v>N/A</v>
      </c>
      <c r="G125" s="6"/>
      <c r="AA125" s="14" t="str">
        <f t="shared" si="3"/>
        <v/>
      </c>
      <c r="AB125" s="14" t="str">
        <f>IF(LEN($AA125)=0,"N",IF(LEN($AA125)&gt;1,"Error -- Availability entered in an incorrect format",IF($AA125='Control Panel'!$F$36,$AA125,IF($AA125='Control Panel'!$F$37,$AA125,IF($AA125='Control Panel'!$F$38,$AA125,IF($AA125='Control Panel'!$F$39,$AA125,IF($AA125='Control Panel'!$F$40,$AA125,IF($AA125='Control Panel'!$F$41,$AA125,"Error -- Availability entered in an incorrect format"))))))))</f>
        <v>N</v>
      </c>
    </row>
    <row r="126" spans="1:28" s="14" customFormat="1" x14ac:dyDescent="0.35">
      <c r="A126" s="7">
        <v>114</v>
      </c>
      <c r="B126" s="274" t="s">
        <v>721</v>
      </c>
      <c r="C126" s="13"/>
      <c r="D126" s="220"/>
      <c r="E126" s="261"/>
      <c r="F126" s="204" t="str">
        <f t="shared" si="2"/>
        <v>N/A</v>
      </c>
      <c r="G126" s="6"/>
      <c r="AA126" s="14" t="str">
        <f t="shared" si="3"/>
        <v/>
      </c>
      <c r="AB126" s="14" t="str">
        <f>IF(LEN($AA126)=0,"N",IF(LEN($AA126)&gt;1,"Error -- Availability entered in an incorrect format",IF($AA126='Control Panel'!$F$36,$AA126,IF($AA126='Control Panel'!$F$37,$AA126,IF($AA126='Control Panel'!$F$38,$AA126,IF($AA126='Control Panel'!$F$39,$AA126,IF($AA126='Control Panel'!$F$40,$AA126,IF($AA126='Control Panel'!$F$41,$AA126,"Error -- Availability entered in an incorrect format"))))))))</f>
        <v>N</v>
      </c>
    </row>
    <row r="127" spans="1:28" s="14" customFormat="1" ht="29" x14ac:dyDescent="0.35">
      <c r="A127" s="7">
        <v>115</v>
      </c>
      <c r="B127" s="204" t="s">
        <v>722</v>
      </c>
      <c r="C127" s="13" t="s">
        <v>37</v>
      </c>
      <c r="D127" s="220"/>
      <c r="E127" s="261"/>
      <c r="F127" s="204" t="str">
        <f t="shared" si="2"/>
        <v>N/A</v>
      </c>
      <c r="G127" s="6"/>
      <c r="AA127" s="14" t="str">
        <f t="shared" si="3"/>
        <v/>
      </c>
      <c r="AB127" s="14" t="str">
        <f>IF(LEN($AA127)=0,"N",IF(LEN($AA127)&gt;1,"Error -- Availability entered in an incorrect format",IF($AA127='Control Panel'!$F$36,$AA127,IF($AA127='Control Panel'!$F$37,$AA127,IF($AA127='Control Panel'!$F$38,$AA127,IF($AA127='Control Panel'!$F$39,$AA127,IF($AA127='Control Panel'!$F$40,$AA127,IF($AA127='Control Panel'!$F$41,$AA127,"Error -- Availability entered in an incorrect format"))))))))</f>
        <v>N</v>
      </c>
    </row>
    <row r="128" spans="1:28" s="14" customFormat="1" ht="29" x14ac:dyDescent="0.35">
      <c r="A128" s="7">
        <v>116</v>
      </c>
      <c r="B128" s="204" t="s">
        <v>723</v>
      </c>
      <c r="C128" s="13" t="s">
        <v>42</v>
      </c>
      <c r="D128" s="220"/>
      <c r="E128" s="261"/>
      <c r="F128" s="204" t="str">
        <f t="shared" si="2"/>
        <v>N/A</v>
      </c>
      <c r="G128" s="6"/>
      <c r="AA128" s="14" t="str">
        <f t="shared" si="3"/>
        <v/>
      </c>
      <c r="AB128" s="14" t="str">
        <f>IF(LEN($AA128)=0,"N",IF(LEN($AA128)&gt;1,"Error -- Availability entered in an incorrect format",IF($AA128='Control Panel'!$F$36,$AA128,IF($AA128='Control Panel'!$F$37,$AA128,IF($AA128='Control Panel'!$F$38,$AA128,IF($AA128='Control Panel'!$F$39,$AA128,IF($AA128='Control Panel'!$F$40,$AA128,IF($AA128='Control Panel'!$F$41,$AA128,"Error -- Availability entered in an incorrect format"))))))))</f>
        <v>N</v>
      </c>
    </row>
    <row r="129" spans="1:28" s="14" customFormat="1" ht="29" x14ac:dyDescent="0.35">
      <c r="A129" s="7">
        <v>117</v>
      </c>
      <c r="B129" s="204" t="s">
        <v>724</v>
      </c>
      <c r="C129" s="13" t="s">
        <v>40</v>
      </c>
      <c r="D129" s="220"/>
      <c r="E129" s="261"/>
      <c r="F129" s="204" t="str">
        <f t="shared" si="2"/>
        <v>N/A</v>
      </c>
      <c r="G129" s="6"/>
      <c r="AA129" s="14" t="str">
        <f t="shared" si="3"/>
        <v/>
      </c>
      <c r="AB129" s="14" t="str">
        <f>IF(LEN($AA129)=0,"N",IF(LEN($AA129)&gt;1,"Error -- Availability entered in an incorrect format",IF($AA129='Control Panel'!$F$36,$AA129,IF($AA129='Control Panel'!$F$37,$AA129,IF($AA129='Control Panel'!$F$38,$AA129,IF($AA129='Control Panel'!$F$39,$AA129,IF($AA129='Control Panel'!$F$40,$AA129,IF($AA129='Control Panel'!$F$41,$AA129,"Error -- Availability entered in an incorrect format"))))))))</f>
        <v>N</v>
      </c>
    </row>
    <row r="130" spans="1:28" s="14" customFormat="1" x14ac:dyDescent="0.35">
      <c r="A130" s="7">
        <v>118</v>
      </c>
      <c r="B130" s="204" t="s">
        <v>725</v>
      </c>
      <c r="C130" s="13" t="s">
        <v>40</v>
      </c>
      <c r="D130" s="220"/>
      <c r="E130" s="261"/>
      <c r="F130" s="204" t="str">
        <f t="shared" si="2"/>
        <v>N/A</v>
      </c>
      <c r="G130" s="6"/>
      <c r="AA130" s="14" t="str">
        <f t="shared" si="3"/>
        <v/>
      </c>
      <c r="AB130" s="14" t="str">
        <f>IF(LEN($AA130)=0,"N",IF(LEN($AA130)&gt;1,"Error -- Availability entered in an incorrect format",IF($AA130='Control Panel'!$F$36,$AA130,IF($AA130='Control Panel'!$F$37,$AA130,IF($AA130='Control Panel'!$F$38,$AA130,IF($AA130='Control Panel'!$F$39,$AA130,IF($AA130='Control Panel'!$F$40,$AA130,IF($AA130='Control Panel'!$F$41,$AA130,"Error -- Availability entered in an incorrect format"))))))))</f>
        <v>N</v>
      </c>
    </row>
    <row r="131" spans="1:28" s="14" customFormat="1" x14ac:dyDescent="0.35">
      <c r="A131" s="7">
        <v>119</v>
      </c>
      <c r="B131" s="266" t="s">
        <v>726</v>
      </c>
      <c r="C131" s="13" t="s">
        <v>43</v>
      </c>
      <c r="D131" s="220"/>
      <c r="E131" s="261"/>
      <c r="F131" s="204" t="str">
        <f t="shared" si="2"/>
        <v>N/A</v>
      </c>
      <c r="G131" s="6"/>
      <c r="AA131" s="14" t="str">
        <f t="shared" si="3"/>
        <v/>
      </c>
      <c r="AB131" s="14" t="str">
        <f>IF(LEN($AA131)=0,"N",IF(LEN($AA131)&gt;1,"Error -- Availability entered in an incorrect format",IF($AA131='Control Panel'!$F$36,$AA131,IF($AA131='Control Panel'!$F$37,$AA131,IF($AA131='Control Panel'!$F$38,$AA131,IF($AA131='Control Panel'!$F$39,$AA131,IF($AA131='Control Panel'!$F$40,$AA131,IF($AA131='Control Panel'!$F$41,$AA131,"Error -- Availability entered in an incorrect format"))))))))</f>
        <v>N</v>
      </c>
    </row>
    <row r="132" spans="1:28" s="14" customFormat="1" x14ac:dyDescent="0.35">
      <c r="A132" s="7">
        <v>120</v>
      </c>
      <c r="B132" s="266" t="s">
        <v>727</v>
      </c>
      <c r="C132" s="13" t="s">
        <v>43</v>
      </c>
      <c r="D132" s="220"/>
      <c r="E132" s="261"/>
      <c r="F132" s="204" t="str">
        <f t="shared" si="2"/>
        <v>N/A</v>
      </c>
      <c r="G132" s="6"/>
      <c r="AA132" s="14" t="str">
        <f t="shared" si="3"/>
        <v/>
      </c>
      <c r="AB132" s="14" t="str">
        <f>IF(LEN($AA132)=0,"N",IF(LEN($AA132)&gt;1,"Error -- Availability entered in an incorrect format",IF($AA132='Control Panel'!$F$36,$AA132,IF($AA132='Control Panel'!$F$37,$AA132,IF($AA132='Control Panel'!$F$38,$AA132,IF($AA132='Control Panel'!$F$39,$AA132,IF($AA132='Control Panel'!$F$40,$AA132,IF($AA132='Control Panel'!$F$41,$AA132,"Error -- Availability entered in an incorrect format"))))))))</f>
        <v>N</v>
      </c>
    </row>
    <row r="133" spans="1:28" s="14" customFormat="1" x14ac:dyDescent="0.35">
      <c r="A133" s="7">
        <v>121</v>
      </c>
      <c r="B133" s="266" t="s">
        <v>728</v>
      </c>
      <c r="C133" s="13" t="s">
        <v>43</v>
      </c>
      <c r="D133" s="220"/>
      <c r="E133" s="261"/>
      <c r="F133" s="204" t="str">
        <f t="shared" si="2"/>
        <v>N/A</v>
      </c>
      <c r="G133" s="6"/>
      <c r="AA133" s="14" t="str">
        <f t="shared" si="3"/>
        <v/>
      </c>
      <c r="AB133" s="14" t="str">
        <f>IF(LEN($AA133)=0,"N",IF(LEN($AA133)&gt;1,"Error -- Availability entered in an incorrect format",IF($AA133='Control Panel'!$F$36,$AA133,IF($AA133='Control Panel'!$F$37,$AA133,IF($AA133='Control Panel'!$F$38,$AA133,IF($AA133='Control Panel'!$F$39,$AA133,IF($AA133='Control Panel'!$F$40,$AA133,IF($AA133='Control Panel'!$F$41,$AA133,"Error -- Availability entered in an incorrect format"))))))))</f>
        <v>N</v>
      </c>
    </row>
    <row r="134" spans="1:28" s="14" customFormat="1" x14ac:dyDescent="0.35">
      <c r="A134" s="7">
        <v>122</v>
      </c>
      <c r="B134" s="266" t="s">
        <v>729</v>
      </c>
      <c r="C134" s="13" t="s">
        <v>43</v>
      </c>
      <c r="D134" s="220"/>
      <c r="E134" s="261"/>
      <c r="F134" s="204" t="str">
        <f t="shared" si="2"/>
        <v>N/A</v>
      </c>
      <c r="G134" s="6"/>
      <c r="AA134" s="14" t="str">
        <f t="shared" si="3"/>
        <v/>
      </c>
      <c r="AB134" s="14" t="str">
        <f>IF(LEN($AA134)=0,"N",IF(LEN($AA134)&gt;1,"Error -- Availability entered in an incorrect format",IF($AA134='Control Panel'!$F$36,$AA134,IF($AA134='Control Panel'!$F$37,$AA134,IF($AA134='Control Panel'!$F$38,$AA134,IF($AA134='Control Panel'!$F$39,$AA134,IF($AA134='Control Panel'!$F$40,$AA134,IF($AA134='Control Panel'!$F$41,$AA134,"Error -- Availability entered in an incorrect format"))))))))</f>
        <v>N</v>
      </c>
    </row>
    <row r="135" spans="1:28" s="14" customFormat="1" x14ac:dyDescent="0.35">
      <c r="A135" s="7">
        <v>123</v>
      </c>
      <c r="B135" s="204" t="s">
        <v>730</v>
      </c>
      <c r="C135" s="13" t="s">
        <v>40</v>
      </c>
      <c r="D135" s="220"/>
      <c r="E135" s="261"/>
      <c r="F135" s="204" t="str">
        <f t="shared" si="2"/>
        <v>N/A</v>
      </c>
      <c r="G135" s="6"/>
      <c r="AA135" s="14" t="str">
        <f t="shared" si="3"/>
        <v/>
      </c>
      <c r="AB135" s="14" t="str">
        <f>IF(LEN($AA135)=0,"N",IF(LEN($AA135)&gt;1,"Error -- Availability entered in an incorrect format",IF($AA135='Control Panel'!$F$36,$AA135,IF($AA135='Control Panel'!$F$37,$AA135,IF($AA135='Control Panel'!$F$38,$AA135,IF($AA135='Control Panel'!$F$39,$AA135,IF($AA135='Control Panel'!$F$40,$AA135,IF($AA135='Control Panel'!$F$41,$AA135,"Error -- Availability entered in an incorrect format"))))))))</f>
        <v>N</v>
      </c>
    </row>
    <row r="136" spans="1:28" s="14" customFormat="1" ht="29" x14ac:dyDescent="0.35">
      <c r="A136" s="7">
        <v>124</v>
      </c>
      <c r="B136" s="204" t="s">
        <v>731</v>
      </c>
      <c r="C136" s="13" t="s">
        <v>37</v>
      </c>
      <c r="D136" s="220"/>
      <c r="E136" s="261"/>
      <c r="F136" s="204" t="str">
        <f t="shared" si="2"/>
        <v>N/A</v>
      </c>
      <c r="G136" s="6"/>
      <c r="AA136" s="14" t="str">
        <f t="shared" si="3"/>
        <v/>
      </c>
      <c r="AB136" s="14" t="str">
        <f>IF(LEN($AA136)=0,"N",IF(LEN($AA136)&gt;1,"Error -- Availability entered in an incorrect format",IF($AA136='Control Panel'!$F$36,$AA136,IF($AA136='Control Panel'!$F$37,$AA136,IF($AA136='Control Panel'!$F$38,$AA136,IF($AA136='Control Panel'!$F$39,$AA136,IF($AA136='Control Panel'!$F$40,$AA136,IF($AA136='Control Panel'!$F$41,$AA136,"Error -- Availability entered in an incorrect format"))))))))</f>
        <v>N</v>
      </c>
    </row>
    <row r="137" spans="1:28" s="14" customFormat="1" x14ac:dyDescent="0.35">
      <c r="A137" s="7">
        <v>125</v>
      </c>
      <c r="B137" s="274" t="s">
        <v>732</v>
      </c>
      <c r="C137" s="13"/>
      <c r="D137" s="220"/>
      <c r="E137" s="261"/>
      <c r="F137" s="204" t="str">
        <f t="shared" si="2"/>
        <v>N/A</v>
      </c>
      <c r="G137" s="6"/>
      <c r="AA137" s="14" t="str">
        <f t="shared" si="3"/>
        <v/>
      </c>
      <c r="AB137" s="14" t="str">
        <f>IF(LEN($AA137)=0,"N",IF(LEN($AA137)&gt;1,"Error -- Availability entered in an incorrect format",IF($AA137='Control Panel'!$F$36,$AA137,IF($AA137='Control Panel'!$F$37,$AA137,IF($AA137='Control Panel'!$F$38,$AA137,IF($AA137='Control Panel'!$F$39,$AA137,IF($AA137='Control Panel'!$F$40,$AA137,IF($AA137='Control Panel'!$F$41,$AA137,"Error -- Availability entered in an incorrect format"))))))))</f>
        <v>N</v>
      </c>
    </row>
    <row r="138" spans="1:28" s="14" customFormat="1" ht="29" x14ac:dyDescent="0.35">
      <c r="A138" s="7">
        <v>126</v>
      </c>
      <c r="B138" s="204" t="s">
        <v>733</v>
      </c>
      <c r="C138" s="13" t="s">
        <v>40</v>
      </c>
      <c r="D138" s="220"/>
      <c r="E138" s="261"/>
      <c r="F138" s="204" t="str">
        <f t="shared" si="2"/>
        <v>N/A</v>
      </c>
      <c r="G138" s="6"/>
      <c r="AA138" s="14" t="str">
        <f t="shared" si="3"/>
        <v/>
      </c>
      <c r="AB138" s="14" t="str">
        <f>IF(LEN($AA138)=0,"N",IF(LEN($AA138)&gt;1,"Error -- Availability entered in an incorrect format",IF($AA138='Control Panel'!$F$36,$AA138,IF($AA138='Control Panel'!$F$37,$AA138,IF($AA138='Control Panel'!$F$38,$AA138,IF($AA138='Control Panel'!$F$39,$AA138,IF($AA138='Control Panel'!$F$40,$AA138,IF($AA138='Control Panel'!$F$41,$AA138,"Error -- Availability entered in an incorrect format"))))))))</f>
        <v>N</v>
      </c>
    </row>
    <row r="139" spans="1:28" s="14" customFormat="1" ht="29" x14ac:dyDescent="0.35">
      <c r="A139" s="7">
        <v>127</v>
      </c>
      <c r="B139" s="204" t="s">
        <v>734</v>
      </c>
      <c r="C139" s="13" t="s">
        <v>40</v>
      </c>
      <c r="D139" s="220"/>
      <c r="E139" s="261"/>
      <c r="F139" s="204" t="str">
        <f t="shared" si="2"/>
        <v>N/A</v>
      </c>
      <c r="G139" s="6"/>
      <c r="AA139" s="14" t="str">
        <f t="shared" si="3"/>
        <v/>
      </c>
      <c r="AB139" s="14" t="str">
        <f>IF(LEN($AA139)=0,"N",IF(LEN($AA139)&gt;1,"Error -- Availability entered in an incorrect format",IF($AA139='Control Panel'!$F$36,$AA139,IF($AA139='Control Panel'!$F$37,$AA139,IF($AA139='Control Panel'!$F$38,$AA139,IF($AA139='Control Panel'!$F$39,$AA139,IF($AA139='Control Panel'!$F$40,$AA139,IF($AA139='Control Panel'!$F$41,$AA139,"Error -- Availability entered in an incorrect format"))))))))</f>
        <v>N</v>
      </c>
    </row>
    <row r="140" spans="1:28" s="14" customFormat="1" ht="29" x14ac:dyDescent="0.35">
      <c r="A140" s="7">
        <v>128</v>
      </c>
      <c r="B140" s="204" t="s">
        <v>735</v>
      </c>
      <c r="C140" s="13" t="s">
        <v>40</v>
      </c>
      <c r="D140" s="220"/>
      <c r="E140" s="261"/>
      <c r="F140" s="204" t="str">
        <f t="shared" si="2"/>
        <v>N/A</v>
      </c>
      <c r="G140" s="6"/>
      <c r="AA140" s="14" t="str">
        <f t="shared" si="3"/>
        <v/>
      </c>
      <c r="AB140" s="14" t="str">
        <f>IF(LEN($AA140)=0,"N",IF(LEN($AA140)&gt;1,"Error -- Availability entered in an incorrect format",IF($AA140='Control Panel'!$F$36,$AA140,IF($AA140='Control Panel'!$F$37,$AA140,IF($AA140='Control Panel'!$F$38,$AA140,IF($AA140='Control Panel'!$F$39,$AA140,IF($AA140='Control Panel'!$F$40,$AA140,IF($AA140='Control Panel'!$F$41,$AA140,"Error -- Availability entered in an incorrect format"))))))))</f>
        <v>N</v>
      </c>
    </row>
    <row r="141" spans="1:28" s="14" customFormat="1" ht="43.5" x14ac:dyDescent="0.35">
      <c r="A141" s="7">
        <v>129</v>
      </c>
      <c r="B141" s="204" t="s">
        <v>736</v>
      </c>
      <c r="C141" s="13" t="s">
        <v>40</v>
      </c>
      <c r="D141" s="220"/>
      <c r="E141" s="261"/>
      <c r="F141" s="204" t="str">
        <f t="shared" si="2"/>
        <v>N/A</v>
      </c>
      <c r="G141" s="6"/>
      <c r="AA141" s="14" t="str">
        <f t="shared" si="3"/>
        <v/>
      </c>
      <c r="AB141" s="14" t="str">
        <f>IF(LEN($AA141)=0,"N",IF(LEN($AA141)&gt;1,"Error -- Availability entered in an incorrect format",IF($AA141='Control Panel'!$F$36,$AA141,IF($AA141='Control Panel'!$F$37,$AA141,IF($AA141='Control Panel'!$F$38,$AA141,IF($AA141='Control Panel'!$F$39,$AA141,IF($AA141='Control Panel'!$F$40,$AA141,IF($AA141='Control Panel'!$F$41,$AA141,"Error -- Availability entered in an incorrect format"))))))))</f>
        <v>N</v>
      </c>
    </row>
    <row r="142" spans="1:28" s="14" customFormat="1" x14ac:dyDescent="0.35">
      <c r="A142" s="7">
        <v>130</v>
      </c>
      <c r="B142" s="204" t="s">
        <v>737</v>
      </c>
      <c r="C142" s="13" t="s">
        <v>40</v>
      </c>
      <c r="D142" s="220"/>
      <c r="E142" s="261"/>
      <c r="F142" s="204" t="str">
        <f t="shared" ref="F142:F171" si="4">IF($D$10=$A$9,"N/A",$D$10)</f>
        <v>N/A</v>
      </c>
      <c r="G142" s="6"/>
      <c r="AA142" s="14" t="str">
        <f t="shared" ref="AA142:AA171" si="5">TRIM($D142)</f>
        <v/>
      </c>
      <c r="AB142" s="14" t="str">
        <f>IF(LEN($AA142)=0,"N",IF(LEN($AA142)&gt;1,"Error -- Availability entered in an incorrect format",IF($AA142='Control Panel'!$F$36,$AA142,IF($AA142='Control Panel'!$F$37,$AA142,IF($AA142='Control Panel'!$F$38,$AA142,IF($AA142='Control Panel'!$F$39,$AA142,IF($AA142='Control Panel'!$F$40,$AA142,IF($AA142='Control Panel'!$F$41,$AA142,"Error -- Availability entered in an incorrect format"))))))))</f>
        <v>N</v>
      </c>
    </row>
    <row r="143" spans="1:28" s="14" customFormat="1" x14ac:dyDescent="0.35">
      <c r="A143" s="7">
        <v>131</v>
      </c>
      <c r="B143" s="267" t="s">
        <v>738</v>
      </c>
      <c r="C143" s="13" t="s">
        <v>43</v>
      </c>
      <c r="D143" s="220"/>
      <c r="E143" s="261"/>
      <c r="F143" s="204" t="str">
        <f t="shared" si="4"/>
        <v>N/A</v>
      </c>
      <c r="G143" s="6"/>
      <c r="AA143" s="14" t="str">
        <f t="shared" si="5"/>
        <v/>
      </c>
      <c r="AB143" s="14" t="str">
        <f>IF(LEN($AA143)=0,"N",IF(LEN($AA143)&gt;1,"Error -- Availability entered in an incorrect format",IF($AA143='Control Panel'!$F$36,$AA143,IF($AA143='Control Panel'!$F$37,$AA143,IF($AA143='Control Panel'!$F$38,$AA143,IF($AA143='Control Panel'!$F$39,$AA143,IF($AA143='Control Panel'!$F$40,$AA143,IF($AA143='Control Panel'!$F$41,$AA143,"Error -- Availability entered in an incorrect format"))))))))</f>
        <v>N</v>
      </c>
    </row>
    <row r="144" spans="1:28" s="14" customFormat="1" x14ac:dyDescent="0.35">
      <c r="A144" s="7">
        <v>132</v>
      </c>
      <c r="B144" s="267" t="s">
        <v>739</v>
      </c>
      <c r="C144" s="13" t="s">
        <v>43</v>
      </c>
      <c r="D144" s="220"/>
      <c r="E144" s="261"/>
      <c r="F144" s="204" t="str">
        <f t="shared" si="4"/>
        <v>N/A</v>
      </c>
      <c r="G144" s="6"/>
      <c r="AA144" s="14" t="str">
        <f t="shared" si="5"/>
        <v/>
      </c>
      <c r="AB144" s="14" t="str">
        <f>IF(LEN($AA144)=0,"N",IF(LEN($AA144)&gt;1,"Error -- Availability entered in an incorrect format",IF($AA144='Control Panel'!$F$36,$AA144,IF($AA144='Control Panel'!$F$37,$AA144,IF($AA144='Control Panel'!$F$38,$AA144,IF($AA144='Control Panel'!$F$39,$AA144,IF($AA144='Control Panel'!$F$40,$AA144,IF($AA144='Control Panel'!$F$41,$AA144,"Error -- Availability entered in an incorrect format"))))))))</f>
        <v>N</v>
      </c>
    </row>
    <row r="145" spans="1:28" s="14" customFormat="1" x14ac:dyDescent="0.35">
      <c r="A145" s="7">
        <v>133</v>
      </c>
      <c r="B145" s="267" t="s">
        <v>740</v>
      </c>
      <c r="C145" s="13" t="s">
        <v>43</v>
      </c>
      <c r="D145" s="220"/>
      <c r="E145" s="261"/>
      <c r="F145" s="204" t="str">
        <f t="shared" si="4"/>
        <v>N/A</v>
      </c>
      <c r="G145" s="6"/>
      <c r="AA145" s="14" t="str">
        <f t="shared" si="5"/>
        <v/>
      </c>
      <c r="AB145" s="14" t="str">
        <f>IF(LEN($AA145)=0,"N",IF(LEN($AA145)&gt;1,"Error -- Availability entered in an incorrect format",IF($AA145='Control Panel'!$F$36,$AA145,IF($AA145='Control Panel'!$F$37,$AA145,IF($AA145='Control Panel'!$F$38,$AA145,IF($AA145='Control Panel'!$F$39,$AA145,IF($AA145='Control Panel'!$F$40,$AA145,IF($AA145='Control Panel'!$F$41,$AA145,"Error -- Availability entered in an incorrect format"))))))))</f>
        <v>N</v>
      </c>
    </row>
    <row r="146" spans="1:28" s="14" customFormat="1" x14ac:dyDescent="0.35">
      <c r="A146" s="7">
        <v>134</v>
      </c>
      <c r="B146" s="267" t="s">
        <v>741</v>
      </c>
      <c r="C146" s="13" t="s">
        <v>43</v>
      </c>
      <c r="D146" s="220"/>
      <c r="E146" s="261"/>
      <c r="F146" s="204" t="str">
        <f t="shared" si="4"/>
        <v>N/A</v>
      </c>
      <c r="G146" s="6"/>
      <c r="AA146" s="14" t="str">
        <f t="shared" si="5"/>
        <v/>
      </c>
      <c r="AB146" s="14" t="str">
        <f>IF(LEN($AA146)=0,"N",IF(LEN($AA146)&gt;1,"Error -- Availability entered in an incorrect format",IF($AA146='Control Panel'!$F$36,$AA146,IF($AA146='Control Panel'!$F$37,$AA146,IF($AA146='Control Panel'!$F$38,$AA146,IF($AA146='Control Panel'!$F$39,$AA146,IF($AA146='Control Panel'!$F$40,$AA146,IF($AA146='Control Panel'!$F$41,$AA146,"Error -- Availability entered in an incorrect format"))))))))</f>
        <v>N</v>
      </c>
    </row>
    <row r="147" spans="1:28" s="14" customFormat="1" x14ac:dyDescent="0.35">
      <c r="A147" s="7">
        <v>135</v>
      </c>
      <c r="B147" s="267" t="s">
        <v>742</v>
      </c>
      <c r="C147" s="13" t="s">
        <v>43</v>
      </c>
      <c r="D147" s="220"/>
      <c r="E147" s="261"/>
      <c r="F147" s="204" t="str">
        <f t="shared" si="4"/>
        <v>N/A</v>
      </c>
      <c r="G147" s="6"/>
      <c r="AA147" s="14" t="str">
        <f t="shared" si="5"/>
        <v/>
      </c>
      <c r="AB147" s="14" t="str">
        <f>IF(LEN($AA147)=0,"N",IF(LEN($AA147)&gt;1,"Error -- Availability entered in an incorrect format",IF($AA147='Control Panel'!$F$36,$AA147,IF($AA147='Control Panel'!$F$37,$AA147,IF($AA147='Control Panel'!$F$38,$AA147,IF($AA147='Control Panel'!$F$39,$AA147,IF($AA147='Control Panel'!$F$40,$AA147,IF($AA147='Control Panel'!$F$41,$AA147,"Error -- Availability entered in an incorrect format"))))))))</f>
        <v>N</v>
      </c>
    </row>
    <row r="148" spans="1:28" s="14" customFormat="1" ht="29" x14ac:dyDescent="0.35">
      <c r="A148" s="7">
        <v>136</v>
      </c>
      <c r="B148" s="204" t="s">
        <v>743</v>
      </c>
      <c r="C148" s="13" t="s">
        <v>40</v>
      </c>
      <c r="D148" s="220"/>
      <c r="E148" s="261"/>
      <c r="F148" s="204" t="str">
        <f t="shared" si="4"/>
        <v>N/A</v>
      </c>
      <c r="G148" s="6"/>
      <c r="AA148" s="14" t="str">
        <f t="shared" si="5"/>
        <v/>
      </c>
      <c r="AB148" s="14" t="str">
        <f>IF(LEN($AA148)=0,"N",IF(LEN($AA148)&gt;1,"Error -- Availability entered in an incorrect format",IF($AA148='Control Panel'!$F$36,$AA148,IF($AA148='Control Panel'!$F$37,$AA148,IF($AA148='Control Panel'!$F$38,$AA148,IF($AA148='Control Panel'!$F$39,$AA148,IF($AA148='Control Panel'!$F$40,$AA148,IF($AA148='Control Panel'!$F$41,$AA148,"Error -- Availability entered in an incorrect format"))))))))</f>
        <v>N</v>
      </c>
    </row>
    <row r="149" spans="1:28" s="14" customFormat="1" x14ac:dyDescent="0.35">
      <c r="A149" s="7">
        <v>137</v>
      </c>
      <c r="B149" s="204" t="s">
        <v>744</v>
      </c>
      <c r="C149" s="13" t="s">
        <v>40</v>
      </c>
      <c r="D149" s="220"/>
      <c r="E149" s="261"/>
      <c r="F149" s="204" t="str">
        <f t="shared" si="4"/>
        <v>N/A</v>
      </c>
      <c r="G149" s="6"/>
      <c r="AA149" s="14" t="str">
        <f t="shared" si="5"/>
        <v/>
      </c>
      <c r="AB149" s="14" t="str">
        <f>IF(LEN($AA149)=0,"N",IF(LEN($AA149)&gt;1,"Error -- Availability entered in an incorrect format",IF($AA149='Control Panel'!$F$36,$AA149,IF($AA149='Control Panel'!$F$37,$AA149,IF($AA149='Control Panel'!$F$38,$AA149,IF($AA149='Control Panel'!$F$39,$AA149,IF($AA149='Control Panel'!$F$40,$AA149,IF($AA149='Control Panel'!$F$41,$AA149,"Error -- Availability entered in an incorrect format"))))))))</f>
        <v>N</v>
      </c>
    </row>
    <row r="150" spans="1:28" s="14" customFormat="1" x14ac:dyDescent="0.35">
      <c r="A150" s="7">
        <v>138</v>
      </c>
      <c r="B150" s="204" t="s">
        <v>745</v>
      </c>
      <c r="C150" s="13" t="s">
        <v>42</v>
      </c>
      <c r="D150" s="220"/>
      <c r="E150" s="261"/>
      <c r="F150" s="204" t="str">
        <f t="shared" si="4"/>
        <v>N/A</v>
      </c>
      <c r="G150" s="6"/>
      <c r="AA150" s="14" t="str">
        <f t="shared" si="5"/>
        <v/>
      </c>
      <c r="AB150" s="14" t="str">
        <f>IF(LEN($AA150)=0,"N",IF(LEN($AA150)&gt;1,"Error -- Availability entered in an incorrect format",IF($AA150='Control Panel'!$F$36,$AA150,IF($AA150='Control Panel'!$F$37,$AA150,IF($AA150='Control Panel'!$F$38,$AA150,IF($AA150='Control Panel'!$F$39,$AA150,IF($AA150='Control Panel'!$F$40,$AA150,IF($AA150='Control Panel'!$F$41,$AA150,"Error -- Availability entered in an incorrect format"))))))))</f>
        <v>N</v>
      </c>
    </row>
    <row r="151" spans="1:28" s="14" customFormat="1" x14ac:dyDescent="0.35">
      <c r="A151" s="7">
        <v>139</v>
      </c>
      <c r="B151" s="267" t="s">
        <v>746</v>
      </c>
      <c r="C151" s="13" t="s">
        <v>43</v>
      </c>
      <c r="D151" s="220"/>
      <c r="E151" s="261"/>
      <c r="F151" s="204" t="str">
        <f t="shared" si="4"/>
        <v>N/A</v>
      </c>
      <c r="G151" s="6"/>
      <c r="AA151" s="14" t="str">
        <f t="shared" si="5"/>
        <v/>
      </c>
      <c r="AB151" s="14" t="str">
        <f>IF(LEN($AA151)=0,"N",IF(LEN($AA151)&gt;1,"Error -- Availability entered in an incorrect format",IF($AA151='Control Panel'!$F$36,$AA151,IF($AA151='Control Panel'!$F$37,$AA151,IF($AA151='Control Panel'!$F$38,$AA151,IF($AA151='Control Panel'!$F$39,$AA151,IF($AA151='Control Panel'!$F$40,$AA151,IF($AA151='Control Panel'!$F$41,$AA151,"Error -- Availability entered in an incorrect format"))))))))</f>
        <v>N</v>
      </c>
    </row>
    <row r="152" spans="1:28" s="14" customFormat="1" x14ac:dyDescent="0.35">
      <c r="A152" s="7">
        <v>140</v>
      </c>
      <c r="B152" s="267" t="s">
        <v>653</v>
      </c>
      <c r="C152" s="13" t="s">
        <v>43</v>
      </c>
      <c r="D152" s="220"/>
      <c r="E152" s="261"/>
      <c r="F152" s="204" t="str">
        <f t="shared" si="4"/>
        <v>N/A</v>
      </c>
      <c r="G152" s="6"/>
      <c r="AA152" s="14" t="str">
        <f t="shared" si="5"/>
        <v/>
      </c>
      <c r="AB152" s="14" t="str">
        <f>IF(LEN($AA152)=0,"N",IF(LEN($AA152)&gt;1,"Error -- Availability entered in an incorrect format",IF($AA152='Control Panel'!$F$36,$AA152,IF($AA152='Control Panel'!$F$37,$AA152,IF($AA152='Control Panel'!$F$38,$AA152,IF($AA152='Control Panel'!$F$39,$AA152,IF($AA152='Control Panel'!$F$40,$AA152,IF($AA152='Control Panel'!$F$41,$AA152,"Error -- Availability entered in an incorrect format"))))))))</f>
        <v>N</v>
      </c>
    </row>
    <row r="153" spans="1:28" s="14" customFormat="1" x14ac:dyDescent="0.35">
      <c r="A153" s="7">
        <v>141</v>
      </c>
      <c r="B153" s="267" t="s">
        <v>747</v>
      </c>
      <c r="C153" s="13" t="s">
        <v>43</v>
      </c>
      <c r="D153" s="220"/>
      <c r="E153" s="261"/>
      <c r="F153" s="204" t="str">
        <f t="shared" si="4"/>
        <v>N/A</v>
      </c>
      <c r="G153" s="6"/>
      <c r="AA153" s="14" t="str">
        <f t="shared" si="5"/>
        <v/>
      </c>
      <c r="AB153" s="14" t="str">
        <f>IF(LEN($AA153)=0,"N",IF(LEN($AA153)&gt;1,"Error -- Availability entered in an incorrect format",IF($AA153='Control Panel'!$F$36,$AA153,IF($AA153='Control Panel'!$F$37,$AA153,IF($AA153='Control Panel'!$F$38,$AA153,IF($AA153='Control Panel'!$F$39,$AA153,IF($AA153='Control Panel'!$F$40,$AA153,IF($AA153='Control Panel'!$F$41,$AA153,"Error -- Availability entered in an incorrect format"))))))))</f>
        <v>N</v>
      </c>
    </row>
    <row r="154" spans="1:28" s="14" customFormat="1" x14ac:dyDescent="0.35">
      <c r="A154" s="7">
        <v>142</v>
      </c>
      <c r="B154" s="267" t="s">
        <v>654</v>
      </c>
      <c r="C154" s="13" t="s">
        <v>43</v>
      </c>
      <c r="D154" s="220"/>
      <c r="E154" s="261"/>
      <c r="F154" s="204" t="str">
        <f t="shared" si="4"/>
        <v>N/A</v>
      </c>
      <c r="G154" s="6"/>
      <c r="AA154" s="14" t="str">
        <f t="shared" si="5"/>
        <v/>
      </c>
      <c r="AB154" s="14" t="str">
        <f>IF(LEN($AA154)=0,"N",IF(LEN($AA154)&gt;1,"Error -- Availability entered in an incorrect format",IF($AA154='Control Panel'!$F$36,$AA154,IF($AA154='Control Panel'!$F$37,$AA154,IF($AA154='Control Panel'!$F$38,$AA154,IF($AA154='Control Panel'!$F$39,$AA154,IF($AA154='Control Panel'!$F$40,$AA154,IF($AA154='Control Panel'!$F$41,$AA154,"Error -- Availability entered in an incorrect format"))))))))</f>
        <v>N</v>
      </c>
    </row>
    <row r="155" spans="1:28" s="14" customFormat="1" x14ac:dyDescent="0.35">
      <c r="A155" s="7">
        <v>143</v>
      </c>
      <c r="B155" s="267" t="s">
        <v>748</v>
      </c>
      <c r="C155" s="13" t="s">
        <v>43</v>
      </c>
      <c r="D155" s="220"/>
      <c r="E155" s="261"/>
      <c r="F155" s="204" t="str">
        <f t="shared" si="4"/>
        <v>N/A</v>
      </c>
      <c r="G155" s="6"/>
      <c r="AA155" s="14" t="str">
        <f t="shared" si="5"/>
        <v/>
      </c>
      <c r="AB155" s="14" t="str">
        <f>IF(LEN($AA155)=0,"N",IF(LEN($AA155)&gt;1,"Error -- Availability entered in an incorrect format",IF($AA155='Control Panel'!$F$36,$AA155,IF($AA155='Control Panel'!$F$37,$AA155,IF($AA155='Control Panel'!$F$38,$AA155,IF($AA155='Control Panel'!$F$39,$AA155,IF($AA155='Control Panel'!$F$40,$AA155,IF($AA155='Control Panel'!$F$41,$AA155,"Error -- Availability entered in an incorrect format"))))))))</f>
        <v>N</v>
      </c>
    </row>
    <row r="156" spans="1:28" s="14" customFormat="1" ht="29" x14ac:dyDescent="0.35">
      <c r="A156" s="7">
        <v>144</v>
      </c>
      <c r="B156" s="204" t="s">
        <v>749</v>
      </c>
      <c r="C156" s="13" t="s">
        <v>42</v>
      </c>
      <c r="D156" s="220"/>
      <c r="E156" s="261"/>
      <c r="F156" s="204" t="str">
        <f t="shared" si="4"/>
        <v>N/A</v>
      </c>
      <c r="G156" s="6"/>
      <c r="AA156" s="14" t="str">
        <f t="shared" si="5"/>
        <v/>
      </c>
      <c r="AB156" s="14" t="str">
        <f>IF(LEN($AA156)=0,"N",IF(LEN($AA156)&gt;1,"Error -- Availability entered in an incorrect format",IF($AA156='Control Panel'!$F$36,$AA156,IF($AA156='Control Panel'!$F$37,$AA156,IF($AA156='Control Panel'!$F$38,$AA156,IF($AA156='Control Panel'!$F$39,$AA156,IF($AA156='Control Panel'!$F$40,$AA156,IF($AA156='Control Panel'!$F$41,$AA156,"Error -- Availability entered in an incorrect format"))))))))</f>
        <v>N</v>
      </c>
    </row>
    <row r="157" spans="1:28" s="14" customFormat="1" ht="43.5" x14ac:dyDescent="0.35">
      <c r="A157" s="7">
        <v>145</v>
      </c>
      <c r="B157" s="204" t="s">
        <v>750</v>
      </c>
      <c r="C157" s="13" t="s">
        <v>40</v>
      </c>
      <c r="D157" s="220"/>
      <c r="E157" s="261"/>
      <c r="F157" s="204" t="str">
        <f t="shared" si="4"/>
        <v>N/A</v>
      </c>
      <c r="G157" s="6"/>
      <c r="AA157" s="14" t="str">
        <f t="shared" si="5"/>
        <v/>
      </c>
      <c r="AB157" s="14" t="str">
        <f>IF(LEN($AA157)=0,"N",IF(LEN($AA157)&gt;1,"Error -- Availability entered in an incorrect format",IF($AA157='Control Panel'!$F$36,$AA157,IF($AA157='Control Panel'!$F$37,$AA157,IF($AA157='Control Panel'!$F$38,$AA157,IF($AA157='Control Panel'!$F$39,$AA157,IF($AA157='Control Panel'!$F$40,$AA157,IF($AA157='Control Panel'!$F$41,$AA157,"Error -- Availability entered in an incorrect format"))))))))</f>
        <v>N</v>
      </c>
    </row>
    <row r="158" spans="1:28" s="14" customFormat="1" ht="29" x14ac:dyDescent="0.35">
      <c r="A158" s="7">
        <v>146</v>
      </c>
      <c r="B158" s="204" t="s">
        <v>751</v>
      </c>
      <c r="C158" s="13" t="s">
        <v>40</v>
      </c>
      <c r="D158" s="220"/>
      <c r="E158" s="261"/>
      <c r="F158" s="204" t="str">
        <f t="shared" si="4"/>
        <v>N/A</v>
      </c>
      <c r="G158" s="6"/>
      <c r="AA158" s="14" t="str">
        <f t="shared" si="5"/>
        <v/>
      </c>
      <c r="AB158" s="14" t="str">
        <f>IF(LEN($AA158)=0,"N",IF(LEN($AA158)&gt;1,"Error -- Availability entered in an incorrect format",IF($AA158='Control Panel'!$F$36,$AA158,IF($AA158='Control Panel'!$F$37,$AA158,IF($AA158='Control Panel'!$F$38,$AA158,IF($AA158='Control Panel'!$F$39,$AA158,IF($AA158='Control Panel'!$F$40,$AA158,IF($AA158='Control Panel'!$F$41,$AA158,"Error -- Availability entered in an incorrect format"))))))))</f>
        <v>N</v>
      </c>
    </row>
    <row r="159" spans="1:28" s="14" customFormat="1" ht="43.5" x14ac:dyDescent="0.35">
      <c r="A159" s="7">
        <v>147</v>
      </c>
      <c r="B159" s="204" t="s">
        <v>752</v>
      </c>
      <c r="C159" s="13" t="s">
        <v>40</v>
      </c>
      <c r="D159" s="220"/>
      <c r="E159" s="261"/>
      <c r="F159" s="204" t="str">
        <f t="shared" si="4"/>
        <v>N/A</v>
      </c>
      <c r="G159" s="6"/>
      <c r="AA159" s="14" t="str">
        <f t="shared" si="5"/>
        <v/>
      </c>
      <c r="AB159" s="14" t="str">
        <f>IF(LEN($AA159)=0,"N",IF(LEN($AA159)&gt;1,"Error -- Availability entered in an incorrect format",IF($AA159='Control Panel'!$F$36,$AA159,IF($AA159='Control Panel'!$F$37,$AA159,IF($AA159='Control Panel'!$F$38,$AA159,IF($AA159='Control Panel'!$F$39,$AA159,IF($AA159='Control Panel'!$F$40,$AA159,IF($AA159='Control Panel'!$F$41,$AA159,"Error -- Availability entered in an incorrect format"))))))))</f>
        <v>N</v>
      </c>
    </row>
    <row r="160" spans="1:28" s="14" customFormat="1" ht="29" x14ac:dyDescent="0.35">
      <c r="A160" s="7">
        <v>148</v>
      </c>
      <c r="B160" s="204" t="s">
        <v>753</v>
      </c>
      <c r="C160" s="13" t="s">
        <v>40</v>
      </c>
      <c r="D160" s="220"/>
      <c r="E160" s="261"/>
      <c r="F160" s="204" t="str">
        <f t="shared" si="4"/>
        <v>N/A</v>
      </c>
      <c r="G160" s="6"/>
      <c r="AA160" s="14" t="str">
        <f t="shared" si="5"/>
        <v/>
      </c>
      <c r="AB160" s="14" t="str">
        <f>IF(LEN($AA160)=0,"N",IF(LEN($AA160)&gt;1,"Error -- Availability entered in an incorrect format",IF($AA160='Control Panel'!$F$36,$AA160,IF($AA160='Control Panel'!$F$37,$AA160,IF($AA160='Control Panel'!$F$38,$AA160,IF($AA160='Control Panel'!$F$39,$AA160,IF($AA160='Control Panel'!$F$40,$AA160,IF($AA160='Control Panel'!$F$41,$AA160,"Error -- Availability entered in an incorrect format"))))))))</f>
        <v>N</v>
      </c>
    </row>
    <row r="161" spans="1:28" s="14" customFormat="1" ht="29" x14ac:dyDescent="0.35">
      <c r="A161" s="7">
        <v>149</v>
      </c>
      <c r="B161" s="204" t="s">
        <v>754</v>
      </c>
      <c r="C161" s="13" t="s">
        <v>40</v>
      </c>
      <c r="D161" s="220"/>
      <c r="E161" s="261"/>
      <c r="F161" s="204" t="str">
        <f t="shared" si="4"/>
        <v>N/A</v>
      </c>
      <c r="G161" s="6"/>
      <c r="AA161" s="14" t="str">
        <f t="shared" si="5"/>
        <v/>
      </c>
      <c r="AB161" s="14" t="str">
        <f>IF(LEN($AA161)=0,"N",IF(LEN($AA161)&gt;1,"Error -- Availability entered in an incorrect format",IF($AA161='Control Panel'!$F$36,$AA161,IF($AA161='Control Panel'!$F$37,$AA161,IF($AA161='Control Panel'!$F$38,$AA161,IF($AA161='Control Panel'!$F$39,$AA161,IF($AA161='Control Panel'!$F$40,$AA161,IF($AA161='Control Panel'!$F$41,$AA161,"Error -- Availability entered in an incorrect format"))))))))</f>
        <v>N</v>
      </c>
    </row>
    <row r="162" spans="1:28" s="14" customFormat="1" ht="29" x14ac:dyDescent="0.35">
      <c r="A162" s="7">
        <v>150</v>
      </c>
      <c r="B162" s="204" t="s">
        <v>755</v>
      </c>
      <c r="C162" s="13" t="s">
        <v>42</v>
      </c>
      <c r="D162" s="220"/>
      <c r="E162" s="261"/>
      <c r="F162" s="204" t="str">
        <f t="shared" si="4"/>
        <v>N/A</v>
      </c>
      <c r="G162" s="6"/>
      <c r="AA162" s="14" t="str">
        <f t="shared" si="5"/>
        <v/>
      </c>
      <c r="AB162" s="14" t="str">
        <f>IF(LEN($AA162)=0,"N",IF(LEN($AA162)&gt;1,"Error -- Availability entered in an incorrect format",IF($AA162='Control Panel'!$F$36,$AA162,IF($AA162='Control Panel'!$F$37,$AA162,IF($AA162='Control Panel'!$F$38,$AA162,IF($AA162='Control Panel'!$F$39,$AA162,IF($AA162='Control Panel'!$F$40,$AA162,IF($AA162='Control Panel'!$F$41,$AA162,"Error -- Availability entered in an incorrect format"))))))))</f>
        <v>N</v>
      </c>
    </row>
    <row r="163" spans="1:28" s="14" customFormat="1" ht="29" x14ac:dyDescent="0.35">
      <c r="A163" s="7">
        <v>151</v>
      </c>
      <c r="B163" s="204" t="s">
        <v>756</v>
      </c>
      <c r="C163" s="13" t="s">
        <v>40</v>
      </c>
      <c r="D163" s="220"/>
      <c r="E163" s="261"/>
      <c r="F163" s="204" t="str">
        <f t="shared" si="4"/>
        <v>N/A</v>
      </c>
      <c r="G163" s="6"/>
      <c r="AA163" s="14" t="str">
        <f t="shared" si="5"/>
        <v/>
      </c>
      <c r="AB163" s="14" t="str">
        <f>IF(LEN($AA163)=0,"N",IF(LEN($AA163)&gt;1,"Error -- Availability entered in an incorrect format",IF($AA163='Control Panel'!$F$36,$AA163,IF($AA163='Control Panel'!$F$37,$AA163,IF($AA163='Control Panel'!$F$38,$AA163,IF($AA163='Control Panel'!$F$39,$AA163,IF($AA163='Control Panel'!$F$40,$AA163,IF($AA163='Control Panel'!$F$41,$AA163,"Error -- Availability entered in an incorrect format"))))))))</f>
        <v>N</v>
      </c>
    </row>
    <row r="164" spans="1:28" s="14" customFormat="1" x14ac:dyDescent="0.35">
      <c r="A164" s="7">
        <v>152</v>
      </c>
      <c r="B164" s="274" t="s">
        <v>49</v>
      </c>
      <c r="C164" s="13"/>
      <c r="D164" s="220"/>
      <c r="E164" s="261"/>
      <c r="F164" s="204" t="str">
        <f t="shared" si="4"/>
        <v>N/A</v>
      </c>
      <c r="G164" s="6"/>
      <c r="AA164" s="14" t="str">
        <f t="shared" si="5"/>
        <v/>
      </c>
      <c r="AB164" s="14" t="str">
        <f>IF(LEN($AA164)=0,"N",IF(LEN($AA164)&gt;1,"Error -- Availability entered in an incorrect format",IF($AA164='Control Panel'!$F$36,$AA164,IF($AA164='Control Panel'!$F$37,$AA164,IF($AA164='Control Panel'!$F$38,$AA164,IF($AA164='Control Panel'!$F$39,$AA164,IF($AA164='Control Panel'!$F$40,$AA164,IF($AA164='Control Panel'!$F$41,$AA164,"Error -- Availability entered in an incorrect format"))))))))</f>
        <v>N</v>
      </c>
    </row>
    <row r="165" spans="1:28" s="14" customFormat="1" ht="58" x14ac:dyDescent="0.35">
      <c r="A165" s="7">
        <v>153</v>
      </c>
      <c r="B165" s="204" t="s">
        <v>757</v>
      </c>
      <c r="C165" s="13" t="s">
        <v>37</v>
      </c>
      <c r="D165" s="220"/>
      <c r="E165" s="261"/>
      <c r="F165" s="204" t="str">
        <f t="shared" si="4"/>
        <v>N/A</v>
      </c>
      <c r="G165" s="6"/>
      <c r="AA165" s="14" t="str">
        <f t="shared" si="5"/>
        <v/>
      </c>
      <c r="AB165" s="14" t="str">
        <f>IF(LEN($AA165)=0,"N",IF(LEN($AA165)&gt;1,"Error -- Availability entered in an incorrect format",IF($AA165='Control Panel'!$F$36,$AA165,IF($AA165='Control Panel'!$F$37,$AA165,IF($AA165='Control Panel'!$F$38,$AA165,IF($AA165='Control Panel'!$F$39,$AA165,IF($AA165='Control Panel'!$F$40,$AA165,IF($AA165='Control Panel'!$F$41,$AA165,"Error -- Availability entered in an incorrect format"))))))))</f>
        <v>N</v>
      </c>
    </row>
    <row r="166" spans="1:28" s="14" customFormat="1" ht="29" x14ac:dyDescent="0.35">
      <c r="A166" s="7">
        <v>154</v>
      </c>
      <c r="B166" s="204" t="s">
        <v>758</v>
      </c>
      <c r="C166" s="13" t="s">
        <v>37</v>
      </c>
      <c r="D166" s="220"/>
      <c r="E166" s="261"/>
      <c r="F166" s="204" t="str">
        <f t="shared" si="4"/>
        <v>N/A</v>
      </c>
      <c r="G166" s="6"/>
      <c r="AA166" s="14" t="str">
        <f t="shared" si="5"/>
        <v/>
      </c>
      <c r="AB166" s="14" t="str">
        <f>IF(LEN($AA166)=0,"N",IF(LEN($AA166)&gt;1,"Error -- Availability entered in an incorrect format",IF($AA166='Control Panel'!$F$36,$AA166,IF($AA166='Control Panel'!$F$37,$AA166,IF($AA166='Control Panel'!$F$38,$AA166,IF($AA166='Control Panel'!$F$39,$AA166,IF($AA166='Control Panel'!$F$40,$AA166,IF($AA166='Control Panel'!$F$41,$AA166,"Error -- Availability entered in an incorrect format"))))))))</f>
        <v>N</v>
      </c>
    </row>
    <row r="167" spans="1:28" s="14" customFormat="1" x14ac:dyDescent="0.35">
      <c r="A167" s="7">
        <v>155</v>
      </c>
      <c r="B167" s="204" t="s">
        <v>759</v>
      </c>
      <c r="C167" s="13" t="s">
        <v>40</v>
      </c>
      <c r="D167" s="220"/>
      <c r="E167" s="261"/>
      <c r="F167" s="204" t="str">
        <f t="shared" si="4"/>
        <v>N/A</v>
      </c>
      <c r="G167" s="6"/>
      <c r="AA167" s="14" t="str">
        <f t="shared" si="5"/>
        <v/>
      </c>
      <c r="AB167" s="14" t="str">
        <f>IF(LEN($AA167)=0,"N",IF(LEN($AA167)&gt;1,"Error -- Availability entered in an incorrect format",IF($AA167='Control Panel'!$F$36,$AA167,IF($AA167='Control Panel'!$F$37,$AA167,IF($AA167='Control Panel'!$F$38,$AA167,IF($AA167='Control Panel'!$F$39,$AA167,IF($AA167='Control Panel'!$F$40,$AA167,IF($AA167='Control Panel'!$F$41,$AA167,"Error -- Availability entered in an incorrect format"))))))))</f>
        <v>N</v>
      </c>
    </row>
    <row r="168" spans="1:28" s="14" customFormat="1" ht="29" x14ac:dyDescent="0.35">
      <c r="A168" s="7">
        <v>156</v>
      </c>
      <c r="B168" s="204" t="s">
        <v>760</v>
      </c>
      <c r="C168" s="13" t="s">
        <v>40</v>
      </c>
      <c r="D168" s="220"/>
      <c r="E168" s="261"/>
      <c r="F168" s="204" t="str">
        <f t="shared" si="4"/>
        <v>N/A</v>
      </c>
      <c r="G168" s="6"/>
      <c r="AA168" s="14" t="str">
        <f t="shared" si="5"/>
        <v/>
      </c>
      <c r="AB168" s="14" t="str">
        <f>IF(LEN($AA168)=0,"N",IF(LEN($AA168)&gt;1,"Error -- Availability entered in an incorrect format",IF($AA168='Control Panel'!$F$36,$AA168,IF($AA168='Control Panel'!$F$37,$AA168,IF($AA168='Control Panel'!$F$38,$AA168,IF($AA168='Control Panel'!$F$39,$AA168,IF($AA168='Control Panel'!$F$40,$AA168,IF($AA168='Control Panel'!$F$41,$AA168,"Error -- Availability entered in an incorrect format"))))))))</f>
        <v>N</v>
      </c>
    </row>
    <row r="169" spans="1:28" s="14" customFormat="1" ht="43.5" x14ac:dyDescent="0.35">
      <c r="A169" s="7">
        <v>157</v>
      </c>
      <c r="B169" s="204" t="s">
        <v>761</v>
      </c>
      <c r="C169" s="13" t="s">
        <v>37</v>
      </c>
      <c r="D169" s="220"/>
      <c r="E169" s="261"/>
      <c r="F169" s="204" t="str">
        <f t="shared" si="4"/>
        <v>N/A</v>
      </c>
      <c r="G169" s="6"/>
      <c r="AA169" s="14" t="str">
        <f t="shared" si="5"/>
        <v/>
      </c>
      <c r="AB169" s="14" t="str">
        <f>IF(LEN($AA169)=0,"N",IF(LEN($AA169)&gt;1,"Error -- Availability entered in an incorrect format",IF($AA169='Control Panel'!$F$36,$AA169,IF($AA169='Control Panel'!$F$37,$AA169,IF($AA169='Control Panel'!$F$38,$AA169,IF($AA169='Control Panel'!$F$39,$AA169,IF($AA169='Control Panel'!$F$40,$AA169,IF($AA169='Control Panel'!$F$41,$AA169,"Error -- Availability entered in an incorrect format"))))))))</f>
        <v>N</v>
      </c>
    </row>
    <row r="170" spans="1:28" s="14" customFormat="1" ht="29" x14ac:dyDescent="0.35">
      <c r="A170" s="7">
        <v>158</v>
      </c>
      <c r="B170" s="204" t="s">
        <v>762</v>
      </c>
      <c r="C170" s="13" t="s">
        <v>40</v>
      </c>
      <c r="D170" s="220"/>
      <c r="E170" s="261"/>
      <c r="F170" s="204" t="str">
        <f t="shared" si="4"/>
        <v>N/A</v>
      </c>
      <c r="G170" s="6"/>
      <c r="AA170" s="14" t="str">
        <f t="shared" si="5"/>
        <v/>
      </c>
      <c r="AB170" s="14" t="str">
        <f>IF(LEN($AA170)=0,"N",IF(LEN($AA170)&gt;1,"Error -- Availability entered in an incorrect format",IF($AA170='Control Panel'!$F$36,$AA170,IF($AA170='Control Panel'!$F$37,$AA170,IF($AA170='Control Panel'!$F$38,$AA170,IF($AA170='Control Panel'!$F$39,$AA170,IF($AA170='Control Panel'!$F$40,$AA170,IF($AA170='Control Panel'!$F$41,$AA170,"Error -- Availability entered in an incorrect format"))))))))</f>
        <v>N</v>
      </c>
    </row>
    <row r="171" spans="1:28" s="14" customFormat="1" ht="29" x14ac:dyDescent="0.35">
      <c r="A171" s="7">
        <v>159</v>
      </c>
      <c r="B171" s="204" t="s">
        <v>689</v>
      </c>
      <c r="C171" s="13" t="s">
        <v>37</v>
      </c>
      <c r="D171" s="220"/>
      <c r="E171" s="261"/>
      <c r="F171" s="204" t="str">
        <f t="shared" si="4"/>
        <v>N/A</v>
      </c>
      <c r="G171" s="6"/>
      <c r="AA171" s="14" t="str">
        <f t="shared" si="5"/>
        <v/>
      </c>
      <c r="AB171" s="14" t="str">
        <f>IF(LEN($AA171)=0,"N",IF(LEN($AA171)&gt;1,"Error -- Availability entered in an incorrect format",IF($AA171='Control Panel'!$F$36,$AA171,IF($AA171='Control Panel'!$F$37,$AA171,IF($AA171='Control Panel'!$F$38,$AA171,IF($AA171='Control Panel'!$F$39,$AA171,IF($AA171='Control Panel'!$F$40,$AA171,IF($AA171='Control Panel'!$F$41,$AA171,"Error -- Availability entered in an incorrect format"))))))))</f>
        <v>N</v>
      </c>
    </row>
  </sheetData>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3:A171 C13:E171 G13:G171">
    <cfRule type="expression" dxfId="128" priority="5">
      <formula>$C13=""</formula>
    </cfRule>
  </conditionalFormatting>
  <conditionalFormatting sqref="B13:B171">
    <cfRule type="expression" dxfId="127" priority="4">
      <formula>$C13=""</formula>
    </cfRule>
  </conditionalFormatting>
  <conditionalFormatting sqref="F13:F171">
    <cfRule type="expression" dxfId="126" priority="3">
      <formula>$C13=""</formula>
    </cfRule>
  </conditionalFormatting>
  <conditionalFormatting sqref="A1:G1">
    <cfRule type="cellIs" dxfId="125" priority="1" operator="equal">
      <formula>"Replace this text with vendor name in the first module."</formula>
    </cfRule>
  </conditionalFormatting>
  <dataValidations count="1">
    <dataValidation type="decimal" allowBlank="1" showInputMessage="1" showErrorMessage="1" errorTitle="Invalid Response" error="Please enter number only and inlcude text in comments column." promptTitle="Cost" prompt="Please enter any related cost for specification compliance." sqref="E13:E171" xr:uid="{B14831DB-4F77-4899-AB1D-F064EF422936}">
      <formula1>0</formula1>
      <formula2>1000000</formula2>
    </dataValidation>
  </dataValidations>
  <printOptions horizontalCentered="1"/>
  <pageMargins left="0.25" right="0.25" top="0.75" bottom="0.75" header="0.3" footer="0.3"/>
  <pageSetup scale="75" fitToHeight="0" orientation="landscape" r:id="rId1"/>
  <headerFooter>
    <oddHeader>&amp;LAppendix B - Application Specifications&amp;C&amp;"Calibri,Bold"&amp;12Albuquerque Public Schools - ERP Software Selection RFP
&amp;R&amp;"-,Bold"&amp;KFF0000&amp;A</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Button 1">
              <controlPr defaultSize="0" print="0" autoFill="0" autoPict="0" macro="[0]!FormatSpecs">
                <anchor moveWithCells="1" sizeWithCells="1">
                  <from>
                    <xdr:col>28</xdr:col>
                    <xdr:colOff>228600</xdr:colOff>
                    <xdr:row>12</xdr:row>
                    <xdr:rowOff>95250</xdr:rowOff>
                  </from>
                  <to>
                    <xdr:col>28</xdr:col>
                    <xdr:colOff>495300</xdr:colOff>
                    <xdr:row>17</xdr:row>
                    <xdr:rowOff>165100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4FA88BAF-0028-4B0F-939E-A4FD2AB1E30D}">
            <xm:f>D10='Control Panel'!$I$25</xm:f>
            <x14:dxf>
              <font>
                <color rgb="FFFFFF00"/>
              </font>
              <fill>
                <patternFill>
                  <fgColor indexed="64"/>
                  <bgColor rgb="FFBF311A"/>
                </patternFill>
              </fill>
            </x14:dxf>
          </x14:cfRule>
          <xm:sqref>D10:G10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Invalid Response" error="Please enter appropriate availability response." promptTitle="Please enter availability:" prompt="_x000a_  Y - Yes_x000a_  R - Reporting_x000a_  T - Third Party_x000a_  M - Modification_x000a_  F - Future_x000a_  N - Not Available_x000a__x000a__x000a_*Paste values permitted." xr:uid="{AE7961F8-85FD-43D1-B46A-4C6000BD1FBF}">
          <x14:formula1>
            <xm:f>'Control Panel'!$F$36:$F$41</xm:f>
          </x14:formula1>
          <xm:sqref>D13:D171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I52"/>
  <sheetViews>
    <sheetView topLeftCell="H1" workbookViewId="0">
      <pane ySplit="12" topLeftCell="A13" activePane="bottomLeft" state="frozen"/>
      <selection activeCell="B14" sqref="B14"/>
      <selection pane="bottomLeft" activeCell="B14" sqref="B14"/>
    </sheetView>
  </sheetViews>
  <sheetFormatPr defaultColWidth="9.1796875" defaultRowHeight="14.5" x14ac:dyDescent="0.35"/>
  <cols>
    <col min="1" max="1" width="8.7265625" style="207" customWidth="1"/>
    <col min="2" max="2" width="65.7265625" style="208" customWidth="1"/>
    <col min="3" max="3" width="12.7265625" style="209" customWidth="1"/>
    <col min="4" max="4" width="12.7265625" style="210" customWidth="1"/>
    <col min="5" max="5" width="12.7265625" style="209" customWidth="1"/>
    <col min="6" max="6" width="27.7265625" style="211" customWidth="1"/>
    <col min="7" max="7" width="35.7265625" style="208" customWidth="1"/>
    <col min="8" max="8" width="3.7265625" style="2" customWidth="1"/>
    <col min="9" max="33" width="9.1796875" style="2"/>
    <col min="34" max="34" width="9.1796875" style="2" customWidth="1"/>
    <col min="35" max="35" width="4.1796875" style="2" customWidth="1"/>
    <col min="36" max="16384" width="9.1796875" style="2"/>
  </cols>
  <sheetData>
    <row r="1" spans="1:35" ht="15" customHeight="1" x14ac:dyDescent="0.35">
      <c r="A1" s="422" t="str">
        <f>'General Technical'!A1</f>
        <v>Replace this text with vendor name in the first module.</v>
      </c>
      <c r="B1" s="422"/>
      <c r="C1" s="422"/>
      <c r="D1" s="422"/>
      <c r="E1" s="422"/>
      <c r="F1" s="422"/>
      <c r="G1" s="422"/>
    </row>
    <row r="2" spans="1:35" x14ac:dyDescent="0.35">
      <c r="A2" s="200" t="s">
        <v>33</v>
      </c>
      <c r="B2" s="421" t="s">
        <v>221</v>
      </c>
      <c r="C2" s="421"/>
      <c r="D2" s="421"/>
      <c r="E2" s="421"/>
      <c r="F2" s="421"/>
      <c r="G2" s="421"/>
      <c r="AB2" s="2" t="s">
        <v>222</v>
      </c>
      <c r="AC2" s="2">
        <f>SUBTOTAL(3,A13:A52)</f>
        <v>40</v>
      </c>
    </row>
    <row r="3" spans="1:35" ht="45" customHeight="1" x14ac:dyDescent="0.35">
      <c r="A3" s="221" t="str">
        <f>'Control Panel'!F36</f>
        <v>Y</v>
      </c>
      <c r="B3" s="426" t="str">
        <f>'Control Panel'!H36</f>
        <v>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v>
      </c>
      <c r="C3" s="426"/>
      <c r="D3" s="426"/>
      <c r="E3" s="426"/>
      <c r="F3" s="426"/>
      <c r="G3" s="426"/>
    </row>
    <row r="4" spans="1:35" x14ac:dyDescent="0.35">
      <c r="A4" s="222" t="str">
        <f>'Control Panel'!F37</f>
        <v>R</v>
      </c>
      <c r="B4" s="427" t="str">
        <f>'Control Panel'!H37</f>
        <v>Functionality is provided through reports generated using proposed Reporting Tools.</v>
      </c>
      <c r="C4" s="427"/>
      <c r="D4" s="427"/>
      <c r="E4" s="427"/>
      <c r="F4" s="427"/>
      <c r="G4" s="427"/>
    </row>
    <row r="5" spans="1:35" ht="30" customHeight="1" x14ac:dyDescent="0.35">
      <c r="A5" s="221" t="str">
        <f>'Control Panel'!F38</f>
        <v>T</v>
      </c>
      <c r="B5" s="426" t="str">
        <f>'Control Panel'!H38</f>
        <v>Functionality is provided by proposed third party functionality (i.e., third party is defined as a separate software vendor from the primary software vendor).  The pricing of all third party products that provide this functionality MUST be included in the cost proposal.</v>
      </c>
      <c r="C5" s="426"/>
      <c r="D5" s="426"/>
      <c r="E5" s="426"/>
      <c r="F5" s="426"/>
      <c r="G5" s="426"/>
    </row>
    <row r="6" spans="1:35" x14ac:dyDescent="0.35">
      <c r="A6" s="222" t="str">
        <f>'Control Panel'!F39</f>
        <v>M</v>
      </c>
      <c r="B6" s="427" t="str">
        <f>'Control Panel'!H39</f>
        <v>Functionality is provided through customization to the application, including creation of a new workflow or development of a custom interface, that may have an impact on future upgradability.</v>
      </c>
      <c r="C6" s="427"/>
      <c r="D6" s="427"/>
      <c r="E6" s="427"/>
      <c r="F6" s="427"/>
      <c r="G6" s="427"/>
    </row>
    <row r="7" spans="1:35" ht="16.5" customHeight="1" x14ac:dyDescent="0.35">
      <c r="A7" s="221" t="str">
        <f>'Control Panel'!F40</f>
        <v>F</v>
      </c>
      <c r="B7" s="426" t="str">
        <f>'Control Panel'!H40</f>
        <v>Functionality is provided through a future general availability (GA) release that is scheduled to occur within 1 year of the proposal response.</v>
      </c>
      <c r="C7" s="426"/>
      <c r="D7" s="426"/>
      <c r="E7" s="426"/>
      <c r="F7" s="426"/>
      <c r="G7" s="426"/>
    </row>
    <row r="8" spans="1:35" x14ac:dyDescent="0.35">
      <c r="A8" s="222" t="str">
        <f>'Control Panel'!F41</f>
        <v>N</v>
      </c>
      <c r="B8" s="427" t="str">
        <f>'Control Panel'!H41</f>
        <v>Functionality is not provided.</v>
      </c>
      <c r="C8" s="427"/>
      <c r="D8" s="427"/>
      <c r="E8" s="427"/>
      <c r="F8" s="427"/>
      <c r="G8" s="427"/>
    </row>
    <row r="9" spans="1:35" x14ac:dyDescent="0.35">
      <c r="A9" s="428" t="str">
        <f>'Control Panel'!I25</f>
        <v>Replace this text with the primary product name(s) which satisfy requirements.</v>
      </c>
      <c r="B9" s="429"/>
      <c r="C9" s="429"/>
      <c r="D9" s="429"/>
      <c r="E9" s="429"/>
      <c r="F9" s="429"/>
      <c r="G9" s="430"/>
    </row>
    <row r="10" spans="1:35" ht="15" customHeight="1" x14ac:dyDescent="0.35">
      <c r="A10" s="424" t="str">
        <f>'Control Panel'!F53&amp;" - "&amp;'Control Panel'!E53</f>
        <v>4.8 - Cash Receipts</v>
      </c>
      <c r="B10" s="424"/>
      <c r="C10" s="424"/>
      <c r="D10" s="425" t="str">
        <f>A9</f>
        <v>Replace this text with the primary product name(s) which satisfy requirements.</v>
      </c>
      <c r="E10" s="425"/>
      <c r="F10" s="425"/>
      <c r="G10" s="425"/>
    </row>
    <row r="11" spans="1:35" x14ac:dyDescent="0.35">
      <c r="A11" s="423" t="s">
        <v>223</v>
      </c>
      <c r="B11" s="423"/>
      <c r="C11" s="423"/>
      <c r="D11" s="423"/>
      <c r="E11" s="423"/>
      <c r="F11" s="423"/>
      <c r="G11" s="423"/>
      <c r="AA11" s="2" t="s">
        <v>224</v>
      </c>
      <c r="AI11" s="3"/>
    </row>
    <row r="12" spans="1:35" ht="15" customHeight="1" x14ac:dyDescent="0.35">
      <c r="A12" s="262" t="str">
        <f>'General Technical'!A12</f>
        <v>Number</v>
      </c>
      <c r="B12" s="263" t="str">
        <f>'General Technical'!B12</f>
        <v>Application Requirements</v>
      </c>
      <c r="C12" s="264" t="str">
        <f>'General Technical'!C12</f>
        <v>Priority</v>
      </c>
      <c r="D12" s="262" t="str">
        <f>'General Technical'!D12</f>
        <v>Availability</v>
      </c>
      <c r="E12" s="264" t="str">
        <f>'General Technical'!E12</f>
        <v>Cost</v>
      </c>
      <c r="F12" s="263" t="str">
        <f>'General Technical'!F12</f>
        <v>Required Product(s)</v>
      </c>
      <c r="G12" s="263" t="str">
        <f>'General Technical'!G12</f>
        <v>Comments</v>
      </c>
      <c r="AA12" s="4" t="s">
        <v>229</v>
      </c>
      <c r="AC12" s="5">
        <f>COUNTIF(AB:AB,"Error -- Availability entered in an incorrect format")</f>
        <v>0</v>
      </c>
    </row>
    <row r="13" spans="1:35" s="14" customFormat="1" x14ac:dyDescent="0.35">
      <c r="A13" s="7">
        <v>1</v>
      </c>
      <c r="B13" s="273" t="s">
        <v>248</v>
      </c>
      <c r="C13" s="13"/>
      <c r="D13" s="7"/>
      <c r="E13" s="260"/>
      <c r="F13" s="204" t="str">
        <f>IF($D$10=$A$9,"N/A",$D$10)</f>
        <v>N/A</v>
      </c>
      <c r="G13" s="9"/>
      <c r="AA13" s="14" t="str">
        <f>TRIM($D13)</f>
        <v/>
      </c>
      <c r="AB13" s="14" t="str">
        <f>IF(LEN($AA13)=0,"N",IF(LEN($AA13)&gt;1,"Error -- Availability entered in an incorrect format",IF($AA13='Control Panel'!$F$36,$AA13,IF($AA13='Control Panel'!$F$37,$AA13,IF($AA13='Control Panel'!$F$38,$AA13,IF($AA13='Control Panel'!$F$39,$AA13,IF($AA13='Control Panel'!$F$40,$AA13,IF($AA13='Control Panel'!$F$41,$AA13,"Error -- Availability entered in an incorrect format"))))))))</f>
        <v>N</v>
      </c>
    </row>
    <row r="14" spans="1:35" s="14" customFormat="1" ht="29" x14ac:dyDescent="0.35">
      <c r="A14" s="7">
        <v>2</v>
      </c>
      <c r="B14" s="204" t="s">
        <v>763</v>
      </c>
      <c r="C14" s="13" t="s">
        <v>37</v>
      </c>
      <c r="D14" s="7"/>
      <c r="E14" s="260"/>
      <c r="F14" s="204" t="str">
        <f t="shared" ref="F14:F52" si="0">IF($D$10=$A$9,"N/A",$D$10)</f>
        <v>N/A</v>
      </c>
      <c r="G14" s="9"/>
      <c r="AA14" s="14" t="str">
        <f t="shared" ref="AA14:AA52" si="1">TRIM($D14)</f>
        <v/>
      </c>
      <c r="AB14" s="14" t="str">
        <f>IF(LEN($AA14)=0,"N",IF(LEN($AA14)&gt;1,"Error -- Availability entered in an incorrect format",IF($AA14='Control Panel'!$F$36,$AA14,IF($AA14='Control Panel'!$F$37,$AA14,IF($AA14='Control Panel'!$F$38,$AA14,IF($AA14='Control Panel'!$F$39,$AA14,IF($AA14='Control Panel'!$F$40,$AA14,IF($AA14='Control Panel'!$F$41,$AA14,"Error -- Availability entered in an incorrect format"))))))))</f>
        <v>N</v>
      </c>
    </row>
    <row r="15" spans="1:35" s="12" customFormat="1" x14ac:dyDescent="0.35">
      <c r="A15" s="7">
        <v>3</v>
      </c>
      <c r="B15" s="204" t="s">
        <v>764</v>
      </c>
      <c r="C15" s="13" t="s">
        <v>40</v>
      </c>
      <c r="D15" s="7"/>
      <c r="E15" s="260"/>
      <c r="F15" s="204" t="str">
        <f t="shared" si="0"/>
        <v>N/A</v>
      </c>
      <c r="G15" s="9"/>
      <c r="AA15" s="12" t="str">
        <f t="shared" si="1"/>
        <v/>
      </c>
      <c r="AB15" s="12" t="str">
        <f>IF(LEN($AA15)=0,"N",IF(LEN($AA15)&gt;1,"Error -- Availability entered in an incorrect format",IF($AA15='Control Panel'!$F$36,$AA15,IF($AA15='Control Panel'!$F$37,$AA15,IF($AA15='Control Panel'!$F$38,$AA15,IF($AA15='Control Panel'!$F$39,$AA15,IF($AA15='Control Panel'!$F$40,$AA15,IF($AA15='Control Panel'!$F$41,$AA15,"Error -- Availability entered in an incorrect format"))))))))</f>
        <v>N</v>
      </c>
    </row>
    <row r="16" spans="1:35" s="12" customFormat="1" ht="29" x14ac:dyDescent="0.35">
      <c r="A16" s="7">
        <v>4</v>
      </c>
      <c r="B16" s="204" t="s">
        <v>765</v>
      </c>
      <c r="C16" s="13" t="s">
        <v>42</v>
      </c>
      <c r="D16" s="7"/>
      <c r="E16" s="260"/>
      <c r="F16" s="204" t="str">
        <f t="shared" si="0"/>
        <v>N/A</v>
      </c>
      <c r="G16" s="9"/>
      <c r="AA16" s="12" t="str">
        <f t="shared" si="1"/>
        <v/>
      </c>
      <c r="AB16" s="12" t="str">
        <f>IF(LEN($AA16)=0,"N",IF(LEN($AA16)&gt;1,"Error -- Availability entered in an incorrect format",IF($AA16='Control Panel'!$F$36,$AA16,IF($AA16='Control Panel'!$F$37,$AA16,IF($AA16='Control Panel'!$F$38,$AA16,IF($AA16='Control Panel'!$F$39,$AA16,IF($AA16='Control Panel'!$F$40,$AA16,IF($AA16='Control Panel'!$F$41,$AA16,"Error -- Availability entered in an incorrect format"))))))))</f>
        <v>N</v>
      </c>
    </row>
    <row r="17" spans="1:28" s="12" customFormat="1" x14ac:dyDescent="0.35">
      <c r="A17" s="7">
        <v>5</v>
      </c>
      <c r="B17" s="204" t="s">
        <v>766</v>
      </c>
      <c r="C17" s="13" t="s">
        <v>40</v>
      </c>
      <c r="D17" s="7"/>
      <c r="E17" s="260"/>
      <c r="F17" s="204" t="str">
        <f t="shared" si="0"/>
        <v>N/A</v>
      </c>
      <c r="G17" s="9"/>
      <c r="AA17" s="12" t="str">
        <f t="shared" si="1"/>
        <v/>
      </c>
      <c r="AB17" s="12" t="str">
        <f>IF(LEN($AA17)=0,"N",IF(LEN($AA17)&gt;1,"Error -- Availability entered in an incorrect format",IF($AA17='Control Panel'!$F$36,$AA17,IF($AA17='Control Panel'!$F$37,$AA17,IF($AA17='Control Panel'!$F$38,$AA17,IF($AA17='Control Panel'!$F$39,$AA17,IF($AA17='Control Panel'!$F$40,$AA17,IF($AA17='Control Panel'!$F$41,$AA17,"Error -- Availability entered in an incorrect format"))))))))</f>
        <v>N</v>
      </c>
    </row>
    <row r="18" spans="1:28" s="12" customFormat="1" ht="29" x14ac:dyDescent="0.35">
      <c r="A18" s="7">
        <v>6</v>
      </c>
      <c r="B18" s="204" t="s">
        <v>767</v>
      </c>
      <c r="C18" s="13" t="s">
        <v>37</v>
      </c>
      <c r="D18" s="7"/>
      <c r="E18" s="260"/>
      <c r="F18" s="204" t="str">
        <f t="shared" si="0"/>
        <v>N/A</v>
      </c>
      <c r="G18" s="9"/>
      <c r="AA18" s="12" t="str">
        <f t="shared" si="1"/>
        <v/>
      </c>
      <c r="AB18" s="12" t="str">
        <f>IF(LEN($AA18)=0,"N",IF(LEN($AA18)&gt;1,"Error -- Availability entered in an incorrect format",IF($AA18='Control Panel'!$F$36,$AA18,IF($AA18='Control Panel'!$F$37,$AA18,IF($AA18='Control Panel'!$F$38,$AA18,IF($AA18='Control Panel'!$F$39,$AA18,IF($AA18='Control Panel'!$F$40,$AA18,IF($AA18='Control Panel'!$F$41,$AA18,"Error -- Availability entered in an incorrect format"))))))))</f>
        <v>N</v>
      </c>
    </row>
    <row r="19" spans="1:28" s="12" customFormat="1" ht="29" x14ac:dyDescent="0.35">
      <c r="A19" s="7">
        <v>7</v>
      </c>
      <c r="B19" s="204" t="s">
        <v>768</v>
      </c>
      <c r="C19" s="13" t="s">
        <v>40</v>
      </c>
      <c r="D19" s="7"/>
      <c r="E19" s="260"/>
      <c r="F19" s="204" t="str">
        <f t="shared" si="0"/>
        <v>N/A</v>
      </c>
      <c r="G19" s="9"/>
      <c r="AA19" s="12" t="str">
        <f t="shared" si="1"/>
        <v/>
      </c>
      <c r="AB19" s="12" t="str">
        <f>IF(LEN($AA19)=0,"N",IF(LEN($AA19)&gt;1,"Error -- Availability entered in an incorrect format",IF($AA19='Control Panel'!$F$36,$AA19,IF($AA19='Control Panel'!$F$37,$AA19,IF($AA19='Control Panel'!$F$38,$AA19,IF($AA19='Control Panel'!$F$39,$AA19,IF($AA19='Control Panel'!$F$40,$AA19,IF($AA19='Control Panel'!$F$41,$AA19,"Error -- Availability entered in an incorrect format"))))))))</f>
        <v>N</v>
      </c>
    </row>
    <row r="20" spans="1:28" s="12" customFormat="1" ht="29" x14ac:dyDescent="0.35">
      <c r="A20" s="7">
        <v>8</v>
      </c>
      <c r="B20" s="204" t="s">
        <v>769</v>
      </c>
      <c r="C20" s="13" t="s">
        <v>40</v>
      </c>
      <c r="D20" s="7"/>
      <c r="E20" s="260"/>
      <c r="F20" s="204" t="str">
        <f t="shared" si="0"/>
        <v>N/A</v>
      </c>
      <c r="G20" s="9"/>
      <c r="AA20" s="12" t="str">
        <f t="shared" si="1"/>
        <v/>
      </c>
      <c r="AB20" s="12" t="str">
        <f>IF(LEN($AA20)=0,"N",IF(LEN($AA20)&gt;1,"Error -- Availability entered in an incorrect format",IF($AA20='Control Panel'!$F$36,$AA20,IF($AA20='Control Panel'!$F$37,$AA20,IF($AA20='Control Panel'!$F$38,$AA20,IF($AA20='Control Panel'!$F$39,$AA20,IF($AA20='Control Panel'!$F$40,$AA20,IF($AA20='Control Panel'!$F$41,$AA20,"Error -- Availability entered in an incorrect format"))))))))</f>
        <v>N</v>
      </c>
    </row>
    <row r="21" spans="1:28" s="12" customFormat="1" ht="29" x14ac:dyDescent="0.35">
      <c r="A21" s="7">
        <v>9</v>
      </c>
      <c r="B21" s="204" t="s">
        <v>770</v>
      </c>
      <c r="C21" s="13" t="s">
        <v>37</v>
      </c>
      <c r="D21" s="7"/>
      <c r="E21" s="260"/>
      <c r="F21" s="204" t="str">
        <f t="shared" si="0"/>
        <v>N/A</v>
      </c>
      <c r="G21" s="9"/>
      <c r="AA21" s="12" t="str">
        <f t="shared" si="1"/>
        <v/>
      </c>
      <c r="AB21" s="12" t="str">
        <f>IF(LEN($AA21)=0,"N",IF(LEN($AA21)&gt;1,"Error -- Availability entered in an incorrect format",IF($AA21='Control Panel'!$F$36,$AA21,IF($AA21='Control Panel'!$F$37,$AA21,IF($AA21='Control Panel'!$F$38,$AA21,IF($AA21='Control Panel'!$F$39,$AA21,IF($AA21='Control Panel'!$F$40,$AA21,IF($AA21='Control Panel'!$F$41,$AA21,"Error -- Availability entered in an incorrect format"))))))))</f>
        <v>N</v>
      </c>
    </row>
    <row r="22" spans="1:28" s="12" customFormat="1" x14ac:dyDescent="0.35">
      <c r="A22" s="7">
        <v>10</v>
      </c>
      <c r="B22" s="204" t="s">
        <v>771</v>
      </c>
      <c r="C22" s="13" t="s">
        <v>37</v>
      </c>
      <c r="D22" s="7"/>
      <c r="E22" s="260"/>
      <c r="F22" s="204" t="str">
        <f t="shared" si="0"/>
        <v>N/A</v>
      </c>
      <c r="G22" s="9"/>
      <c r="AA22" s="12" t="str">
        <f t="shared" si="1"/>
        <v/>
      </c>
      <c r="AB22" s="12" t="str">
        <f>IF(LEN($AA22)=0,"N",IF(LEN($AA22)&gt;1,"Error -- Availability entered in an incorrect format",IF($AA22='Control Panel'!$F$36,$AA22,IF($AA22='Control Panel'!$F$37,$AA22,IF($AA22='Control Panel'!$F$38,$AA22,IF($AA22='Control Panel'!$F$39,$AA22,IF($AA22='Control Panel'!$F$40,$AA22,IF($AA22='Control Panel'!$F$41,$AA22,"Error -- Availability entered in an incorrect format"))))))))</f>
        <v>N</v>
      </c>
    </row>
    <row r="23" spans="1:28" s="12" customFormat="1" x14ac:dyDescent="0.35">
      <c r="A23" s="7">
        <v>11</v>
      </c>
      <c r="B23" s="204" t="s">
        <v>772</v>
      </c>
      <c r="C23" s="13" t="s">
        <v>42</v>
      </c>
      <c r="D23" s="7"/>
      <c r="E23" s="260"/>
      <c r="F23" s="204" t="str">
        <f t="shared" si="0"/>
        <v>N/A</v>
      </c>
      <c r="G23" s="9"/>
      <c r="AA23" s="12" t="str">
        <f t="shared" si="1"/>
        <v/>
      </c>
      <c r="AB23" s="12" t="str">
        <f>IF(LEN($AA23)=0,"N",IF(LEN($AA23)&gt;1,"Error -- Availability entered in an incorrect format",IF($AA23='Control Panel'!$F$36,$AA23,IF($AA23='Control Panel'!$F$37,$AA23,IF($AA23='Control Panel'!$F$38,$AA23,IF($AA23='Control Panel'!$F$39,$AA23,IF($AA23='Control Panel'!$F$40,$AA23,IF($AA23='Control Panel'!$F$41,$AA23,"Error -- Availability entered in an incorrect format"))))))))</f>
        <v>N</v>
      </c>
    </row>
    <row r="24" spans="1:28" s="12" customFormat="1" ht="29" x14ac:dyDescent="0.35">
      <c r="A24" s="7">
        <v>12</v>
      </c>
      <c r="B24" s="204" t="s">
        <v>773</v>
      </c>
      <c r="C24" s="13" t="s">
        <v>37</v>
      </c>
      <c r="D24" s="7"/>
      <c r="E24" s="260"/>
      <c r="F24" s="204" t="str">
        <f t="shared" si="0"/>
        <v>N/A</v>
      </c>
      <c r="G24" s="9"/>
      <c r="AA24" s="12" t="str">
        <f t="shared" si="1"/>
        <v/>
      </c>
      <c r="AB24" s="12" t="str">
        <f>IF(LEN($AA24)=0,"N",IF(LEN($AA24)&gt;1,"Error -- Availability entered in an incorrect format",IF($AA24='Control Panel'!$F$36,$AA24,IF($AA24='Control Panel'!$F$37,$AA24,IF($AA24='Control Panel'!$F$38,$AA24,IF($AA24='Control Panel'!$F$39,$AA24,IF($AA24='Control Panel'!$F$40,$AA24,IF($AA24='Control Panel'!$F$41,$AA24,"Error -- Availability entered in an incorrect format"))))))))</f>
        <v>N</v>
      </c>
    </row>
    <row r="25" spans="1:28" s="14" customFormat="1" ht="29" x14ac:dyDescent="0.35">
      <c r="A25" s="7">
        <v>13</v>
      </c>
      <c r="B25" s="204" t="s">
        <v>774</v>
      </c>
      <c r="C25" s="13" t="s">
        <v>37</v>
      </c>
      <c r="D25" s="11"/>
      <c r="E25" s="261"/>
      <c r="F25" s="204" t="str">
        <f t="shared" si="0"/>
        <v>N/A</v>
      </c>
      <c r="G25" s="6"/>
      <c r="AA25" s="14" t="str">
        <f t="shared" si="1"/>
        <v/>
      </c>
      <c r="AB25" s="14" t="str">
        <f>IF(LEN($AA25)=0,"N",IF(LEN($AA25)&gt;1,"Error -- Availability entered in an incorrect format",IF($AA25='Control Panel'!$F$36,$AA25,IF($AA25='Control Panel'!$F$37,$AA25,IF($AA25='Control Panel'!$F$38,$AA25,IF($AA25='Control Panel'!$F$39,$AA25,IF($AA25='Control Panel'!$F$40,$AA25,IF($AA25='Control Panel'!$F$41,$AA25,"Error -- Availability entered in an incorrect format"))))))))</f>
        <v>N</v>
      </c>
    </row>
    <row r="26" spans="1:28" s="14" customFormat="1" ht="29" x14ac:dyDescent="0.35">
      <c r="A26" s="7">
        <v>14</v>
      </c>
      <c r="B26" s="204" t="s">
        <v>775</v>
      </c>
      <c r="C26" s="13" t="s">
        <v>37</v>
      </c>
      <c r="D26" s="11"/>
      <c r="E26" s="261"/>
      <c r="F26" s="204" t="str">
        <f t="shared" si="0"/>
        <v>N/A</v>
      </c>
      <c r="G26" s="6"/>
      <c r="AA26" s="14" t="str">
        <f t="shared" si="1"/>
        <v/>
      </c>
      <c r="AB26" s="14" t="str">
        <f>IF(LEN($AA26)=0,"N",IF(LEN($AA26)&gt;1,"Error -- Availability entered in an incorrect format",IF($AA26='Control Panel'!$F$36,$AA26,IF($AA26='Control Panel'!$F$37,$AA26,IF($AA26='Control Panel'!$F$38,$AA26,IF($AA26='Control Panel'!$F$39,$AA26,IF($AA26='Control Panel'!$F$40,$AA26,IF($AA26='Control Panel'!$F$41,$AA26,"Error -- Availability entered in an incorrect format"))))))))</f>
        <v>N</v>
      </c>
    </row>
    <row r="27" spans="1:28" s="14" customFormat="1" x14ac:dyDescent="0.35">
      <c r="A27" s="7">
        <v>15</v>
      </c>
      <c r="B27" s="204" t="s">
        <v>776</v>
      </c>
      <c r="C27" s="13" t="s">
        <v>42</v>
      </c>
      <c r="D27" s="11"/>
      <c r="E27" s="261"/>
      <c r="F27" s="204" t="str">
        <f t="shared" si="0"/>
        <v>N/A</v>
      </c>
      <c r="G27" s="6"/>
      <c r="AA27" s="14" t="str">
        <f t="shared" si="1"/>
        <v/>
      </c>
      <c r="AB27" s="14" t="str">
        <f>IF(LEN($AA27)=0,"N",IF(LEN($AA27)&gt;1,"Error -- Availability entered in an incorrect format",IF($AA27='Control Panel'!$F$36,$AA27,IF($AA27='Control Panel'!$F$37,$AA27,IF($AA27='Control Panel'!$F$38,$AA27,IF($AA27='Control Panel'!$F$39,$AA27,IF($AA27='Control Panel'!$F$40,$AA27,IF($AA27='Control Panel'!$F$41,$AA27,"Error -- Availability entered in an incorrect format"))))))))</f>
        <v>N</v>
      </c>
    </row>
    <row r="28" spans="1:28" s="14" customFormat="1" ht="29" x14ac:dyDescent="0.35">
      <c r="A28" s="7">
        <v>16</v>
      </c>
      <c r="B28" s="204" t="s">
        <v>777</v>
      </c>
      <c r="C28" s="13" t="s">
        <v>42</v>
      </c>
      <c r="D28" s="11"/>
      <c r="E28" s="261"/>
      <c r="F28" s="204" t="str">
        <f t="shared" si="0"/>
        <v>N/A</v>
      </c>
      <c r="G28" s="6"/>
      <c r="AA28" s="14" t="str">
        <f t="shared" si="1"/>
        <v/>
      </c>
      <c r="AB28" s="14" t="str">
        <f>IF(LEN($AA28)=0,"N",IF(LEN($AA28)&gt;1,"Error -- Availability entered in an incorrect format",IF($AA28='Control Panel'!$F$36,$AA28,IF($AA28='Control Panel'!$F$37,$AA28,IF($AA28='Control Panel'!$F$38,$AA28,IF($AA28='Control Panel'!$F$39,$AA28,IF($AA28='Control Panel'!$F$40,$AA28,IF($AA28='Control Panel'!$F$41,$AA28,"Error -- Availability entered in an incorrect format"))))))))</f>
        <v>N</v>
      </c>
    </row>
    <row r="29" spans="1:28" s="14" customFormat="1" x14ac:dyDescent="0.35">
      <c r="A29" s="7">
        <v>17</v>
      </c>
      <c r="B29" s="204" t="s">
        <v>778</v>
      </c>
      <c r="C29" s="13" t="s">
        <v>37</v>
      </c>
      <c r="D29" s="11"/>
      <c r="E29" s="261"/>
      <c r="F29" s="204" t="str">
        <f t="shared" si="0"/>
        <v>N/A</v>
      </c>
      <c r="G29" s="6"/>
      <c r="AA29" s="14" t="str">
        <f t="shared" si="1"/>
        <v/>
      </c>
      <c r="AB29" s="14" t="str">
        <f>IF(LEN($AA29)=0,"N",IF(LEN($AA29)&gt;1,"Error -- Availability entered in an incorrect format",IF($AA29='Control Panel'!$F$36,$AA29,IF($AA29='Control Panel'!$F$37,$AA29,IF($AA29='Control Panel'!$F$38,$AA29,IF($AA29='Control Panel'!$F$39,$AA29,IF($AA29='Control Panel'!$F$40,$AA29,IF($AA29='Control Panel'!$F$41,$AA29,"Error -- Availability entered in an incorrect format"))))))))</f>
        <v>N</v>
      </c>
    </row>
    <row r="30" spans="1:28" s="14" customFormat="1" ht="29" x14ac:dyDescent="0.35">
      <c r="A30" s="7">
        <v>18</v>
      </c>
      <c r="B30" s="204" t="s">
        <v>779</v>
      </c>
      <c r="C30" s="13" t="s">
        <v>37</v>
      </c>
      <c r="D30" s="11"/>
      <c r="E30" s="261"/>
      <c r="F30" s="204" t="str">
        <f t="shared" si="0"/>
        <v>N/A</v>
      </c>
      <c r="G30" s="6"/>
      <c r="AA30" s="14" t="str">
        <f t="shared" si="1"/>
        <v/>
      </c>
      <c r="AB30" s="14" t="str">
        <f>IF(LEN($AA30)=0,"N",IF(LEN($AA30)&gt;1,"Error -- Availability entered in an incorrect format",IF($AA30='Control Panel'!$F$36,$AA30,IF($AA30='Control Panel'!$F$37,$AA30,IF($AA30='Control Panel'!$F$38,$AA30,IF($AA30='Control Panel'!$F$39,$AA30,IF($AA30='Control Panel'!$F$40,$AA30,IF($AA30='Control Panel'!$F$41,$AA30,"Error -- Availability entered in an incorrect format"))))))))</f>
        <v>N</v>
      </c>
    </row>
    <row r="31" spans="1:28" s="14" customFormat="1" ht="29" x14ac:dyDescent="0.35">
      <c r="A31" s="7">
        <v>19</v>
      </c>
      <c r="B31" s="204" t="s">
        <v>780</v>
      </c>
      <c r="C31" s="13" t="s">
        <v>37</v>
      </c>
      <c r="D31" s="220"/>
      <c r="E31" s="261"/>
      <c r="F31" s="204" t="str">
        <f t="shared" si="0"/>
        <v>N/A</v>
      </c>
      <c r="G31" s="6"/>
      <c r="AA31" s="14" t="str">
        <f t="shared" si="1"/>
        <v/>
      </c>
      <c r="AB31" s="14" t="str">
        <f>IF(LEN($AA31)=0,"N",IF(LEN($AA31)&gt;1,"Error -- Availability entered in an incorrect format",IF($AA31='Control Panel'!$F$36,$AA31,IF($AA31='Control Panel'!$F$37,$AA31,IF($AA31='Control Panel'!$F$38,$AA31,IF($AA31='Control Panel'!$F$39,$AA31,IF($AA31='Control Panel'!$F$40,$AA31,IF($AA31='Control Panel'!$F$41,$AA31,"Error -- Availability entered in an incorrect format"))))))))</f>
        <v>N</v>
      </c>
    </row>
    <row r="32" spans="1:28" s="14" customFormat="1" ht="29" x14ac:dyDescent="0.35">
      <c r="A32" s="7">
        <v>20</v>
      </c>
      <c r="B32" s="204" t="s">
        <v>781</v>
      </c>
      <c r="C32" s="13" t="s">
        <v>37</v>
      </c>
      <c r="D32" s="220"/>
      <c r="E32" s="261"/>
      <c r="F32" s="204" t="str">
        <f t="shared" si="0"/>
        <v>N/A</v>
      </c>
      <c r="G32" s="6"/>
      <c r="AA32" s="14" t="str">
        <f t="shared" si="1"/>
        <v/>
      </c>
      <c r="AB32" s="14" t="str">
        <f>IF(LEN($AA32)=0,"N",IF(LEN($AA32)&gt;1,"Error -- Availability entered in an incorrect format",IF($AA32='Control Panel'!$F$36,$AA32,IF($AA32='Control Panel'!$F$37,$AA32,IF($AA32='Control Panel'!$F$38,$AA32,IF($AA32='Control Panel'!$F$39,$AA32,IF($AA32='Control Panel'!$F$40,$AA32,IF($AA32='Control Panel'!$F$41,$AA32,"Error -- Availability entered in an incorrect format"))))))))</f>
        <v>N</v>
      </c>
    </row>
    <row r="33" spans="1:28" s="14" customFormat="1" x14ac:dyDescent="0.35">
      <c r="A33" s="7">
        <v>21</v>
      </c>
      <c r="B33" s="204" t="s">
        <v>782</v>
      </c>
      <c r="C33" s="13" t="s">
        <v>42</v>
      </c>
      <c r="D33" s="220"/>
      <c r="E33" s="261"/>
      <c r="F33" s="204" t="str">
        <f t="shared" si="0"/>
        <v>N/A</v>
      </c>
      <c r="G33" s="6"/>
      <c r="AA33" s="14" t="str">
        <f t="shared" si="1"/>
        <v/>
      </c>
      <c r="AB33" s="14" t="str">
        <f>IF(LEN($AA33)=0,"N",IF(LEN($AA33)&gt;1,"Error -- Availability entered in an incorrect format",IF($AA33='Control Panel'!$F$36,$AA33,IF($AA33='Control Panel'!$F$37,$AA33,IF($AA33='Control Panel'!$F$38,$AA33,IF($AA33='Control Panel'!$F$39,$AA33,IF($AA33='Control Panel'!$F$40,$AA33,IF($AA33='Control Panel'!$F$41,$AA33,"Error -- Availability entered in an incorrect format"))))))))</f>
        <v>N</v>
      </c>
    </row>
    <row r="34" spans="1:28" s="14" customFormat="1" x14ac:dyDescent="0.35">
      <c r="A34" s="7">
        <v>22</v>
      </c>
      <c r="B34" s="204" t="s">
        <v>783</v>
      </c>
      <c r="C34" s="13" t="s">
        <v>37</v>
      </c>
      <c r="D34" s="220"/>
      <c r="E34" s="261"/>
      <c r="F34" s="204" t="str">
        <f t="shared" si="0"/>
        <v>N/A</v>
      </c>
      <c r="G34" s="6"/>
      <c r="AA34" s="14" t="str">
        <f t="shared" si="1"/>
        <v/>
      </c>
      <c r="AB34" s="14" t="str">
        <f>IF(LEN($AA34)=0,"N",IF(LEN($AA34)&gt;1,"Error -- Availability entered in an incorrect format",IF($AA34='Control Panel'!$F$36,$AA34,IF($AA34='Control Panel'!$F$37,$AA34,IF($AA34='Control Panel'!$F$38,$AA34,IF($AA34='Control Panel'!$F$39,$AA34,IF($AA34='Control Panel'!$F$40,$AA34,IF($AA34='Control Panel'!$F$41,$AA34,"Error -- Availability entered in an incorrect format"))))))))</f>
        <v>N</v>
      </c>
    </row>
    <row r="35" spans="1:28" s="14" customFormat="1" x14ac:dyDescent="0.35">
      <c r="A35" s="7">
        <v>23</v>
      </c>
      <c r="B35" s="204" t="s">
        <v>784</v>
      </c>
      <c r="C35" s="13" t="s">
        <v>37</v>
      </c>
      <c r="D35" s="220"/>
      <c r="E35" s="261"/>
      <c r="F35" s="204" t="str">
        <f t="shared" si="0"/>
        <v>N/A</v>
      </c>
      <c r="G35" s="6"/>
      <c r="AA35" s="14" t="str">
        <f t="shared" si="1"/>
        <v/>
      </c>
      <c r="AB35" s="14" t="str">
        <f>IF(LEN($AA35)=0,"N",IF(LEN($AA35)&gt;1,"Error -- Availability entered in an incorrect format",IF($AA35='Control Panel'!$F$36,$AA35,IF($AA35='Control Panel'!$F$37,$AA35,IF($AA35='Control Panel'!$F$38,$AA35,IF($AA35='Control Panel'!$F$39,$AA35,IF($AA35='Control Panel'!$F$40,$AA35,IF($AA35='Control Panel'!$F$41,$AA35,"Error -- Availability entered in an incorrect format"))))))))</f>
        <v>N</v>
      </c>
    </row>
    <row r="36" spans="1:28" s="14" customFormat="1" x14ac:dyDescent="0.35">
      <c r="A36" s="7">
        <v>24</v>
      </c>
      <c r="B36" s="204" t="s">
        <v>785</v>
      </c>
      <c r="C36" s="13" t="s">
        <v>37</v>
      </c>
      <c r="D36" s="220"/>
      <c r="E36" s="261"/>
      <c r="F36" s="204" t="str">
        <f t="shared" si="0"/>
        <v>N/A</v>
      </c>
      <c r="G36" s="6"/>
      <c r="AA36" s="14" t="str">
        <f t="shared" si="1"/>
        <v/>
      </c>
      <c r="AB36" s="14" t="str">
        <f>IF(LEN($AA36)=0,"N",IF(LEN($AA36)&gt;1,"Error -- Availability entered in an incorrect format",IF($AA36='Control Panel'!$F$36,$AA36,IF($AA36='Control Panel'!$F$37,$AA36,IF($AA36='Control Panel'!$F$38,$AA36,IF($AA36='Control Panel'!$F$39,$AA36,IF($AA36='Control Panel'!$F$40,$AA36,IF($AA36='Control Panel'!$F$41,$AA36,"Error -- Availability entered in an incorrect format"))))))))</f>
        <v>N</v>
      </c>
    </row>
    <row r="37" spans="1:28" s="14" customFormat="1" x14ac:dyDescent="0.35">
      <c r="A37" s="7">
        <v>25</v>
      </c>
      <c r="B37" s="204" t="s">
        <v>786</v>
      </c>
      <c r="C37" s="13" t="s">
        <v>37</v>
      </c>
      <c r="D37" s="220"/>
      <c r="E37" s="261"/>
      <c r="F37" s="204" t="str">
        <f t="shared" si="0"/>
        <v>N/A</v>
      </c>
      <c r="G37" s="6"/>
      <c r="AA37" s="14" t="str">
        <f t="shared" si="1"/>
        <v/>
      </c>
      <c r="AB37" s="14" t="str">
        <f>IF(LEN($AA37)=0,"N",IF(LEN($AA37)&gt;1,"Error -- Availability entered in an incorrect format",IF($AA37='Control Panel'!$F$36,$AA37,IF($AA37='Control Panel'!$F$37,$AA37,IF($AA37='Control Panel'!$F$38,$AA37,IF($AA37='Control Panel'!$F$39,$AA37,IF($AA37='Control Panel'!$F$40,$AA37,IF($AA37='Control Panel'!$F$41,$AA37,"Error -- Availability entered in an incorrect format"))))))))</f>
        <v>N</v>
      </c>
    </row>
    <row r="38" spans="1:28" s="14" customFormat="1" x14ac:dyDescent="0.35">
      <c r="A38" s="7">
        <v>26</v>
      </c>
      <c r="B38" s="204" t="s">
        <v>787</v>
      </c>
      <c r="C38" s="13" t="s">
        <v>37</v>
      </c>
      <c r="D38" s="220"/>
      <c r="E38" s="261"/>
      <c r="F38" s="204" t="str">
        <f t="shared" si="0"/>
        <v>N/A</v>
      </c>
      <c r="G38" s="6"/>
      <c r="AA38" s="14" t="str">
        <f t="shared" si="1"/>
        <v/>
      </c>
      <c r="AB38" s="14" t="str">
        <f>IF(LEN($AA38)=0,"N",IF(LEN($AA38)&gt;1,"Error -- Availability entered in an incorrect format",IF($AA38='Control Panel'!$F$36,$AA38,IF($AA38='Control Panel'!$F$37,$AA38,IF($AA38='Control Panel'!$F$38,$AA38,IF($AA38='Control Panel'!$F$39,$AA38,IF($AA38='Control Panel'!$F$40,$AA38,IF($AA38='Control Panel'!$F$41,$AA38,"Error -- Availability entered in an incorrect format"))))))))</f>
        <v>N</v>
      </c>
    </row>
    <row r="39" spans="1:28" s="14" customFormat="1" x14ac:dyDescent="0.35">
      <c r="A39" s="7">
        <v>27</v>
      </c>
      <c r="B39" s="204" t="s">
        <v>788</v>
      </c>
      <c r="C39" s="13" t="s">
        <v>43</v>
      </c>
      <c r="D39" s="220"/>
      <c r="E39" s="261"/>
      <c r="F39" s="204" t="str">
        <f t="shared" si="0"/>
        <v>N/A</v>
      </c>
      <c r="G39" s="6"/>
      <c r="AA39" s="14" t="str">
        <f t="shared" si="1"/>
        <v/>
      </c>
      <c r="AB39" s="14" t="str">
        <f>IF(LEN($AA39)=0,"N",IF(LEN($AA39)&gt;1,"Error -- Availability entered in an incorrect format",IF($AA39='Control Panel'!$F$36,$AA39,IF($AA39='Control Panel'!$F$37,$AA39,IF($AA39='Control Panel'!$F$38,$AA39,IF($AA39='Control Panel'!$F$39,$AA39,IF($AA39='Control Panel'!$F$40,$AA39,IF($AA39='Control Panel'!$F$41,$AA39,"Error -- Availability entered in an incorrect format"))))))))</f>
        <v>N</v>
      </c>
    </row>
    <row r="40" spans="1:28" s="14" customFormat="1" x14ac:dyDescent="0.35">
      <c r="A40" s="7">
        <v>28</v>
      </c>
      <c r="B40" s="204" t="s">
        <v>789</v>
      </c>
      <c r="C40" s="13" t="s">
        <v>43</v>
      </c>
      <c r="D40" s="220"/>
      <c r="E40" s="261"/>
      <c r="F40" s="204" t="str">
        <f t="shared" si="0"/>
        <v>N/A</v>
      </c>
      <c r="G40" s="6"/>
      <c r="AA40" s="14" t="str">
        <f t="shared" si="1"/>
        <v/>
      </c>
      <c r="AB40" s="14" t="str">
        <f>IF(LEN($AA40)=0,"N",IF(LEN($AA40)&gt;1,"Error -- Availability entered in an incorrect format",IF($AA40='Control Panel'!$F$36,$AA40,IF($AA40='Control Panel'!$F$37,$AA40,IF($AA40='Control Panel'!$F$38,$AA40,IF($AA40='Control Panel'!$F$39,$AA40,IF($AA40='Control Panel'!$F$40,$AA40,IF($AA40='Control Panel'!$F$41,$AA40,"Error -- Availability entered in an incorrect format"))))))))</f>
        <v>N</v>
      </c>
    </row>
    <row r="41" spans="1:28" s="14" customFormat="1" x14ac:dyDescent="0.35">
      <c r="A41" s="7">
        <v>29</v>
      </c>
      <c r="B41" s="266" t="s">
        <v>587</v>
      </c>
      <c r="C41" s="13" t="s">
        <v>43</v>
      </c>
      <c r="D41" s="220"/>
      <c r="E41" s="261"/>
      <c r="F41" s="204" t="str">
        <f t="shared" si="0"/>
        <v>N/A</v>
      </c>
      <c r="G41" s="6"/>
      <c r="AA41" s="14" t="str">
        <f t="shared" si="1"/>
        <v/>
      </c>
      <c r="AB41" s="14" t="str">
        <f>IF(LEN($AA41)=0,"N",IF(LEN($AA41)&gt;1,"Error -- Availability entered in an incorrect format",IF($AA41='Control Panel'!$F$36,$AA41,IF($AA41='Control Panel'!$F$37,$AA41,IF($AA41='Control Panel'!$F$38,$AA41,IF($AA41='Control Panel'!$F$39,$AA41,IF($AA41='Control Panel'!$F$40,$AA41,IF($AA41='Control Panel'!$F$41,$AA41,"Error -- Availability entered in an incorrect format"))))))))</f>
        <v>N</v>
      </c>
    </row>
    <row r="42" spans="1:28" s="14" customFormat="1" x14ac:dyDescent="0.35">
      <c r="A42" s="7">
        <v>30</v>
      </c>
      <c r="B42" s="266" t="s">
        <v>790</v>
      </c>
      <c r="C42" s="13" t="s">
        <v>43</v>
      </c>
      <c r="D42" s="220"/>
      <c r="E42" s="261"/>
      <c r="F42" s="204" t="str">
        <f t="shared" si="0"/>
        <v>N/A</v>
      </c>
      <c r="G42" s="6"/>
      <c r="AA42" s="14" t="str">
        <f t="shared" si="1"/>
        <v/>
      </c>
      <c r="AB42" s="14" t="str">
        <f>IF(LEN($AA42)=0,"N",IF(LEN($AA42)&gt;1,"Error -- Availability entered in an incorrect format",IF($AA42='Control Panel'!$F$36,$AA42,IF($AA42='Control Panel'!$F$37,$AA42,IF($AA42='Control Panel'!$F$38,$AA42,IF($AA42='Control Panel'!$F$39,$AA42,IF($AA42='Control Panel'!$F$40,$AA42,IF($AA42='Control Panel'!$F$41,$AA42,"Error -- Availability entered in an incorrect format"))))))))</f>
        <v>N</v>
      </c>
    </row>
    <row r="43" spans="1:28" s="14" customFormat="1" x14ac:dyDescent="0.35">
      <c r="A43" s="7">
        <v>31</v>
      </c>
      <c r="B43" s="266" t="s">
        <v>791</v>
      </c>
      <c r="C43" s="13" t="s">
        <v>43</v>
      </c>
      <c r="D43" s="220"/>
      <c r="E43" s="261"/>
      <c r="F43" s="204" t="str">
        <f t="shared" si="0"/>
        <v>N/A</v>
      </c>
      <c r="G43" s="6"/>
      <c r="AA43" s="14" t="str">
        <f t="shared" si="1"/>
        <v/>
      </c>
      <c r="AB43" s="14" t="str">
        <f>IF(LEN($AA43)=0,"N",IF(LEN($AA43)&gt;1,"Error -- Availability entered in an incorrect format",IF($AA43='Control Panel'!$F$36,$AA43,IF($AA43='Control Panel'!$F$37,$AA43,IF($AA43='Control Panel'!$F$38,$AA43,IF($AA43='Control Panel'!$F$39,$AA43,IF($AA43='Control Panel'!$F$40,$AA43,IF($AA43='Control Panel'!$F$41,$AA43,"Error -- Availability entered in an incorrect format"))))))))</f>
        <v>N</v>
      </c>
    </row>
    <row r="44" spans="1:28" s="14" customFormat="1" x14ac:dyDescent="0.35">
      <c r="A44" s="7">
        <v>32</v>
      </c>
      <c r="B44" s="266" t="s">
        <v>792</v>
      </c>
      <c r="C44" s="13" t="s">
        <v>43</v>
      </c>
      <c r="D44" s="220"/>
      <c r="E44" s="261"/>
      <c r="F44" s="204" t="str">
        <f t="shared" si="0"/>
        <v>N/A</v>
      </c>
      <c r="G44" s="6"/>
      <c r="AA44" s="14" t="str">
        <f t="shared" si="1"/>
        <v/>
      </c>
      <c r="AB44" s="14" t="str">
        <f>IF(LEN($AA44)=0,"N",IF(LEN($AA44)&gt;1,"Error -- Availability entered in an incorrect format",IF($AA44='Control Panel'!$F$36,$AA44,IF($AA44='Control Panel'!$F$37,$AA44,IF($AA44='Control Panel'!$F$38,$AA44,IF($AA44='Control Panel'!$F$39,$AA44,IF($AA44='Control Panel'!$F$40,$AA44,IF($AA44='Control Panel'!$F$41,$AA44,"Error -- Availability entered in an incorrect format"))))))))</f>
        <v>N</v>
      </c>
    </row>
    <row r="45" spans="1:28" s="14" customFormat="1" ht="29" x14ac:dyDescent="0.35">
      <c r="A45" s="7">
        <v>33</v>
      </c>
      <c r="B45" s="266" t="s">
        <v>793</v>
      </c>
      <c r="C45" s="13" t="s">
        <v>37</v>
      </c>
      <c r="D45" s="220"/>
      <c r="E45" s="261"/>
      <c r="F45" s="204" t="str">
        <f t="shared" si="0"/>
        <v>N/A</v>
      </c>
      <c r="G45" s="6"/>
      <c r="AA45" s="14" t="str">
        <f t="shared" si="1"/>
        <v/>
      </c>
      <c r="AB45" s="14" t="str">
        <f>IF(LEN($AA45)=0,"N",IF(LEN($AA45)&gt;1,"Error -- Availability entered in an incorrect format",IF($AA45='Control Panel'!$F$36,$AA45,IF($AA45='Control Panel'!$F$37,$AA45,IF($AA45='Control Panel'!$F$38,$AA45,IF($AA45='Control Panel'!$F$39,$AA45,IF($AA45='Control Panel'!$F$40,$AA45,IF($AA45='Control Panel'!$F$41,$AA45,"Error -- Availability entered in an incorrect format"))))))))</f>
        <v>N</v>
      </c>
    </row>
    <row r="46" spans="1:28" s="14" customFormat="1" ht="29" x14ac:dyDescent="0.35">
      <c r="A46" s="7">
        <v>34</v>
      </c>
      <c r="B46" s="266" t="s">
        <v>794</v>
      </c>
      <c r="C46" s="13" t="s">
        <v>37</v>
      </c>
      <c r="D46" s="220"/>
      <c r="E46" s="261"/>
      <c r="F46" s="204" t="str">
        <f t="shared" si="0"/>
        <v>N/A</v>
      </c>
      <c r="G46" s="6"/>
      <c r="AA46" s="14" t="str">
        <f t="shared" si="1"/>
        <v/>
      </c>
      <c r="AB46" s="14" t="str">
        <f>IF(LEN($AA46)=0,"N",IF(LEN($AA46)&gt;1,"Error -- Availability entered in an incorrect format",IF($AA46='Control Panel'!$F$36,$AA46,IF($AA46='Control Panel'!$F$37,$AA46,IF($AA46='Control Panel'!$F$38,$AA46,IF($AA46='Control Panel'!$F$39,$AA46,IF($AA46='Control Panel'!$F$40,$AA46,IF($AA46='Control Panel'!$F$41,$AA46,"Error -- Availability entered in an incorrect format"))))))))</f>
        <v>N</v>
      </c>
    </row>
    <row r="47" spans="1:28" s="14" customFormat="1" x14ac:dyDescent="0.35">
      <c r="A47" s="7">
        <v>35</v>
      </c>
      <c r="B47" s="265" t="s">
        <v>795</v>
      </c>
      <c r="C47" s="13" t="s">
        <v>42</v>
      </c>
      <c r="D47" s="220"/>
      <c r="E47" s="261"/>
      <c r="F47" s="204" t="str">
        <f t="shared" si="0"/>
        <v>N/A</v>
      </c>
      <c r="G47" s="6"/>
      <c r="AA47" s="14" t="str">
        <f t="shared" si="1"/>
        <v/>
      </c>
      <c r="AB47" s="14" t="str">
        <f>IF(LEN($AA47)=0,"N",IF(LEN($AA47)&gt;1,"Error -- Availability entered in an incorrect format",IF($AA47='Control Panel'!$F$36,$AA47,IF($AA47='Control Panel'!$F$37,$AA47,IF($AA47='Control Panel'!$F$38,$AA47,IF($AA47='Control Panel'!$F$39,$AA47,IF($AA47='Control Panel'!$F$40,$AA47,IF($AA47='Control Panel'!$F$41,$AA47,"Error -- Availability entered in an incorrect format"))))))))</f>
        <v>N</v>
      </c>
    </row>
    <row r="48" spans="1:28" s="14" customFormat="1" x14ac:dyDescent="0.35">
      <c r="A48" s="7">
        <v>36</v>
      </c>
      <c r="B48" s="274" t="s">
        <v>437</v>
      </c>
      <c r="C48" s="13"/>
      <c r="D48" s="220"/>
      <c r="E48" s="261"/>
      <c r="F48" s="204" t="str">
        <f t="shared" si="0"/>
        <v>N/A</v>
      </c>
      <c r="G48" s="6"/>
      <c r="AA48" s="14" t="str">
        <f t="shared" si="1"/>
        <v/>
      </c>
      <c r="AB48" s="14" t="str">
        <f>IF(LEN($AA48)=0,"N",IF(LEN($AA48)&gt;1,"Error -- Availability entered in an incorrect format",IF($AA48='Control Panel'!$F$36,$AA48,IF($AA48='Control Panel'!$F$37,$AA48,IF($AA48='Control Panel'!$F$38,$AA48,IF($AA48='Control Panel'!$F$39,$AA48,IF($AA48='Control Panel'!$F$40,$AA48,IF($AA48='Control Panel'!$F$41,$AA48,"Error -- Availability entered in an incorrect format"))))))))</f>
        <v>N</v>
      </c>
    </row>
    <row r="49" spans="1:28" s="14" customFormat="1" ht="29" x14ac:dyDescent="0.35">
      <c r="A49" s="7">
        <v>37</v>
      </c>
      <c r="B49" s="204" t="s">
        <v>796</v>
      </c>
      <c r="C49" s="13" t="s">
        <v>40</v>
      </c>
      <c r="D49" s="220"/>
      <c r="E49" s="261"/>
      <c r="F49" s="204" t="str">
        <f t="shared" si="0"/>
        <v>N/A</v>
      </c>
      <c r="G49" s="6"/>
      <c r="AA49" s="14" t="str">
        <f t="shared" si="1"/>
        <v/>
      </c>
      <c r="AB49" s="14" t="str">
        <f>IF(LEN($AA49)=0,"N",IF(LEN($AA49)&gt;1,"Error -- Availability entered in an incorrect format",IF($AA49='Control Panel'!$F$36,$AA49,IF($AA49='Control Panel'!$F$37,$AA49,IF($AA49='Control Panel'!$F$38,$AA49,IF($AA49='Control Panel'!$F$39,$AA49,IF($AA49='Control Panel'!$F$40,$AA49,IF($AA49='Control Panel'!$F$41,$AA49,"Error -- Availability entered in an incorrect format"))))))))</f>
        <v>N</v>
      </c>
    </row>
    <row r="50" spans="1:28" s="14" customFormat="1" ht="29" x14ac:dyDescent="0.35">
      <c r="A50" s="7">
        <v>38</v>
      </c>
      <c r="B50" s="204" t="s">
        <v>797</v>
      </c>
      <c r="C50" s="13" t="s">
        <v>40</v>
      </c>
      <c r="D50" s="220"/>
      <c r="E50" s="261"/>
      <c r="F50" s="204" t="str">
        <f t="shared" si="0"/>
        <v>N/A</v>
      </c>
      <c r="G50" s="6"/>
      <c r="AA50" s="14" t="str">
        <f t="shared" si="1"/>
        <v/>
      </c>
      <c r="AB50" s="14" t="str">
        <f>IF(LEN($AA50)=0,"N",IF(LEN($AA50)&gt;1,"Error -- Availability entered in an incorrect format",IF($AA50='Control Panel'!$F$36,$AA50,IF($AA50='Control Panel'!$F$37,$AA50,IF($AA50='Control Panel'!$F$38,$AA50,IF($AA50='Control Panel'!$F$39,$AA50,IF($AA50='Control Panel'!$F$40,$AA50,IF($AA50='Control Panel'!$F$41,$AA50,"Error -- Availability entered in an incorrect format"))))))))</f>
        <v>N</v>
      </c>
    </row>
    <row r="51" spans="1:28" s="14" customFormat="1" ht="29" x14ac:dyDescent="0.35">
      <c r="A51" s="7">
        <v>39</v>
      </c>
      <c r="B51" s="204" t="s">
        <v>798</v>
      </c>
      <c r="C51" s="13" t="s">
        <v>37</v>
      </c>
      <c r="D51" s="220"/>
      <c r="E51" s="261"/>
      <c r="F51" s="204" t="str">
        <f t="shared" si="0"/>
        <v>N/A</v>
      </c>
      <c r="G51" s="6"/>
      <c r="AA51" s="14" t="str">
        <f t="shared" si="1"/>
        <v/>
      </c>
      <c r="AB51" s="14" t="str">
        <f>IF(LEN($AA51)=0,"N",IF(LEN($AA51)&gt;1,"Error -- Availability entered in an incorrect format",IF($AA51='Control Panel'!$F$36,$AA51,IF($AA51='Control Panel'!$F$37,$AA51,IF($AA51='Control Panel'!$F$38,$AA51,IF($AA51='Control Panel'!$F$39,$AA51,IF($AA51='Control Panel'!$F$40,$AA51,IF($AA51='Control Panel'!$F$41,$AA51,"Error -- Availability entered in an incorrect format"))))))))</f>
        <v>N</v>
      </c>
    </row>
    <row r="52" spans="1:28" s="14" customFormat="1" ht="29" x14ac:dyDescent="0.35">
      <c r="A52" s="7">
        <v>40</v>
      </c>
      <c r="B52" s="204" t="s">
        <v>799</v>
      </c>
      <c r="C52" s="13" t="s">
        <v>37</v>
      </c>
      <c r="D52" s="220"/>
      <c r="E52" s="261"/>
      <c r="F52" s="204" t="str">
        <f t="shared" si="0"/>
        <v>N/A</v>
      </c>
      <c r="G52" s="6"/>
      <c r="AA52" s="14" t="str">
        <f t="shared" si="1"/>
        <v/>
      </c>
      <c r="AB52" s="14" t="str">
        <f>IF(LEN($AA52)=0,"N",IF(LEN($AA52)&gt;1,"Error -- Availability entered in an incorrect format",IF($AA52='Control Panel'!$F$36,$AA52,IF($AA52='Control Panel'!$F$37,$AA52,IF($AA52='Control Panel'!$F$38,$AA52,IF($AA52='Control Panel'!$F$39,$AA52,IF($AA52='Control Panel'!$F$40,$AA52,IF($AA52='Control Panel'!$F$41,$AA52,"Error -- Availability entered in an incorrect format"))))))))</f>
        <v>N</v>
      </c>
    </row>
  </sheetData>
  <mergeCells count="12">
    <mergeCell ref="A11:G11"/>
    <mergeCell ref="A10:C10"/>
    <mergeCell ref="D10:G10"/>
    <mergeCell ref="A1:G1"/>
    <mergeCell ref="B2:G2"/>
    <mergeCell ref="B3:G3"/>
    <mergeCell ref="B4:G4"/>
    <mergeCell ref="B5:G5"/>
    <mergeCell ref="B6:G6"/>
    <mergeCell ref="B7:G7"/>
    <mergeCell ref="B8:G8"/>
    <mergeCell ref="A9:G9"/>
  </mergeCells>
  <conditionalFormatting sqref="A13:A52 C13:E52 G13:G52">
    <cfRule type="expression" dxfId="123" priority="5">
      <formula>$C13=""</formula>
    </cfRule>
  </conditionalFormatting>
  <conditionalFormatting sqref="B13:B52">
    <cfRule type="expression" dxfId="122" priority="4">
      <formula>$C13=""</formula>
    </cfRule>
  </conditionalFormatting>
  <conditionalFormatting sqref="F13:F52">
    <cfRule type="expression" dxfId="121" priority="3">
      <formula>$C13=""</formula>
    </cfRule>
  </conditionalFormatting>
  <conditionalFormatting sqref="A1:G1">
    <cfRule type="cellIs" dxfId="120" priority="1" operator="equal">
      <formula>"Replace this text with vendor name in the first module."</formula>
    </cfRule>
  </conditionalFormatting>
  <dataValidations count="1">
    <dataValidation type="decimal" allowBlank="1" showInputMessage="1" showErrorMessage="1" errorTitle="Invalid Response" error="Please enter number only and inlcude text in comments column." promptTitle="Cost" prompt="Please enter any related cost for specification compliance." sqref="E13:E52" xr:uid="{AE2A04D1-9470-451C-9592-B12122E6D8DE}">
      <formula1>0</formula1>
      <formula2>1000000</formula2>
    </dataValidation>
  </dataValidations>
  <printOptions horizontalCentered="1"/>
  <pageMargins left="0.25" right="0.25" top="0.75" bottom="0.75" header="0.3" footer="0.3"/>
  <pageSetup scale="75" fitToHeight="0" orientation="landscape" r:id="rId1"/>
  <headerFooter>
    <oddHeader>&amp;LAppendix B - Application Specifications&amp;C&amp;"Calibri,Bold"&amp;12Albuquerque Public Schools - ERP Software Selection RFP
&amp;R&amp;"-,Bold"&amp;KFF0000&amp;A</oddHeader>
    <oddFooter>&amp;L&amp;"-,Bold"&amp;10&amp;U&amp;K01+019Priority&amp;"-,Regular"&amp;U
H - High | M - Medium | L - Low&amp;C&amp;10&amp;K01+019&amp;P of &amp;N&amp;R&amp;"-,Bold"&amp;10&amp;U&amp;K01+019Availability&amp;"-,Regular"&amp;U
Y - Yes | R - Reporting Tool | T - Third Party
M - Modification | F - Future | N - Not Available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FormatSpecs">
                <anchor moveWithCells="1" sizeWithCells="1">
                  <from>
                    <xdr:col>28</xdr:col>
                    <xdr:colOff>171450</xdr:colOff>
                    <xdr:row>12</xdr:row>
                    <xdr:rowOff>107950</xdr:rowOff>
                  </from>
                  <to>
                    <xdr:col>28</xdr:col>
                    <xdr:colOff>450850</xdr:colOff>
                    <xdr:row>17</xdr:row>
                    <xdr:rowOff>171450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EBCC50A0-52DF-462D-A336-C05C849858FA}">
            <xm:f>D10='Control Panel'!$I$25</xm:f>
            <x14:dxf>
              <font>
                <color rgb="FFFFFF00"/>
              </font>
              <fill>
                <patternFill>
                  <fgColor indexed="64"/>
                  <bgColor rgb="FFBF311A"/>
                </patternFill>
              </fill>
            </x14:dxf>
          </x14:cfRule>
          <xm:sqref>D10:G10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Invalid Response" error="Please enter appropriate availability response." promptTitle="Please enter availability:" prompt="_x000a_  Y - Yes_x000a_  R - Reporting_x000a_  T - Third Party_x000a_  M - Modification_x000a_  F - Future_x000a_  N - Not Available_x000a__x000a__x000a_*Paste values permitted." xr:uid="{AA482C6D-E263-4D76-A7B8-F7962F8B6145}">
          <x14:formula1>
            <xm:f>'Control Panel'!$F$36:$F$41</xm:f>
          </x14:formula1>
          <xm:sqref>D13:D52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7b0350da-44fd-4232-be27-040bedd1c104">6HR74H6PWEPN-2062208579-166</_dlc_DocId>
    <_dlc_DocIdUrl xmlns="7b0350da-44fd-4232-be27-040bedd1c104">
      <Url>https://plantemoran.sharepoint.com/sites/8094933/_layouts/15/DocIdRedir.aspx?ID=6HR74H6PWEPN-2062208579-166</Url>
      <Description>6HR74H6PWEPN-2062208579-166</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976E12257956748BCE41FD29C154AB9" ma:contentTypeVersion="2" ma:contentTypeDescription="Create a new document." ma:contentTypeScope="" ma:versionID="3b42f211cb55faadfccc8f89310d2dff">
  <xsd:schema xmlns:xsd="http://www.w3.org/2001/XMLSchema" xmlns:xs="http://www.w3.org/2001/XMLSchema" xmlns:p="http://schemas.microsoft.com/office/2006/metadata/properties" xmlns:ns2="7b0350da-44fd-4232-be27-040bedd1c104" xmlns:ns3="37d7e0f9-c0b6-4453-ba08-50643996a824" targetNamespace="http://schemas.microsoft.com/office/2006/metadata/properties" ma:root="true" ma:fieldsID="16dce52ae68eeda7aae942c3407303cd" ns2:_="" ns3:_="">
    <xsd:import namespace="7b0350da-44fd-4232-be27-040bedd1c104"/>
    <xsd:import namespace="37d7e0f9-c0b6-4453-ba08-50643996a82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0350da-44fd-4232-be27-040bedd1c10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7d7e0f9-c0b6-4453-ba08-50643996a82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9FD4B0-6D1C-47C8-A841-7A8CAAC4D5AE}">
  <ds:schemaRefs>
    <ds:schemaRef ds:uri="7b0350da-44fd-4232-be27-040bedd1c104"/>
    <ds:schemaRef ds:uri="http://purl.org/dc/terms/"/>
    <ds:schemaRef ds:uri="http://purl.org/dc/dcmitype/"/>
    <ds:schemaRef ds:uri="http://schemas.microsoft.com/office/2006/metadata/properties"/>
    <ds:schemaRef ds:uri="http://schemas.openxmlformats.org/package/2006/metadata/core-properties"/>
    <ds:schemaRef ds:uri="37d7e0f9-c0b6-4453-ba08-50643996a824"/>
    <ds:schemaRef ds:uri="http://schemas.microsoft.com/office/2006/documentManagement/types"/>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3C3CF475-BEB9-464C-AEF9-08F9DCD546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0350da-44fd-4232-be27-040bedd1c104"/>
    <ds:schemaRef ds:uri="37d7e0f9-c0b6-4453-ba08-50643996a8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9AB04F-1385-46E3-B691-B2A326004F83}">
  <ds:schemaRefs>
    <ds:schemaRef ds:uri="http://schemas.microsoft.com/sharepoint/events"/>
  </ds:schemaRefs>
</ds:datastoreItem>
</file>

<file path=customXml/itemProps4.xml><?xml version="1.0" encoding="utf-8"?>
<ds:datastoreItem xmlns:ds="http://schemas.openxmlformats.org/officeDocument/2006/customXml" ds:itemID="{3756CBD6-B404-4171-828F-EEE587CC7C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52</vt:i4>
      </vt:variant>
      <vt:variant>
        <vt:lpstr>Named Ranges</vt:lpstr>
      </vt:variant>
      <vt:variant>
        <vt:i4>102</vt:i4>
      </vt:variant>
    </vt:vector>
  </HeadingPairs>
  <TitlesOfParts>
    <vt:vector size="154" baseType="lpstr">
      <vt:lpstr>Control Panel</vt:lpstr>
      <vt:lpstr>Summary</vt:lpstr>
      <vt:lpstr>General Technical</vt:lpstr>
      <vt:lpstr>Reporting &amp; Analytics</vt:lpstr>
      <vt:lpstr>General Ledger</vt:lpstr>
      <vt:lpstr>Project &amp; Grant Accounting</vt:lpstr>
      <vt:lpstr>Accounts Payable</vt:lpstr>
      <vt:lpstr>Accounts Receivable &amp; Invoicing</vt:lpstr>
      <vt:lpstr>Cash Receipts</vt:lpstr>
      <vt:lpstr>Procurement</vt:lpstr>
      <vt:lpstr>Inventory</vt:lpstr>
      <vt:lpstr>Budgeting</vt:lpstr>
      <vt:lpstr>Fixed Assets</vt:lpstr>
      <vt:lpstr>Employee Expense Reimbursement</vt:lpstr>
      <vt:lpstr>Human Resources</vt:lpstr>
      <vt:lpstr>Position Control</vt:lpstr>
      <vt:lpstr>Payroll</vt:lpstr>
      <vt:lpstr>Benefits</vt:lpstr>
      <vt:lpstr>Employee Self-Service</vt:lpstr>
      <vt:lpstr>Time &amp; Attendance</vt:lpstr>
      <vt:lpstr>Module 19</vt:lpstr>
      <vt:lpstr>Module 20</vt:lpstr>
      <vt:lpstr>Module 21</vt:lpstr>
      <vt:lpstr>Module 22</vt:lpstr>
      <vt:lpstr>Module 23</vt:lpstr>
      <vt:lpstr>Module 24</vt:lpstr>
      <vt:lpstr>Module 25</vt:lpstr>
      <vt:lpstr>Module 26</vt:lpstr>
      <vt:lpstr>Module 27</vt:lpstr>
      <vt:lpstr>Module 28</vt:lpstr>
      <vt:lpstr>Module 29</vt:lpstr>
      <vt:lpstr>Module 30</vt:lpstr>
      <vt:lpstr>Module 31</vt:lpstr>
      <vt:lpstr>Module 32</vt:lpstr>
      <vt:lpstr>Module 33</vt:lpstr>
      <vt:lpstr>Module 34</vt:lpstr>
      <vt:lpstr>Module 35</vt:lpstr>
      <vt:lpstr>Module 36</vt:lpstr>
      <vt:lpstr>Module 37</vt:lpstr>
      <vt:lpstr>Module 38</vt:lpstr>
      <vt:lpstr>Module 39</vt:lpstr>
      <vt:lpstr>Module 40</vt:lpstr>
      <vt:lpstr>Module 41</vt:lpstr>
      <vt:lpstr>Module 42</vt:lpstr>
      <vt:lpstr>Module 43</vt:lpstr>
      <vt:lpstr>Module 44</vt:lpstr>
      <vt:lpstr>Module 45</vt:lpstr>
      <vt:lpstr>Module 46</vt:lpstr>
      <vt:lpstr>Module 47</vt:lpstr>
      <vt:lpstr>Module 48</vt:lpstr>
      <vt:lpstr>Module 49</vt:lpstr>
      <vt:lpstr>Module 50</vt:lpstr>
      <vt:lpstr>'Accounts Payable'!Print_Area</vt:lpstr>
      <vt:lpstr>'Accounts Receivable &amp; Invoicing'!Print_Area</vt:lpstr>
      <vt:lpstr>Benefits!Print_Area</vt:lpstr>
      <vt:lpstr>Budgeting!Print_Area</vt:lpstr>
      <vt:lpstr>'Cash Receipts'!Print_Area</vt:lpstr>
      <vt:lpstr>'Employee Expense Reimbursement'!Print_Area</vt:lpstr>
      <vt:lpstr>'Employee Self-Service'!Print_Area</vt:lpstr>
      <vt:lpstr>'Fixed Assets'!Print_Area</vt:lpstr>
      <vt:lpstr>'General Ledger'!Print_Area</vt:lpstr>
      <vt:lpstr>'General Technical'!Print_Area</vt:lpstr>
      <vt:lpstr>'Human Resources'!Print_Area</vt:lpstr>
      <vt:lpstr>Inventory!Print_Area</vt:lpstr>
      <vt:lpstr>'Module 19'!Print_Area</vt:lpstr>
      <vt:lpstr>'Module 20'!Print_Area</vt:lpstr>
      <vt:lpstr>'Module 21'!Print_Area</vt:lpstr>
      <vt:lpstr>'Module 22'!Print_Area</vt:lpstr>
      <vt:lpstr>'Module 23'!Print_Area</vt:lpstr>
      <vt:lpstr>'Module 24'!Print_Area</vt:lpstr>
      <vt:lpstr>'Module 25'!Print_Area</vt:lpstr>
      <vt:lpstr>'Module 26'!Print_Area</vt:lpstr>
      <vt:lpstr>'Module 27'!Print_Area</vt:lpstr>
      <vt:lpstr>'Module 28'!Print_Area</vt:lpstr>
      <vt:lpstr>'Module 29'!Print_Area</vt:lpstr>
      <vt:lpstr>'Module 30'!Print_Area</vt:lpstr>
      <vt:lpstr>'Module 31'!Print_Area</vt:lpstr>
      <vt:lpstr>'Module 32'!Print_Area</vt:lpstr>
      <vt:lpstr>'Module 33'!Print_Area</vt:lpstr>
      <vt:lpstr>'Module 34'!Print_Area</vt:lpstr>
      <vt:lpstr>'Module 35'!Print_Area</vt:lpstr>
      <vt:lpstr>'Module 36'!Print_Area</vt:lpstr>
      <vt:lpstr>'Module 37'!Print_Area</vt:lpstr>
      <vt:lpstr>'Module 38'!Print_Area</vt:lpstr>
      <vt:lpstr>'Module 39'!Print_Area</vt:lpstr>
      <vt:lpstr>'Module 40'!Print_Area</vt:lpstr>
      <vt:lpstr>'Module 41'!Print_Area</vt:lpstr>
      <vt:lpstr>'Module 42'!Print_Area</vt:lpstr>
      <vt:lpstr>'Module 43'!Print_Area</vt:lpstr>
      <vt:lpstr>'Module 44'!Print_Area</vt:lpstr>
      <vt:lpstr>'Module 45'!Print_Area</vt:lpstr>
      <vt:lpstr>'Module 46'!Print_Area</vt:lpstr>
      <vt:lpstr>'Module 47'!Print_Area</vt:lpstr>
      <vt:lpstr>'Module 48'!Print_Area</vt:lpstr>
      <vt:lpstr>'Module 49'!Print_Area</vt:lpstr>
      <vt:lpstr>'Module 50'!Print_Area</vt:lpstr>
      <vt:lpstr>Payroll!Print_Area</vt:lpstr>
      <vt:lpstr>'Position Control'!Print_Area</vt:lpstr>
      <vt:lpstr>Procurement!Print_Area</vt:lpstr>
      <vt:lpstr>'Project &amp; Grant Accounting'!Print_Area</vt:lpstr>
      <vt:lpstr>'Reporting &amp; Analytics'!Print_Area</vt:lpstr>
      <vt:lpstr>Summary!Print_Area</vt:lpstr>
      <vt:lpstr>'Time &amp; Attendance'!Print_Area</vt:lpstr>
      <vt:lpstr>'Accounts Payable'!Print_Titles</vt:lpstr>
      <vt:lpstr>'Accounts Receivable &amp; Invoicing'!Print_Titles</vt:lpstr>
      <vt:lpstr>Benefits!Print_Titles</vt:lpstr>
      <vt:lpstr>Budgeting!Print_Titles</vt:lpstr>
      <vt:lpstr>'Cash Receipts'!Print_Titles</vt:lpstr>
      <vt:lpstr>'Employee Expense Reimbursement'!Print_Titles</vt:lpstr>
      <vt:lpstr>'Employee Self-Service'!Print_Titles</vt:lpstr>
      <vt:lpstr>'Fixed Assets'!Print_Titles</vt:lpstr>
      <vt:lpstr>'General Ledger'!Print_Titles</vt:lpstr>
      <vt:lpstr>'General Technical'!Print_Titles</vt:lpstr>
      <vt:lpstr>'Human Resources'!Print_Titles</vt:lpstr>
      <vt:lpstr>Inventory!Print_Titles</vt:lpstr>
      <vt:lpstr>'Module 19'!Print_Titles</vt:lpstr>
      <vt:lpstr>'Module 20'!Print_Titles</vt:lpstr>
      <vt:lpstr>'Module 21'!Print_Titles</vt:lpstr>
      <vt:lpstr>'Module 22'!Print_Titles</vt:lpstr>
      <vt:lpstr>'Module 23'!Print_Titles</vt:lpstr>
      <vt:lpstr>'Module 24'!Print_Titles</vt:lpstr>
      <vt:lpstr>'Module 25'!Print_Titles</vt:lpstr>
      <vt:lpstr>'Module 26'!Print_Titles</vt:lpstr>
      <vt:lpstr>'Module 27'!Print_Titles</vt:lpstr>
      <vt:lpstr>'Module 28'!Print_Titles</vt:lpstr>
      <vt:lpstr>'Module 29'!Print_Titles</vt:lpstr>
      <vt:lpstr>'Module 30'!Print_Titles</vt:lpstr>
      <vt:lpstr>'Module 31'!Print_Titles</vt:lpstr>
      <vt:lpstr>'Module 32'!Print_Titles</vt:lpstr>
      <vt:lpstr>'Module 33'!Print_Titles</vt:lpstr>
      <vt:lpstr>'Module 34'!Print_Titles</vt:lpstr>
      <vt:lpstr>'Module 35'!Print_Titles</vt:lpstr>
      <vt:lpstr>'Module 36'!Print_Titles</vt:lpstr>
      <vt:lpstr>'Module 37'!Print_Titles</vt:lpstr>
      <vt:lpstr>'Module 38'!Print_Titles</vt:lpstr>
      <vt:lpstr>'Module 39'!Print_Titles</vt:lpstr>
      <vt:lpstr>'Module 40'!Print_Titles</vt:lpstr>
      <vt:lpstr>'Module 41'!Print_Titles</vt:lpstr>
      <vt:lpstr>'Module 42'!Print_Titles</vt:lpstr>
      <vt:lpstr>'Module 43'!Print_Titles</vt:lpstr>
      <vt:lpstr>'Module 44'!Print_Titles</vt:lpstr>
      <vt:lpstr>'Module 45'!Print_Titles</vt:lpstr>
      <vt:lpstr>'Module 46'!Print_Titles</vt:lpstr>
      <vt:lpstr>'Module 47'!Print_Titles</vt:lpstr>
      <vt:lpstr>'Module 48'!Print_Titles</vt:lpstr>
      <vt:lpstr>'Module 49'!Print_Titles</vt:lpstr>
      <vt:lpstr>'Module 50'!Print_Titles</vt:lpstr>
      <vt:lpstr>Payroll!Print_Titles</vt:lpstr>
      <vt:lpstr>'Position Control'!Print_Titles</vt:lpstr>
      <vt:lpstr>Procurement!Print_Titles</vt:lpstr>
      <vt:lpstr>'Project &amp; Grant Accounting'!Print_Titles</vt:lpstr>
      <vt:lpstr>'Reporting &amp; Analytics'!Print_Titles</vt:lpstr>
      <vt:lpstr>Summary!Print_Titles</vt:lpstr>
      <vt:lpstr>'Time &amp; Attendance'!Print_Titles</vt:lpstr>
    </vt:vector>
  </TitlesOfParts>
  <Manager/>
  <Company>Plante &amp; Moran, PLLC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Chris.Moshier@plantemoran.com</dc:creator>
  <cp:keywords/>
  <dc:description/>
  <cp:lastModifiedBy>Gensler, Charlotte</cp:lastModifiedBy>
  <cp:revision/>
  <cp:lastPrinted>2023-02-23T16:10:48Z</cp:lastPrinted>
  <dcterms:created xsi:type="dcterms:W3CDTF">2010-05-10T11:14:20Z</dcterms:created>
  <dcterms:modified xsi:type="dcterms:W3CDTF">2023-04-04T19:14:33Z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0x0101002976E12257956748BCE41FD29C154AB9</vt:lpwstr>
  </property>
  <property fmtid="{D5CDD505-2E9C-101B-9397-08002B2CF9AE}" pid="3" name="MigrationSourceURL">
    <vt:lpwstr>D:\AdminExport\TC&amp;S Government Admin\Tools and Templates\Vendor Specification Compliance Worksheet(369604.13).xlsx</vt:lpwstr>
  </property>
  <property fmtid="{D5CDD505-2E9C-101B-9397-08002B2CF9AE}" pid="4" name="MC Firm Practice Group">
    <vt:lpwstr>33;#|0ee6b599-d412-41f8-889c-e46037a992f0</vt:lpwstr>
  </property>
  <property fmtid="{D5CDD505-2E9C-101B-9397-08002B2CF9AE}" pid="5" name="_dlc_policyId">
    <vt:lpwstr>0x0101006BE7B125B3C52240807E3FBE7DB4F3291C|730207251</vt:lpwstr>
  </property>
  <property fmtid="{D5CDD505-2E9C-101B-9397-08002B2CF9AE}" pid="6" name="ItemRetentionFormula">
    <vt:lpwstr>&lt;formula id="Microsoft.Office.RecordsManagement.PolicyFeatures.Expiration.Formula.BuiltIn"&gt;&lt;number&gt;7&lt;/number&gt;&lt;property&gt;Modified&lt;/property&gt;&lt;propertyId&gt;28cf69c5-fa48-462a-b5cd-27b6f9d2bd5f&lt;/propertyId&gt;&lt;period&gt;years&lt;/period&gt;&lt;/formula&gt;</vt:lpwstr>
  </property>
  <property fmtid="{D5CDD505-2E9C-101B-9397-08002B2CF9AE}" pid="7" name="MC Project Type">
    <vt:lpwstr/>
  </property>
  <property fmtid="{D5CDD505-2E9C-101B-9397-08002B2CF9AE}" pid="8" name="Industry">
    <vt:lpwstr/>
  </property>
  <property fmtid="{D5CDD505-2E9C-101B-9397-08002B2CF9AE}" pid="9" name="TaxKeyword">
    <vt:lpwstr/>
  </property>
  <property fmtid="{D5CDD505-2E9C-101B-9397-08002B2CF9AE}" pid="10" name="Topic">
    <vt:lpwstr/>
  </property>
  <property fmtid="{D5CDD505-2E9C-101B-9397-08002B2CF9AE}" pid="11" name="Team">
    <vt:lpwstr>1;#ITC Team Site|266c735b-a207-4d73-9b04-233fd0cdc188</vt:lpwstr>
  </property>
  <property fmtid="{D5CDD505-2E9C-101B-9397-08002B2CF9AE}" pid="12" name="TeamType">
    <vt:lpwstr>2;#Work Team|bed5c3ad-62ff-4293-848a-f85524d4b261</vt:lpwstr>
  </property>
  <property fmtid="{D5CDD505-2E9C-101B-9397-08002B2CF9AE}" pid="13" name="ResourceType">
    <vt:lpwstr/>
  </property>
  <property fmtid="{D5CDD505-2E9C-101B-9397-08002B2CF9AE}" pid="14" name="_dlc_DocIdItemGuid">
    <vt:lpwstr>bc1346d3-7906-43e3-b5a7-66c9a9f25aec</vt:lpwstr>
  </property>
  <property fmtid="{D5CDD505-2E9C-101B-9397-08002B2CF9AE}" pid="15" name="CardType">
    <vt:lpwstr/>
  </property>
  <property fmtid="{D5CDD505-2E9C-101B-9397-08002B2CF9AE}" pid="16" name="ac28b01270a741659ca1702f61e5905d">
    <vt:lpwstr/>
  </property>
  <property fmtid="{D5CDD505-2E9C-101B-9397-08002B2CF9AE}" pid="17" name="hd313e3cdfe647b3a6b09e2e2bc5fac2">
    <vt:lpwstr>Work Team|bed5c3ad-62ff-4293-848a-f85524d4b261</vt:lpwstr>
  </property>
  <property fmtid="{D5CDD505-2E9C-101B-9397-08002B2CF9AE}" pid="18" name="m313429e0e3e4c31a09a513f07c3196b">
    <vt:lpwstr/>
  </property>
  <property fmtid="{D5CDD505-2E9C-101B-9397-08002B2CF9AE}" pid="19" name="TaxCatchAll">
    <vt:lpwstr>2;#Work Team|bed5c3ad-62ff-4293-848a-f85524d4b261;#1;#ITC Team Site|266c735b-a207-4d73-9b04-233fd0cdc188</vt:lpwstr>
  </property>
  <property fmtid="{D5CDD505-2E9C-101B-9397-08002B2CF9AE}" pid="20" name="TaxKeywordTaxHTField">
    <vt:lpwstr/>
  </property>
  <property fmtid="{D5CDD505-2E9C-101B-9397-08002B2CF9AE}" pid="21" name="n098ebb87c784f83a42ec9af1bd9cecf">
    <vt:lpwstr/>
  </property>
  <property fmtid="{D5CDD505-2E9C-101B-9397-08002B2CF9AE}" pid="22" name="b02ef9c9ba2b47a7a966ec85f27fc64b">
    <vt:lpwstr>ITC Team Site|266c735b-a207-4d73-9b04-233fd0cdc188</vt:lpwstr>
  </property>
  <property fmtid="{D5CDD505-2E9C-101B-9397-08002B2CF9AE}" pid="23" name="Owner">
    <vt:lpwstr/>
  </property>
  <property fmtid="{D5CDD505-2E9C-101B-9397-08002B2CF9AE}" pid="24" name="_ip_UnifiedCompliancePolicyUIAction">
    <vt:lpwstr/>
  </property>
  <property fmtid="{D5CDD505-2E9C-101B-9397-08002B2CF9AE}" pid="25" name="_ip_UnifiedCompliancePolicyProperties">
    <vt:lpwstr/>
  </property>
</Properties>
</file>