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2570" windowHeight="9270"/>
  </bookViews>
  <sheets>
    <sheet name="Operations" sheetId="1" r:id="rId1"/>
    <sheet name="Paratransit" sheetId="7" r:id="rId2"/>
    <sheet name="Maint. 1473" sheetId="2" r:id="rId3"/>
    <sheet name="Maint. 1474" sheetId="4" r:id="rId4"/>
    <sheet name="Maint. 1475" sheetId="5" r:id="rId5"/>
    <sheet name="Maint. 1476" sheetId="6" r:id="rId6"/>
    <sheet name="Maint. 6389" sheetId="9" state="hidden" r:id="rId7"/>
    <sheet name="Maint. 1603" sheetId="10" r:id="rId8"/>
    <sheet name="Maint. 1604" sheetId="11" r:id="rId9"/>
  </sheets>
  <definedNames>
    <definedName name="_xlnm._FilterDatabase" localSheetId="1" hidden="1">Paratransit!$A$1:$O$245</definedName>
  </definedNames>
  <calcPr calcId="145621"/>
</workbook>
</file>

<file path=xl/calcChain.xml><?xml version="1.0" encoding="utf-8"?>
<calcChain xmlns="http://schemas.openxmlformats.org/spreadsheetml/2006/main">
  <c r="L52" i="7" l="1"/>
  <c r="M52" i="7" s="1"/>
  <c r="L51" i="7"/>
  <c r="M51" i="7" s="1"/>
  <c r="L50" i="7"/>
  <c r="M50" i="7" s="1"/>
  <c r="L49" i="7"/>
  <c r="M49" i="7" s="1"/>
  <c r="L48" i="7"/>
  <c r="M48" i="7" s="1"/>
  <c r="L43" i="7"/>
  <c r="M43" i="7" s="1"/>
  <c r="L47" i="7"/>
  <c r="M47" i="7" s="1"/>
  <c r="L46" i="7"/>
  <c r="M46" i="7" s="1"/>
  <c r="L45" i="7"/>
  <c r="M45" i="7" s="1"/>
  <c r="L44" i="7"/>
  <c r="M44" i="7" s="1"/>
  <c r="L42" i="7"/>
  <c r="M42" i="7" s="1"/>
  <c r="L40" i="7"/>
  <c r="M40" i="7" s="1"/>
  <c r="L41" i="7"/>
  <c r="M41" i="7" s="1"/>
  <c r="L39" i="7"/>
  <c r="M39" i="7" s="1"/>
  <c r="L38" i="7"/>
  <c r="M38" i="7" s="1"/>
  <c r="L37" i="7"/>
  <c r="M37" i="7" s="1"/>
  <c r="N52" i="7" l="1"/>
  <c r="O52" i="7" s="1"/>
  <c r="O54" i="7"/>
  <c r="L7" i="7" l="1"/>
  <c r="L14" i="7"/>
  <c r="O66" i="7" l="1"/>
  <c r="L237" i="7" l="1"/>
  <c r="M237" i="7" s="1"/>
  <c r="L234" i="7"/>
  <c r="M234" i="7" s="1"/>
  <c r="L235" i="7"/>
  <c r="M235" i="7" s="1"/>
  <c r="L232" i="7"/>
  <c r="M232" i="7" s="1"/>
  <c r="L231" i="7" l="1"/>
  <c r="M231" i="7" s="1"/>
  <c r="L233" i="7" l="1"/>
  <c r="M233" i="7" s="1"/>
  <c r="L230" i="7"/>
  <c r="M230" i="7" s="1"/>
  <c r="L236" i="7"/>
  <c r="M236" i="7" s="1"/>
  <c r="L229" i="7"/>
  <c r="M229" i="7" s="1"/>
  <c r="L226" i="7"/>
  <c r="L223" i="7"/>
  <c r="M223" i="7" s="1"/>
  <c r="L225" i="7"/>
  <c r="M225" i="7" s="1"/>
  <c r="L222" i="7"/>
  <c r="M222" i="7" s="1"/>
  <c r="L224" i="7"/>
  <c r="M224" i="7" s="1"/>
  <c r="L221" i="7"/>
  <c r="M221" i="7" s="1"/>
  <c r="L228" i="7"/>
  <c r="L220" i="7"/>
  <c r="M220" i="7" s="1"/>
  <c r="L227" i="7"/>
  <c r="M227" i="7" s="1"/>
  <c r="L219" i="7"/>
  <c r="M219" i="7" s="1"/>
  <c r="L217" i="7"/>
  <c r="M217" i="7" s="1"/>
  <c r="L216" i="7"/>
  <c r="M216" i="7" s="1"/>
  <c r="L215" i="7"/>
  <c r="M215" i="7" s="1"/>
  <c r="L218" i="7"/>
  <c r="L214" i="7"/>
  <c r="M214" i="7" s="1"/>
  <c r="L212" i="7"/>
  <c r="M212" i="7" s="1"/>
  <c r="L213" i="7"/>
  <c r="M213" i="7" s="1"/>
  <c r="L211" i="7"/>
  <c r="M211" i="7" s="1"/>
  <c r="L210" i="7"/>
  <c r="M210" i="7" s="1"/>
  <c r="M228" i="7" l="1"/>
  <c r="N228" i="7"/>
  <c r="O228" i="7" s="1"/>
  <c r="M218" i="7"/>
  <c r="N218" i="7"/>
  <c r="O218" i="7" s="1"/>
  <c r="M226" i="7"/>
  <c r="M14" i="7"/>
  <c r="L87" i="7"/>
  <c r="L93" i="7"/>
  <c r="L85" i="7"/>
  <c r="M85" i="7" s="1"/>
  <c r="L83" i="7"/>
  <c r="M83" i="7" s="1"/>
  <c r="L84" i="7"/>
  <c r="M84" i="7" s="1"/>
  <c r="L82" i="7"/>
  <c r="M82" i="7" s="1"/>
  <c r="L91" i="7"/>
  <c r="M91" i="7" s="1"/>
  <c r="L81" i="7"/>
  <c r="L79" i="7"/>
  <c r="L75" i="7"/>
  <c r="M75" i="7" s="1"/>
  <c r="L80" i="7"/>
  <c r="L74" i="7"/>
  <c r="M74" i="7" s="1"/>
  <c r="L73" i="7"/>
  <c r="M73" i="7" s="1"/>
  <c r="L76" i="7"/>
  <c r="M76" i="7" s="1"/>
  <c r="L71" i="7"/>
  <c r="M71" i="7" s="1"/>
  <c r="L70" i="7"/>
  <c r="M70" i="7" s="1"/>
  <c r="L77" i="7"/>
  <c r="M77" i="7" s="1"/>
  <c r="L69" i="7"/>
  <c r="M69" i="7" s="1"/>
  <c r="L68" i="7"/>
  <c r="M68" i="7" s="1"/>
  <c r="L72" i="7"/>
  <c r="M72" i="7" s="1"/>
  <c r="L67" i="7"/>
  <c r="M67" i="7" s="1"/>
  <c r="L78" i="7"/>
  <c r="M78" i="7" s="1"/>
  <c r="L66" i="7"/>
  <c r="L64" i="7"/>
  <c r="L63" i="7"/>
  <c r="M63" i="7" s="1"/>
  <c r="L61" i="7"/>
  <c r="M61" i="7" s="1"/>
  <c r="L59" i="7"/>
  <c r="M59" i="7" s="1"/>
  <c r="L62" i="7"/>
  <c r="M62" i="7" s="1"/>
  <c r="L58" i="7"/>
  <c r="M58" i="7" s="1"/>
  <c r="L60" i="7"/>
  <c r="M60" i="7" s="1"/>
  <c r="L57" i="7"/>
  <c r="M57" i="7" s="1"/>
  <c r="L65" i="7"/>
  <c r="L54" i="7"/>
  <c r="M54" i="7" s="1"/>
  <c r="L56" i="7"/>
  <c r="M56" i="7" s="1"/>
  <c r="L55" i="7"/>
  <c r="M55" i="7" s="1"/>
  <c r="L53" i="7"/>
  <c r="M53" i="7" s="1"/>
  <c r="L31" i="7"/>
  <c r="L28" i="7"/>
  <c r="M28" i="7" s="1"/>
  <c r="L26" i="7"/>
  <c r="M26" i="7" s="1"/>
  <c r="L25" i="7"/>
  <c r="M25" i="7" s="1"/>
  <c r="L34" i="7"/>
  <c r="M34" i="7" s="1"/>
  <c r="L23" i="7"/>
  <c r="M23" i="7" s="1"/>
  <c r="L30" i="7"/>
  <c r="M30" i="7" s="1"/>
  <c r="L27" i="7"/>
  <c r="M27" i="7" s="1"/>
  <c r="L24" i="7"/>
  <c r="M24" i="7" s="1"/>
  <c r="L35" i="7"/>
  <c r="M35" i="7" s="1"/>
  <c r="L22" i="7"/>
  <c r="M22" i="7" s="1"/>
  <c r="L33" i="7"/>
  <c r="M33" i="7" s="1"/>
  <c r="L21" i="7"/>
  <c r="M21" i="7" s="1"/>
  <c r="L36" i="7"/>
  <c r="L20" i="7"/>
  <c r="M20" i="7" s="1"/>
  <c r="L32" i="7"/>
  <c r="M32" i="7" s="1"/>
  <c r="L29" i="7"/>
  <c r="M29" i="7" s="1"/>
  <c r="L17" i="7"/>
  <c r="L11" i="7"/>
  <c r="M11" i="7" s="1"/>
  <c r="M7" i="7"/>
  <c r="L19" i="7"/>
  <c r="L16" i="7"/>
  <c r="M16" i="7" s="1"/>
  <c r="L13" i="7"/>
  <c r="M13" i="7" s="1"/>
  <c r="L12" i="7"/>
  <c r="M12" i="7" s="1"/>
  <c r="L10" i="7"/>
  <c r="M10" i="7" s="1"/>
  <c r="L9" i="7"/>
  <c r="M9" i="7" s="1"/>
  <c r="L8" i="7"/>
  <c r="M8" i="7" s="1"/>
  <c r="L6" i="7"/>
  <c r="M6" i="7" s="1"/>
  <c r="L5" i="7"/>
  <c r="M5" i="7" s="1"/>
  <c r="L4" i="7"/>
  <c r="M4" i="7" s="1"/>
  <c r="L15" i="7"/>
  <c r="M15" i="7" s="1"/>
  <c r="L3" i="7"/>
  <c r="M3" i="7" s="1"/>
  <c r="L18" i="7"/>
  <c r="M18" i="7" s="1"/>
  <c r="L2" i="7"/>
  <c r="M2" i="7" s="1"/>
  <c r="L206" i="7"/>
  <c r="L203" i="7"/>
  <c r="M203" i="7" s="1"/>
  <c r="L208" i="7"/>
  <c r="M208" i="7" s="1"/>
  <c r="L202" i="7"/>
  <c r="M202" i="7" s="1"/>
  <c r="L207" i="7"/>
  <c r="M207" i="7" s="1"/>
  <c r="L201" i="7"/>
  <c r="M201" i="7" s="1"/>
  <c r="L205" i="7"/>
  <c r="M205" i="7" s="1"/>
  <c r="L200" i="7"/>
  <c r="M200" i="7" s="1"/>
  <c r="L198" i="7"/>
  <c r="M198" i="7" s="1"/>
  <c r="L204" i="7"/>
  <c r="M204" i="7" s="1"/>
  <c r="L199" i="7"/>
  <c r="M199" i="7" s="1"/>
  <c r="L209" i="7"/>
  <c r="L197" i="7"/>
  <c r="M197" i="7" s="1"/>
  <c r="L194" i="7"/>
  <c r="L193" i="7"/>
  <c r="M193" i="7" s="1"/>
  <c r="L240" i="7"/>
  <c r="L239" i="7"/>
  <c r="M239" i="7" s="1"/>
  <c r="L196" i="7"/>
  <c r="L238" i="7"/>
  <c r="L190" i="7"/>
  <c r="M190" i="7" s="1"/>
  <c r="L191" i="7"/>
  <c r="M191" i="7" s="1"/>
  <c r="L189" i="7"/>
  <c r="M189" i="7" s="1"/>
  <c r="L188" i="7"/>
  <c r="M188" i="7" s="1"/>
  <c r="L187" i="7"/>
  <c r="M187" i="7" s="1"/>
  <c r="L192" i="7"/>
  <c r="M192" i="7" s="1"/>
  <c r="L186" i="7"/>
  <c r="M186" i="7" s="1"/>
  <c r="L195" i="7"/>
  <c r="M195" i="7" s="1"/>
  <c r="L185" i="7"/>
  <c r="M185" i="7" s="1"/>
  <c r="L183" i="7"/>
  <c r="L181" i="7"/>
  <c r="M181" i="7" s="1"/>
  <c r="L184" i="7"/>
  <c r="L180" i="7"/>
  <c r="M180" i="7" s="1"/>
  <c r="L175" i="7"/>
  <c r="M175" i="7" s="1"/>
  <c r="M240" i="7" l="1"/>
  <c r="N240" i="7"/>
  <c r="O240" i="7" s="1"/>
  <c r="M238" i="7"/>
  <c r="N238" i="7"/>
  <c r="O238" i="7" s="1"/>
  <c r="M209" i="7"/>
  <c r="N209" i="7"/>
  <c r="O209" i="7" s="1"/>
  <c r="M93" i="7"/>
  <c r="N93" i="7"/>
  <c r="M184" i="7"/>
  <c r="N184" i="7"/>
  <c r="O184" i="7" s="1"/>
  <c r="M196" i="7"/>
  <c r="N196" i="7"/>
  <c r="O196" i="7" s="1"/>
  <c r="M36" i="7"/>
  <c r="N36" i="7"/>
  <c r="O36" i="7" s="1"/>
  <c r="M19" i="7"/>
  <c r="N19" i="7"/>
  <c r="O19" i="7" s="1"/>
  <c r="M87" i="7"/>
  <c r="M65" i="7"/>
  <c r="N65" i="7"/>
  <c r="O65" i="7" s="1"/>
  <c r="M80" i="7"/>
  <c r="N80" i="7"/>
  <c r="O80" i="7" s="1"/>
  <c r="M64" i="7"/>
  <c r="M31" i="7"/>
  <c r="M79" i="7"/>
  <c r="M194" i="7"/>
  <c r="M206" i="7"/>
  <c r="M17" i="7"/>
  <c r="M183" i="7"/>
  <c r="M81" i="7"/>
  <c r="M66" i="7"/>
  <c r="L178" i="7"/>
  <c r="M178" i="7" s="1"/>
  <c r="L177" i="7"/>
  <c r="M177" i="7" s="1"/>
  <c r="L176" i="7"/>
  <c r="M176" i="7" s="1"/>
  <c r="L174" i="7"/>
  <c r="M174" i="7" s="1"/>
  <c r="L164" i="7" l="1"/>
  <c r="M164" i="7" s="1"/>
  <c r="L159" i="7" l="1"/>
  <c r="M159" i="7" s="1"/>
  <c r="O159" i="7"/>
  <c r="L143" i="7"/>
  <c r="O143" i="7" s="1"/>
  <c r="L147" i="7"/>
  <c r="M147" i="7" s="1"/>
  <c r="L142" i="7"/>
  <c r="M142" i="7" s="1"/>
  <c r="L150" i="7"/>
  <c r="L141" i="7"/>
  <c r="M141" i="7" s="1"/>
  <c r="L140" i="7"/>
  <c r="L138" i="7"/>
  <c r="M138" i="7" s="1"/>
  <c r="L136" i="7"/>
  <c r="M136" i="7" s="1"/>
  <c r="L137" i="7"/>
  <c r="M137" i="7" s="1"/>
  <c r="M150" i="7" l="1"/>
  <c r="N150" i="7"/>
  <c r="O150" i="7" s="1"/>
  <c r="M140" i="7"/>
  <c r="N140" i="7"/>
  <c r="O140" i="7" s="1"/>
  <c r="M143" i="7"/>
  <c r="O116" i="7"/>
  <c r="O59" i="7" l="1"/>
  <c r="L126" i="7" l="1"/>
  <c r="L120" i="7"/>
  <c r="L179" i="7"/>
  <c r="L171" i="7"/>
  <c r="L151" i="7"/>
  <c r="L148" i="7"/>
  <c r="L167" i="7"/>
  <c r="L161" i="7"/>
  <c r="L155" i="7"/>
  <c r="L149" i="7"/>
  <c r="L104" i="7"/>
  <c r="L97" i="7"/>
  <c r="L118" i="7"/>
  <c r="L121" i="7"/>
  <c r="L99" i="7"/>
  <c r="L90" i="7"/>
  <c r="L92" i="7"/>
  <c r="L169" i="7"/>
  <c r="L158" i="7"/>
  <c r="L154" i="7"/>
  <c r="L145" i="7"/>
  <c r="L119" i="7"/>
  <c r="L111" i="7"/>
  <c r="L110" i="7"/>
  <c r="L160" i="7"/>
  <c r="L170" i="7"/>
  <c r="N170" i="7" s="1"/>
  <c r="O170" i="7" s="1"/>
  <c r="L134" i="7"/>
  <c r="L133" i="7"/>
  <c r="N133" i="7" s="1"/>
  <c r="L122" i="7"/>
  <c r="L117" i="7"/>
  <c r="O126" i="7" l="1"/>
  <c r="L156" i="7" l="1"/>
  <c r="L132" i="7"/>
  <c r="L128" i="7"/>
  <c r="L106" i="7"/>
  <c r="L89" i="7"/>
  <c r="L153" i="7"/>
  <c r="L135" i="7"/>
  <c r="L131" i="7"/>
  <c r="L114" i="7"/>
  <c r="N114" i="7" s="1"/>
  <c r="L88" i="7"/>
  <c r="L165" i="7"/>
  <c r="L144" i="7"/>
  <c r="L116" i="7"/>
  <c r="L107" i="7"/>
  <c r="L109" i="7"/>
  <c r="L98" i="7"/>
  <c r="L101" i="7"/>
  <c r="L166" i="7"/>
  <c r="L157" i="7"/>
  <c r="N157" i="7" s="1"/>
  <c r="O157" i="7" s="1"/>
  <c r="L139" i="7"/>
  <c r="L129" i="7"/>
  <c r="L112" i="7"/>
  <c r="L95" i="7"/>
  <c r="L125" i="7"/>
  <c r="N125" i="7" s="1"/>
  <c r="L115" i="7"/>
  <c r="L163" i="7"/>
  <c r="L162" i="7"/>
  <c r="L168" i="7"/>
  <c r="L113" i="7"/>
  <c r="L100" i="7"/>
  <c r="L182" i="7"/>
  <c r="L123" i="7"/>
  <c r="L124" i="7"/>
  <c r="L105" i="7"/>
  <c r="L102" i="7"/>
  <c r="L130" i="7"/>
  <c r="L127" i="7"/>
  <c r="L108" i="7"/>
  <c r="L86" i="7"/>
  <c r="L103" i="7"/>
  <c r="N103" i="7" s="1"/>
  <c r="L96" i="7"/>
  <c r="L94" i="7"/>
  <c r="L173" i="7"/>
  <c r="L172" i="7"/>
  <c r="L152" i="7"/>
  <c r="L146" i="7"/>
  <c r="M117" i="7"/>
  <c r="M122" i="7"/>
  <c r="M133" i="7"/>
  <c r="M134" i="7"/>
  <c r="M170" i="7"/>
  <c r="M160" i="7"/>
  <c r="M110" i="7"/>
  <c r="M111" i="7"/>
  <c r="M119" i="7"/>
  <c r="M145" i="7"/>
  <c r="M154" i="7"/>
  <c r="M158" i="7"/>
  <c r="M169" i="7"/>
  <c r="M92" i="7"/>
  <c r="M90" i="7"/>
  <c r="M99" i="7"/>
  <c r="M121" i="7"/>
  <c r="M118" i="7"/>
  <c r="M97" i="7"/>
  <c r="M104" i="7"/>
  <c r="M149" i="7"/>
  <c r="M155" i="7"/>
  <c r="M161" i="7"/>
  <c r="M167" i="7"/>
  <c r="M148" i="7"/>
  <c r="M151" i="7"/>
  <c r="M171" i="7"/>
  <c r="M179" i="7"/>
  <c r="M120" i="7"/>
  <c r="M126" i="7"/>
  <c r="M172" i="7" l="1"/>
  <c r="M103" i="7"/>
  <c r="M130" i="7"/>
  <c r="M102" i="7"/>
  <c r="M182" i="7"/>
  <c r="M168" i="7"/>
  <c r="M163" i="7"/>
  <c r="M115" i="7"/>
  <c r="O115" i="7"/>
  <c r="M95" i="7"/>
  <c r="O95" i="7"/>
  <c r="M157" i="7"/>
  <c r="M109" i="7"/>
  <c r="M116" i="7"/>
  <c r="M114" i="7"/>
  <c r="M132" i="7"/>
  <c r="M173" i="7"/>
  <c r="M86" i="7"/>
  <c r="M105" i="7"/>
  <c r="M100" i="7"/>
  <c r="M125" i="7"/>
  <c r="O125" i="7"/>
  <c r="M112" i="7"/>
  <c r="O112" i="7"/>
  <c r="M166" i="7"/>
  <c r="M144" i="7"/>
  <c r="O144" i="7"/>
  <c r="M89" i="7"/>
  <c r="M156" i="7"/>
  <c r="M146" i="7"/>
  <c r="M94" i="7"/>
  <c r="M108" i="7"/>
  <c r="M124" i="7"/>
  <c r="M113" i="7"/>
  <c r="O113" i="7"/>
  <c r="M129" i="7"/>
  <c r="M101" i="7"/>
  <c r="M165" i="7"/>
  <c r="M135" i="7"/>
  <c r="M106" i="7"/>
  <c r="M152" i="7"/>
  <c r="M96" i="7"/>
  <c r="M127" i="7"/>
  <c r="M123" i="7"/>
  <c r="M162" i="7"/>
  <c r="M139" i="7"/>
  <c r="M98" i="7"/>
  <c r="M88" i="7"/>
  <c r="M153" i="7"/>
  <c r="M128" i="7"/>
  <c r="M107" i="7"/>
  <c r="O69" i="7"/>
  <c r="M131" i="7"/>
  <c r="O179" i="7"/>
  <c r="O154" i="7"/>
  <c r="O152" i="7"/>
  <c r="O26" i="7"/>
  <c r="O161" i="7"/>
  <c r="O97" i="7"/>
  <c r="O74" i="7" l="1"/>
  <c r="O106" i="7" l="1"/>
  <c r="O135" i="7"/>
  <c r="O128" i="7"/>
  <c r="O89" i="7"/>
  <c r="O28" i="7"/>
  <c r="O167" i="7"/>
  <c r="O145" i="7"/>
  <c r="O75" i="7"/>
  <c r="O76" i="7"/>
  <c r="O114" i="7"/>
  <c r="O101" i="7"/>
  <c r="O139" i="7"/>
  <c r="O86" i="7"/>
  <c r="O94" i="7"/>
  <c r="O104" i="7"/>
  <c r="O57" i="7"/>
  <c r="O88" i="7"/>
  <c r="O53" i="7"/>
  <c r="O162" i="7"/>
  <c r="O93" i="7"/>
  <c r="O173" i="7"/>
  <c r="C43" i="1"/>
  <c r="O67" i="7" l="1"/>
  <c r="O133" i="7" l="1"/>
  <c r="O55" i="7"/>
  <c r="O118" i="7"/>
  <c r="O102" i="7"/>
  <c r="O105" i="7"/>
  <c r="O124" i="7"/>
  <c r="O56" i="7"/>
  <c r="O160" i="7"/>
  <c r="O153" i="7"/>
  <c r="O156" i="7"/>
  <c r="O168" i="7"/>
  <c r="O71" i="7"/>
  <c r="O117" i="7"/>
  <c r="O149" i="7"/>
  <c r="O84" i="7"/>
  <c r="O108" i="7"/>
  <c r="O166" i="7"/>
  <c r="O78" i="7"/>
  <c r="O107" i="7"/>
  <c r="O131" i="7"/>
  <c r="O119" i="7"/>
  <c r="O158" i="7"/>
  <c r="O68" i="7"/>
  <c r="O134" i="7"/>
  <c r="O61" i="7"/>
  <c r="O82" i="7"/>
  <c r="O83" i="7"/>
  <c r="O155" i="7"/>
  <c r="O103" i="7"/>
  <c r="O130" i="7"/>
  <c r="O70" i="7"/>
  <c r="O60" i="7"/>
  <c r="O85" i="7"/>
  <c r="O120" i="7"/>
  <c r="O96" i="7"/>
  <c r="O127" i="7"/>
  <c r="O98" i="7"/>
  <c r="O109" i="7"/>
  <c r="O110" i="7"/>
  <c r="O111" i="7"/>
  <c r="O151" i="7"/>
  <c r="O121" i="7"/>
  <c r="O172" i="7"/>
  <c r="O73" i="7"/>
  <c r="O63" i="7"/>
  <c r="O165" i="7"/>
  <c r="O99" i="7"/>
  <c r="O77" i="7"/>
  <c r="O148" i="7"/>
  <c r="O171" i="7"/>
  <c r="O182" i="7"/>
  <c r="O163" i="7"/>
  <c r="O62" i="7"/>
  <c r="O91" i="7" l="1"/>
  <c r="O122" i="7"/>
  <c r="B244" i="7"/>
  <c r="B241" i="7"/>
  <c r="O241" i="7" l="1"/>
  <c r="C54" i="1"/>
  <c r="C55" i="1"/>
  <c r="C56" i="1"/>
  <c r="B56" i="1"/>
  <c r="B55" i="1"/>
  <c r="B54" i="1"/>
</calcChain>
</file>

<file path=xl/sharedStrings.xml><?xml version="1.0" encoding="utf-8"?>
<sst xmlns="http://schemas.openxmlformats.org/spreadsheetml/2006/main" count="1446" uniqueCount="189">
  <si>
    <t>Fares</t>
  </si>
  <si>
    <t>Fixed Route</t>
  </si>
  <si>
    <t>Paratransit</t>
  </si>
  <si>
    <t>Passenger Fare Collected ($)</t>
  </si>
  <si>
    <t>Number of Regular Fares</t>
  </si>
  <si>
    <t>Number of Ticket</t>
  </si>
  <si>
    <t>Number of Half Fare</t>
  </si>
  <si>
    <t>Number of Free</t>
  </si>
  <si>
    <t>Number of PCAs</t>
  </si>
  <si>
    <t>Trips</t>
  </si>
  <si>
    <t>One-way Trips</t>
  </si>
  <si>
    <t>Declined Trips</t>
  </si>
  <si>
    <t>Missed Trips</t>
  </si>
  <si>
    <t>Late Trips</t>
  </si>
  <si>
    <t>Date of Trip</t>
  </si>
  <si>
    <t>Trip Origin Address</t>
  </si>
  <si>
    <t>Trip Origin Zip Code</t>
  </si>
  <si>
    <t>Trip Destination Address</t>
  </si>
  <si>
    <t>Trip Destination Zip Code</t>
  </si>
  <si>
    <t>Trip Purpose</t>
  </si>
  <si>
    <t>Trip Distance</t>
  </si>
  <si>
    <t>Miles and Hours of Service</t>
  </si>
  <si>
    <t>Vehicles Operated in Maximum Service</t>
  </si>
  <si>
    <t>Scheduled Revenue Hours</t>
  </si>
  <si>
    <t>Actual Vehicle Hours</t>
  </si>
  <si>
    <t>Actual Revenue Hours</t>
  </si>
  <si>
    <t>Actual Vehicle Miles</t>
  </si>
  <si>
    <t>Actual Revenue Miles</t>
  </si>
  <si>
    <t>Safety and Customer Service</t>
  </si>
  <si>
    <t>Number of Reportable Incidents</t>
  </si>
  <si>
    <t>Number of Injuries</t>
  </si>
  <si>
    <t>Number of Fatalaties</t>
  </si>
  <si>
    <t>Number of Complaints</t>
  </si>
  <si>
    <t>Vehicle Maintenance</t>
  </si>
  <si>
    <t>Transit Vehicle Breakdowns</t>
  </si>
  <si>
    <t>Unit Number</t>
  </si>
  <si>
    <t>Odometer Reading</t>
  </si>
  <si>
    <t>Date Out of Service</t>
  </si>
  <si>
    <t>Date Return to Service</t>
  </si>
  <si>
    <t>Description of Problem</t>
  </si>
  <si>
    <t>Vehicle PM Scheduled</t>
  </si>
  <si>
    <t>Vehicle PM Performed On-Time</t>
  </si>
  <si>
    <t>Service Performance</t>
  </si>
  <si>
    <t>Average Trips per Day</t>
  </si>
  <si>
    <t>Average Trips per Revenue Hour</t>
  </si>
  <si>
    <t>Average Trips per Revenue Mile</t>
  </si>
  <si>
    <t>See sheets</t>
  </si>
  <si>
    <t>1473-1476 (4)</t>
  </si>
  <si>
    <t>Trip Code</t>
  </si>
  <si>
    <t>Client Name</t>
  </si>
  <si>
    <t>Pickup Time</t>
  </si>
  <si>
    <t>Delivery Time</t>
  </si>
  <si>
    <t>Pickup Address</t>
  </si>
  <si>
    <t>Pickup Zip</t>
  </si>
  <si>
    <t>Delivery Address</t>
  </si>
  <si>
    <t>Delivery Zip</t>
  </si>
  <si>
    <t>Purpose</t>
  </si>
  <si>
    <t>Trip Miles</t>
  </si>
  <si>
    <t>Sch. Pickup</t>
  </si>
  <si>
    <t>Sch. Dropoff</t>
  </si>
  <si>
    <t>Difference</t>
  </si>
  <si>
    <t>Daily Hrs</t>
  </si>
  <si>
    <t>Converted</t>
  </si>
  <si>
    <t>Paratransit Scheduled hours sum:</t>
  </si>
  <si>
    <t>Service Days</t>
  </si>
  <si>
    <t>Paratransit' tab</t>
  </si>
  <si>
    <t xml:space="preserve">No Show: </t>
  </si>
  <si>
    <t xml:space="preserve">Delivered: </t>
  </si>
  <si>
    <t>GSD 6389</t>
  </si>
  <si>
    <t>1603 -1604 (2)</t>
  </si>
  <si>
    <t>Cremeans, Stacy</t>
  </si>
  <si>
    <t>Delivered</t>
  </si>
  <si>
    <t>Ware, Willie Jean</t>
  </si>
  <si>
    <t>Willie Jean Ware (507 Urquhart St)</t>
  </si>
  <si>
    <t>DaVitas Dialysis (233 I-45 North)</t>
  </si>
  <si>
    <t>Medical</t>
  </si>
  <si>
    <t>Brown, Betty</t>
  </si>
  <si>
    <t>Kroger (220 S. Loop 336 West)</t>
  </si>
  <si>
    <t>Personal</t>
  </si>
  <si>
    <t>Walmart (1407 N Loop 336)</t>
  </si>
  <si>
    <t>Shopping</t>
  </si>
  <si>
    <t>Taboada, Rutila</t>
  </si>
  <si>
    <t>Taboada, Rutila   (618 Mill Ave)</t>
  </si>
  <si>
    <t>Hill, Lillie</t>
  </si>
  <si>
    <t>Lillie Hill (500 Hickerson #1004)</t>
  </si>
  <si>
    <t>Adams, Michael Sidney</t>
  </si>
  <si>
    <t>Adams, Michael Sidney (101 S Woodsway West)</t>
  </si>
  <si>
    <t>Phillips, Sandra</t>
  </si>
  <si>
    <t>Goodwill Stores (1102 W. Dallas)</t>
  </si>
  <si>
    <t>Taylor Jr, Milton</t>
  </si>
  <si>
    <t>Taylor, Milton Jr (500 Hickerson #903)</t>
  </si>
  <si>
    <t>Cornelius, Sylvia</t>
  </si>
  <si>
    <t>Cornelius, Sylvia (1300 Silverdale Dr. Apt. 2004)</t>
  </si>
  <si>
    <t>Dialysis</t>
  </si>
  <si>
    <t>Smith, Alice J.</t>
  </si>
  <si>
    <t>Smith, Alice (617 Ave. I)</t>
  </si>
  <si>
    <t>Wallace, Charles</t>
  </si>
  <si>
    <t>Wallace, Charles (2213 N Frazier #1301)</t>
  </si>
  <si>
    <t>Kroger North Loop (2222 I-45 North)</t>
  </si>
  <si>
    <t>100 Medical Center Blvd</t>
  </si>
  <si>
    <t>Valero Pinecrest/Porter (413 Porter Rd)</t>
  </si>
  <si>
    <t>Central Branch Library (104 I-45 N)</t>
  </si>
  <si>
    <t>N/A</t>
  </si>
  <si>
    <t>~36000</t>
  </si>
  <si>
    <t>~10000</t>
  </si>
  <si>
    <t>EOM Mileage</t>
  </si>
  <si>
    <t>Avery Eye Clinic (400 S Loop 336 W 77304)</t>
  </si>
  <si>
    <t>Popeyes (905 W. Davis)</t>
  </si>
  <si>
    <t>Cash Advance (440 W. Davis)</t>
  </si>
  <si>
    <t>Conroe Regional Medical Center (504 Medical Center Blvd)</t>
  </si>
  <si>
    <t>Post Office (809 W Dallas St)</t>
  </si>
  <si>
    <t>Minter, Gregory</t>
  </si>
  <si>
    <t>** Vehicle is still out of service. Awaiting seat bracket. Arrived in March/ Maintenance Performed in March</t>
  </si>
  <si>
    <t>Original Submission: 4/30/2014</t>
  </si>
  <si>
    <t>Work</t>
  </si>
  <si>
    <t xml:space="preserve"> Clemeans, Stacy  </t>
  </si>
  <si>
    <t>901 Wilson Rd. Apt. 1013</t>
  </si>
  <si>
    <t>Lowes (1920 Westview Rd</t>
  </si>
  <si>
    <t>Hopcus,Lily</t>
  </si>
  <si>
    <t>200 Camelot #300</t>
  </si>
  <si>
    <t xml:space="preserve"> 233 I-45 North  DaVitas Dialysis</t>
  </si>
  <si>
    <t>Susan Sumner</t>
  </si>
  <si>
    <t>1000 S 1st st. #18</t>
  </si>
  <si>
    <t>Library</t>
  </si>
  <si>
    <t xml:space="preserve"> Dollar General 733 West Davis St</t>
  </si>
  <si>
    <t>Jacobo, Manuel</t>
  </si>
  <si>
    <t>110 Eloies</t>
  </si>
  <si>
    <t>Kessler, Vickie</t>
  </si>
  <si>
    <t>1200 Pleasant Dr</t>
  </si>
  <si>
    <t xml:space="preserve">St. Hope 1414 S Frazier </t>
  </si>
  <si>
    <t>Martin, Joice</t>
  </si>
  <si>
    <t>1101 S 7th st. #106</t>
  </si>
  <si>
    <t>Wells Fargo Bank 516 W Davis St</t>
  </si>
  <si>
    <t>2205 N Frazier #43</t>
  </si>
  <si>
    <t>1300 Silverdale Dr. Apt. 3001</t>
  </si>
  <si>
    <t>Walgreens 1120 N Loop 336 W</t>
  </si>
  <si>
    <t>291 Scarborough #1305</t>
  </si>
  <si>
    <t>606 Everett</t>
  </si>
  <si>
    <t>Adams,Michael, Sidney</t>
  </si>
  <si>
    <t xml:space="preserve">Home Depot 1341 W Daves </t>
  </si>
  <si>
    <t>home</t>
  </si>
  <si>
    <t>Henry, Stella</t>
  </si>
  <si>
    <t xml:space="preserve">Henry, Stella, 2213 N Frazier #1501 </t>
  </si>
  <si>
    <t xml:space="preserve">Chamber of Commererce 505 West Davis </t>
  </si>
  <si>
    <t>Dollar King 707 East Davis</t>
  </si>
  <si>
    <t>Kessler, Vickie 1200 Pleasant Dr</t>
  </si>
  <si>
    <t>99 cent Store 1420 Loop 336</t>
  </si>
  <si>
    <t>Cremeans, Stacy, 901 Wilson Rd. Apt 1013</t>
  </si>
  <si>
    <t>Phillips, Sandra 22055 N Frazier #43</t>
  </si>
  <si>
    <t>Sam's Club 200 Westview Blvd</t>
  </si>
  <si>
    <t>Jacobo, Manuel 110 Eloies</t>
  </si>
  <si>
    <t>hobbi Lobby 1217 Loop 336 N</t>
  </si>
  <si>
    <t>River Park Dialysis 2010 s Loop</t>
  </si>
  <si>
    <t>Hopcus, Lilly 200 Camelot #300</t>
  </si>
  <si>
    <t>Hopcus,Lilly</t>
  </si>
  <si>
    <t>Phillips, Sandra 2205 N Frazier #43</t>
  </si>
  <si>
    <t>Brown, Betty 1300 Silverdale Dr. Apt. 3001</t>
  </si>
  <si>
    <t>Peacan Tree 4000 S 1st St</t>
  </si>
  <si>
    <t>Hopcus, Lilly</t>
  </si>
  <si>
    <t>Mable, Gill</t>
  </si>
  <si>
    <t>Mable, Gill 2213 North Frazier</t>
  </si>
  <si>
    <t>Tri-County 233 Sgt. Ed Holcomb Blvd.</t>
  </si>
  <si>
    <t>Kroger North Loop 336  (2222 I-45 North)</t>
  </si>
  <si>
    <t>Hopcus, Lilly -200 Camelot #300</t>
  </si>
  <si>
    <t>Hopcua, Lilly</t>
  </si>
  <si>
    <t>Chase Bank 1320 West Davis</t>
  </si>
  <si>
    <t>4/20/217 14:48</t>
  </si>
  <si>
    <t>Taylor Jr, Milton  500 Hickerson #903</t>
  </si>
  <si>
    <t xml:space="preserve">Taylor Jr, Milton </t>
  </si>
  <si>
    <t>Walgreens 1120 N Loop 336 West</t>
  </si>
  <si>
    <t>Dollar Tree 2022 I-45 North</t>
  </si>
  <si>
    <t>Eye Associates 333 N Rivershire St #160</t>
  </si>
  <si>
    <t>4/24/201713:03</t>
  </si>
  <si>
    <t>4/24/201713:26</t>
  </si>
  <si>
    <t xml:space="preserve">4/24/201717:34 </t>
  </si>
  <si>
    <t>508 Medical Center Blvd</t>
  </si>
  <si>
    <t>Conroe Affiliates 507 medical center blvd</t>
  </si>
  <si>
    <t>Taylor Jr. Milton</t>
  </si>
  <si>
    <t>Wal-Mart , 1407 N. loop 336</t>
  </si>
  <si>
    <t xml:space="preserve">KFC  1424 South loop </t>
  </si>
  <si>
    <t>NA</t>
  </si>
  <si>
    <t>Seat back Broken</t>
  </si>
  <si>
    <t>Wayne Robison</t>
  </si>
  <si>
    <t>GM Conroe</t>
  </si>
  <si>
    <t>Nova (1150 N Loop 336)</t>
  </si>
  <si>
    <t>Jacobo,Manuel (110 Eloies)</t>
  </si>
  <si>
    <t>Ross 2936 I-45 North</t>
  </si>
  <si>
    <t>Smart financial Credit Union (3201 W Davis st.)</t>
  </si>
  <si>
    <t>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</si>
</sst>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00"/>
    <numFmt numFmtId="165" formatCode="h:mm;@"/>
    <numFmt numFmtId="166" formatCode="[$-409]d\-m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8" fontId="0" fillId="0" borderId="0" xfId="0" applyNumberFormat="1"/>
    <xf numFmtId="16" fontId="0" fillId="0" borderId="1" xfId="0" applyNumberFormat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  <xf numFmtId="3" fontId="0" fillId="0" borderId="0" xfId="0" applyNumberFormat="1"/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5" xfId="0" applyBorder="1"/>
    <xf numFmtId="165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Border="1"/>
    <xf numFmtId="22" fontId="0" fillId="0" borderId="0" xfId="0" applyNumberFormat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0" fontId="0" fillId="0" borderId="6" xfId="0" applyBorder="1"/>
    <xf numFmtId="22" fontId="0" fillId="0" borderId="6" xfId="0" applyNumberFormat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0" borderId="6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3" borderId="0" xfId="0" applyNumberFormat="1" applyFont="1" applyFill="1" applyBorder="1" applyAlignment="1"/>
    <xf numFmtId="0" fontId="0" fillId="0" borderId="0" xfId="0" applyBorder="1" applyAlignment="1">
      <alignment horizontal="left"/>
    </xf>
    <xf numFmtId="20" fontId="0" fillId="0" borderId="0" xfId="0" applyNumberFormat="1" applyBorder="1"/>
    <xf numFmtId="2" fontId="0" fillId="0" borderId="7" xfId="0" applyNumberFormat="1" applyBorder="1" applyAlignment="1">
      <alignment horizontal="center"/>
    </xf>
    <xf numFmtId="20" fontId="0" fillId="0" borderId="0" xfId="0" applyNumberFormat="1" applyFill="1" applyBorder="1"/>
    <xf numFmtId="2" fontId="2" fillId="0" borderId="0" xfId="0" applyNumberFormat="1" applyFont="1" applyFill="1" applyAlignment="1">
      <alignment horizontal="center"/>
    </xf>
    <xf numFmtId="0" fontId="0" fillId="0" borderId="7" xfId="0" applyBorder="1"/>
    <xf numFmtId="0" fontId="0" fillId="0" borderId="7" xfId="0" applyFill="1" applyBorder="1"/>
    <xf numFmtId="22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3" fillId="0" borderId="0" xfId="0" applyFont="1" applyBorder="1"/>
    <xf numFmtId="0" fontId="0" fillId="0" borderId="2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H49" sqref="H49"/>
    </sheetView>
  </sheetViews>
  <sheetFormatPr defaultRowHeight="15" x14ac:dyDescent="0.25"/>
  <cols>
    <col min="1" max="1" width="30.140625" bestFit="1" customWidth="1"/>
    <col min="2" max="2" width="12.5703125" style="7" bestFit="1" customWidth="1"/>
    <col min="3" max="3" width="14.42578125" style="7" bestFit="1" customWidth="1"/>
  </cols>
  <sheetData>
    <row r="1" spans="1:5" x14ac:dyDescent="0.25">
      <c r="A1" s="32" t="s">
        <v>113</v>
      </c>
      <c r="B1" s="17"/>
    </row>
    <row r="3" spans="1:5" x14ac:dyDescent="0.25">
      <c r="A3" s="1" t="s">
        <v>0</v>
      </c>
      <c r="B3" s="4" t="s">
        <v>1</v>
      </c>
      <c r="C3" s="4" t="s">
        <v>2</v>
      </c>
    </row>
    <row r="4" spans="1:5" x14ac:dyDescent="0.25">
      <c r="A4" s="2" t="s">
        <v>3</v>
      </c>
      <c r="B4" s="13">
        <v>946.48</v>
      </c>
      <c r="C4" s="13">
        <v>490</v>
      </c>
    </row>
    <row r="5" spans="1:5" x14ac:dyDescent="0.25">
      <c r="A5" s="2" t="s">
        <v>4</v>
      </c>
      <c r="B5" s="5">
        <v>796</v>
      </c>
      <c r="C5" s="12">
        <v>240</v>
      </c>
    </row>
    <row r="6" spans="1:5" x14ac:dyDescent="0.25">
      <c r="A6" s="2" t="s">
        <v>5</v>
      </c>
      <c r="B6" s="5">
        <v>85</v>
      </c>
      <c r="C6" s="12">
        <v>77</v>
      </c>
      <c r="E6" s="30"/>
    </row>
    <row r="7" spans="1:5" x14ac:dyDescent="0.25">
      <c r="A7" s="2" t="s">
        <v>6</v>
      </c>
      <c r="B7" s="5">
        <v>256</v>
      </c>
      <c r="C7" s="6"/>
    </row>
    <row r="8" spans="1:5" x14ac:dyDescent="0.25">
      <c r="A8" s="2" t="s">
        <v>7</v>
      </c>
      <c r="B8" s="5">
        <v>137</v>
      </c>
      <c r="C8" s="6"/>
    </row>
    <row r="9" spans="1:5" x14ac:dyDescent="0.25">
      <c r="A9" s="2" t="s">
        <v>8</v>
      </c>
      <c r="B9" s="6"/>
      <c r="C9" s="5">
        <v>0</v>
      </c>
    </row>
    <row r="10" spans="1:5" x14ac:dyDescent="0.25">
      <c r="A10" s="19" t="s">
        <v>64</v>
      </c>
      <c r="B10" s="20">
        <v>20</v>
      </c>
      <c r="C10" s="18">
        <v>20</v>
      </c>
    </row>
    <row r="12" spans="1:5" x14ac:dyDescent="0.25">
      <c r="A12" s="1" t="s">
        <v>9</v>
      </c>
      <c r="B12" s="4" t="s">
        <v>1</v>
      </c>
      <c r="C12" s="4" t="s">
        <v>2</v>
      </c>
    </row>
    <row r="13" spans="1:5" x14ac:dyDescent="0.25">
      <c r="A13" s="2" t="s">
        <v>10</v>
      </c>
      <c r="B13" s="12">
        <v>1665</v>
      </c>
      <c r="C13" s="12">
        <v>239</v>
      </c>
    </row>
    <row r="14" spans="1:5" x14ac:dyDescent="0.25">
      <c r="A14" s="2" t="s">
        <v>11</v>
      </c>
      <c r="B14" s="6"/>
      <c r="C14" s="5">
        <v>0</v>
      </c>
    </row>
    <row r="15" spans="1:5" x14ac:dyDescent="0.25">
      <c r="A15" s="2" t="s">
        <v>12</v>
      </c>
      <c r="B15" s="6"/>
      <c r="C15" s="5">
        <v>0</v>
      </c>
    </row>
    <row r="16" spans="1:5" x14ac:dyDescent="0.25">
      <c r="A16" s="2" t="s">
        <v>13</v>
      </c>
      <c r="B16" s="6"/>
      <c r="C16" s="5">
        <v>0</v>
      </c>
    </row>
    <row r="17" spans="1:3" x14ac:dyDescent="0.25">
      <c r="A17" s="2" t="s">
        <v>14</v>
      </c>
      <c r="B17" s="6"/>
      <c r="C17" s="21" t="s">
        <v>65</v>
      </c>
    </row>
    <row r="18" spans="1:3" x14ac:dyDescent="0.25">
      <c r="A18" s="2" t="s">
        <v>15</v>
      </c>
      <c r="B18" s="6"/>
      <c r="C18" s="21" t="s">
        <v>65</v>
      </c>
    </row>
    <row r="19" spans="1:3" x14ac:dyDescent="0.25">
      <c r="A19" s="2" t="s">
        <v>16</v>
      </c>
      <c r="B19" s="6"/>
      <c r="C19" s="21" t="s">
        <v>65</v>
      </c>
    </row>
    <row r="20" spans="1:3" x14ac:dyDescent="0.25">
      <c r="A20" s="2" t="s">
        <v>17</v>
      </c>
      <c r="B20" s="6"/>
      <c r="C20" s="21" t="s">
        <v>65</v>
      </c>
    </row>
    <row r="21" spans="1:3" x14ac:dyDescent="0.25">
      <c r="A21" s="2" t="s">
        <v>18</v>
      </c>
      <c r="B21" s="6"/>
      <c r="C21" s="21" t="s">
        <v>65</v>
      </c>
    </row>
    <row r="22" spans="1:3" x14ac:dyDescent="0.25">
      <c r="A22" s="2" t="s">
        <v>19</v>
      </c>
      <c r="B22" s="6"/>
      <c r="C22" s="21" t="s">
        <v>65</v>
      </c>
    </row>
    <row r="23" spans="1:3" x14ac:dyDescent="0.25">
      <c r="A23" s="2" t="s">
        <v>20</v>
      </c>
      <c r="B23" s="6"/>
      <c r="C23" s="21" t="s">
        <v>65</v>
      </c>
    </row>
    <row r="24" spans="1:3" x14ac:dyDescent="0.25">
      <c r="A24" s="3"/>
      <c r="B24" s="8"/>
      <c r="C24" s="9"/>
    </row>
    <row r="26" spans="1:3" x14ac:dyDescent="0.25">
      <c r="A26" s="1" t="s">
        <v>21</v>
      </c>
      <c r="B26" s="4" t="s">
        <v>1</v>
      </c>
      <c r="C26" s="4" t="s">
        <v>2</v>
      </c>
    </row>
    <row r="27" spans="1:3" ht="30" customHeight="1" x14ac:dyDescent="0.25">
      <c r="A27" s="11" t="s">
        <v>22</v>
      </c>
      <c r="B27" s="10">
        <v>2</v>
      </c>
      <c r="C27" s="10">
        <v>2</v>
      </c>
    </row>
    <row r="28" spans="1:3" ht="15.75" x14ac:dyDescent="0.25">
      <c r="A28" s="2" t="s">
        <v>23</v>
      </c>
      <c r="B28" s="72">
        <v>475.92</v>
      </c>
      <c r="C28" s="29">
        <v>192.5</v>
      </c>
    </row>
    <row r="29" spans="1:3" x14ac:dyDescent="0.25">
      <c r="A29" s="2" t="s">
        <v>24</v>
      </c>
      <c r="B29" s="29">
        <v>497.15</v>
      </c>
      <c r="C29" s="29">
        <v>195.33</v>
      </c>
    </row>
    <row r="30" spans="1:3" x14ac:dyDescent="0.25">
      <c r="A30" s="2" t="s">
        <v>25</v>
      </c>
      <c r="B30" s="28">
        <v>475.92</v>
      </c>
      <c r="C30" s="29">
        <v>183.9</v>
      </c>
    </row>
    <row r="31" spans="1:3" x14ac:dyDescent="0.25">
      <c r="A31" s="2" t="s">
        <v>26</v>
      </c>
      <c r="B31" s="5">
        <v>5406</v>
      </c>
      <c r="C31" s="12">
        <v>1321</v>
      </c>
    </row>
    <row r="32" spans="1:3" x14ac:dyDescent="0.25">
      <c r="A32" s="2" t="s">
        <v>27</v>
      </c>
      <c r="B32" s="12">
        <v>5150</v>
      </c>
      <c r="C32" s="5">
        <v>1149</v>
      </c>
    </row>
    <row r="35" spans="1:3" x14ac:dyDescent="0.25">
      <c r="A35" s="1" t="s">
        <v>28</v>
      </c>
      <c r="B35" s="4" t="s">
        <v>1</v>
      </c>
      <c r="C35" s="4" t="s">
        <v>2</v>
      </c>
    </row>
    <row r="36" spans="1:3" x14ac:dyDescent="0.25">
      <c r="A36" s="2" t="s">
        <v>29</v>
      </c>
      <c r="B36" s="5">
        <v>0</v>
      </c>
      <c r="C36" s="5">
        <v>0</v>
      </c>
    </row>
    <row r="37" spans="1:3" x14ac:dyDescent="0.25">
      <c r="A37" s="2" t="s">
        <v>30</v>
      </c>
      <c r="B37" s="5">
        <v>0</v>
      </c>
      <c r="C37" s="5">
        <v>0</v>
      </c>
    </row>
    <row r="38" spans="1:3" x14ac:dyDescent="0.25">
      <c r="A38" s="2" t="s">
        <v>31</v>
      </c>
      <c r="B38" s="5">
        <v>0</v>
      </c>
      <c r="C38" s="5">
        <v>0</v>
      </c>
    </row>
    <row r="39" spans="1:3" x14ac:dyDescent="0.25">
      <c r="A39" s="2" t="s">
        <v>32</v>
      </c>
      <c r="B39" s="5">
        <v>0</v>
      </c>
      <c r="C39" s="5">
        <v>0</v>
      </c>
    </row>
    <row r="42" spans="1:3" x14ac:dyDescent="0.25">
      <c r="A42" s="1" t="s">
        <v>33</v>
      </c>
      <c r="B42" s="4" t="s">
        <v>1</v>
      </c>
      <c r="C42" s="4" t="s">
        <v>2</v>
      </c>
    </row>
    <row r="43" spans="1:3" x14ac:dyDescent="0.25">
      <c r="A43" s="2" t="s">
        <v>34</v>
      </c>
      <c r="B43" s="12">
        <v>0</v>
      </c>
      <c r="C43" s="12">
        <f>'Maint. 1473'!C2+'Maint. 1474'!C2+'Maint. 1475'!C2+'Maint. 1476'!C2+'Maint. 1603'!C2+'Maint. 1604'!C2</f>
        <v>0</v>
      </c>
    </row>
    <row r="44" spans="1:3" x14ac:dyDescent="0.25">
      <c r="A44" s="2" t="s">
        <v>35</v>
      </c>
      <c r="B44" s="5" t="s">
        <v>47</v>
      </c>
      <c r="C44" s="5" t="s">
        <v>69</v>
      </c>
    </row>
    <row r="45" spans="1:3" x14ac:dyDescent="0.25">
      <c r="A45" s="2" t="s">
        <v>36</v>
      </c>
      <c r="B45" s="5" t="s">
        <v>46</v>
      </c>
      <c r="C45" s="5" t="s">
        <v>46</v>
      </c>
    </row>
    <row r="46" spans="1:3" x14ac:dyDescent="0.25">
      <c r="A46" s="2" t="s">
        <v>37</v>
      </c>
      <c r="B46" s="5" t="s">
        <v>46</v>
      </c>
      <c r="C46" s="5" t="s">
        <v>46</v>
      </c>
    </row>
    <row r="47" spans="1:3" x14ac:dyDescent="0.25">
      <c r="A47" s="2" t="s">
        <v>38</v>
      </c>
      <c r="B47" s="5" t="s">
        <v>46</v>
      </c>
      <c r="C47" s="5" t="s">
        <v>46</v>
      </c>
    </row>
    <row r="48" spans="1:3" x14ac:dyDescent="0.25">
      <c r="A48" s="2" t="s">
        <v>39</v>
      </c>
      <c r="B48" s="5" t="s">
        <v>46</v>
      </c>
      <c r="C48" s="5" t="s">
        <v>46</v>
      </c>
    </row>
    <row r="49" spans="1:3" x14ac:dyDescent="0.25">
      <c r="A49" s="2" t="s">
        <v>40</v>
      </c>
      <c r="B49" s="5" t="s">
        <v>46</v>
      </c>
      <c r="C49" s="5" t="s">
        <v>46</v>
      </c>
    </row>
    <row r="50" spans="1:3" x14ac:dyDescent="0.25">
      <c r="A50" s="2" t="s">
        <v>41</v>
      </c>
      <c r="B50" s="5" t="s">
        <v>46</v>
      </c>
      <c r="C50" s="5" t="s">
        <v>46</v>
      </c>
    </row>
    <row r="51" spans="1:3" x14ac:dyDescent="0.25">
      <c r="A51" s="3"/>
      <c r="B51" s="9"/>
      <c r="C51" s="9"/>
    </row>
    <row r="52" spans="1:3" x14ac:dyDescent="0.25">
      <c r="A52" s="15"/>
      <c r="B52" s="16"/>
      <c r="C52" s="16"/>
    </row>
    <row r="53" spans="1:3" x14ac:dyDescent="0.25">
      <c r="A53" s="1" t="s">
        <v>42</v>
      </c>
      <c r="B53" s="4" t="s">
        <v>1</v>
      </c>
      <c r="C53" s="4" t="s">
        <v>2</v>
      </c>
    </row>
    <row r="54" spans="1:3" x14ac:dyDescent="0.25">
      <c r="A54" s="2" t="s">
        <v>43</v>
      </c>
      <c r="B54" s="83">
        <f>B13/B10</f>
        <v>83.25</v>
      </c>
      <c r="C54" s="83">
        <f>C13/C10</f>
        <v>11.95</v>
      </c>
    </row>
    <row r="55" spans="1:3" x14ac:dyDescent="0.25">
      <c r="A55" s="2" t="s">
        <v>44</v>
      </c>
      <c r="B55" s="83">
        <f>B13/B30</f>
        <v>3.4984871406959153</v>
      </c>
      <c r="C55" s="83">
        <f>C13/C30</f>
        <v>1.2996193583469275</v>
      </c>
    </row>
    <row r="56" spans="1:3" x14ac:dyDescent="0.25">
      <c r="A56" s="2" t="s">
        <v>45</v>
      </c>
      <c r="B56" s="83">
        <f>B13/B32</f>
        <v>0.3233009708737864</v>
      </c>
      <c r="C56" s="83">
        <f>C13/C32</f>
        <v>0.20800696257615317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6"/>
  <sheetViews>
    <sheetView topLeftCell="C220" workbookViewId="0">
      <selection activeCell="A229" sqref="A229:A238"/>
    </sheetView>
  </sheetViews>
  <sheetFormatPr defaultRowHeight="15" x14ac:dyDescent="0.25"/>
  <cols>
    <col min="1" max="1" width="10.7109375" style="43" customWidth="1"/>
    <col min="2" max="2" width="21.85546875" style="43" customWidth="1"/>
    <col min="3" max="3" width="15.85546875" style="27" bestFit="1" customWidth="1"/>
    <col min="4" max="4" width="15.85546875" style="27" customWidth="1"/>
    <col min="5" max="5" width="56.28515625" style="43" customWidth="1"/>
    <col min="6" max="6" width="10" style="27" customWidth="1"/>
    <col min="7" max="7" width="56.28515625" style="43" customWidth="1"/>
    <col min="8" max="8" width="11.5703125" style="27" customWidth="1"/>
    <col min="9" max="9" width="12.5703125" style="27" customWidth="1"/>
    <col min="10" max="10" width="9.85546875" style="27" customWidth="1"/>
    <col min="11" max="11" width="12" style="38" bestFit="1" customWidth="1"/>
    <col min="12" max="12" width="11.85546875" style="27" bestFit="1" customWidth="1"/>
    <col min="13" max="13" width="10.42578125" style="27" customWidth="1"/>
    <col min="14" max="14" width="8.7109375" style="27" bestFit="1" customWidth="1"/>
    <col min="15" max="15" width="10.28515625" style="27" bestFit="1" customWidth="1"/>
    <col min="16" max="16384" width="9.140625" style="43"/>
  </cols>
  <sheetData>
    <row r="1" spans="1:15" x14ac:dyDescent="0.25">
      <c r="A1" s="50" t="s">
        <v>48</v>
      </c>
      <c r="B1" s="51" t="s">
        <v>49</v>
      </c>
      <c r="C1" s="50" t="s">
        <v>50</v>
      </c>
      <c r="D1" s="50" t="s">
        <v>51</v>
      </c>
      <c r="E1" s="51" t="s">
        <v>52</v>
      </c>
      <c r="F1" s="50" t="s">
        <v>53</v>
      </c>
      <c r="G1" s="51" t="s">
        <v>54</v>
      </c>
      <c r="H1" s="50" t="s">
        <v>55</v>
      </c>
      <c r="I1" s="50" t="s">
        <v>56</v>
      </c>
      <c r="J1" s="50" t="s">
        <v>57</v>
      </c>
      <c r="K1" s="66" t="s">
        <v>58</v>
      </c>
      <c r="L1" s="50" t="s">
        <v>59</v>
      </c>
      <c r="M1" s="50" t="s">
        <v>60</v>
      </c>
      <c r="N1" s="50" t="s">
        <v>61</v>
      </c>
      <c r="O1" s="50" t="s">
        <v>62</v>
      </c>
    </row>
    <row r="2" spans="1:15" x14ac:dyDescent="0.25">
      <c r="A2" s="43" t="s">
        <v>71</v>
      </c>
      <c r="B2" s="43" t="s">
        <v>115</v>
      </c>
      <c r="C2" s="44">
        <v>42828.304861111108</v>
      </c>
      <c r="D2" s="44">
        <v>42828.308333333334</v>
      </c>
      <c r="E2" s="43" t="s">
        <v>116</v>
      </c>
      <c r="F2" s="22">
        <v>77034</v>
      </c>
      <c r="G2" s="43" t="s">
        <v>117</v>
      </c>
      <c r="H2" s="22">
        <v>77034</v>
      </c>
      <c r="I2" s="43" t="s">
        <v>114</v>
      </c>
      <c r="J2" s="22">
        <v>1</v>
      </c>
      <c r="K2" s="42">
        <v>0.29791666666666666</v>
      </c>
      <c r="L2" s="24">
        <f t="shared" ref="L2:L65" si="0">K2+J2/24/12</f>
        <v>0.30138888888888887</v>
      </c>
      <c r="M2" s="26">
        <f t="shared" ref="M2:M65" si="1">L2-K2</f>
        <v>3.4722222222222099E-3</v>
      </c>
      <c r="N2" s="26"/>
      <c r="O2" s="36"/>
    </row>
    <row r="3" spans="1:15" x14ac:dyDescent="0.25">
      <c r="A3" s="43" t="s">
        <v>71</v>
      </c>
      <c r="B3" s="43" t="s">
        <v>118</v>
      </c>
      <c r="C3" s="44">
        <v>42828.314583333333</v>
      </c>
      <c r="D3" s="44">
        <v>42828.318749999999</v>
      </c>
      <c r="E3" s="43" t="s">
        <v>119</v>
      </c>
      <c r="F3" s="22">
        <v>77304</v>
      </c>
      <c r="G3" s="43" t="s">
        <v>120</v>
      </c>
      <c r="H3" s="27">
        <v>77304</v>
      </c>
      <c r="I3" s="43" t="s">
        <v>93</v>
      </c>
      <c r="J3" s="27">
        <v>2</v>
      </c>
      <c r="K3" s="38">
        <v>0.3125</v>
      </c>
      <c r="L3" s="24">
        <f t="shared" si="0"/>
        <v>0.31944444444444442</v>
      </c>
      <c r="M3" s="26">
        <f t="shared" si="1"/>
        <v>6.9444444444444198E-3</v>
      </c>
      <c r="N3" s="26"/>
      <c r="O3" s="35"/>
    </row>
    <row r="4" spans="1:15" x14ac:dyDescent="0.25">
      <c r="A4" s="43" t="s">
        <v>71</v>
      </c>
      <c r="B4" s="45" t="s">
        <v>121</v>
      </c>
      <c r="C4" s="44">
        <v>42828.368055555555</v>
      </c>
      <c r="D4" s="44">
        <v>42828.374305555553</v>
      </c>
      <c r="E4" s="45" t="s">
        <v>122</v>
      </c>
      <c r="F4" s="27">
        <v>77301</v>
      </c>
      <c r="G4" s="43" t="s">
        <v>101</v>
      </c>
      <c r="H4" s="27">
        <v>77304</v>
      </c>
      <c r="I4" s="45" t="s">
        <v>123</v>
      </c>
      <c r="J4" s="23">
        <v>2</v>
      </c>
      <c r="K4" s="38">
        <v>0.36458333333333331</v>
      </c>
      <c r="L4" s="24">
        <f t="shared" si="0"/>
        <v>0.37152777777777773</v>
      </c>
      <c r="M4" s="26">
        <f t="shared" si="1"/>
        <v>6.9444444444444198E-3</v>
      </c>
      <c r="N4" s="26"/>
      <c r="O4" s="35"/>
    </row>
    <row r="5" spans="1:15" x14ac:dyDescent="0.25">
      <c r="A5" s="43" t="s">
        <v>71</v>
      </c>
      <c r="B5" s="45" t="s">
        <v>121</v>
      </c>
      <c r="C5" s="44">
        <v>42828.383333333331</v>
      </c>
      <c r="D5" s="44">
        <v>42828.386111111111</v>
      </c>
      <c r="E5" s="43" t="s">
        <v>101</v>
      </c>
      <c r="F5" s="27">
        <v>77304</v>
      </c>
      <c r="G5" s="45" t="s">
        <v>124</v>
      </c>
      <c r="H5" s="27">
        <v>77301</v>
      </c>
      <c r="I5" s="45" t="s">
        <v>80</v>
      </c>
      <c r="J5" s="22">
        <v>1</v>
      </c>
      <c r="K5" s="42">
        <v>0.38541666666666669</v>
      </c>
      <c r="L5" s="24">
        <f t="shared" si="0"/>
        <v>0.3888888888888889</v>
      </c>
      <c r="M5" s="26">
        <f t="shared" si="1"/>
        <v>3.4722222222222099E-3</v>
      </c>
      <c r="N5" s="26"/>
      <c r="O5" s="36"/>
    </row>
    <row r="6" spans="1:15" x14ac:dyDescent="0.25">
      <c r="A6" s="43" t="s">
        <v>71</v>
      </c>
      <c r="B6" s="45" t="s">
        <v>121</v>
      </c>
      <c r="C6" s="44">
        <v>42828.404861111114</v>
      </c>
      <c r="D6" s="44">
        <v>42829.411111111112</v>
      </c>
      <c r="E6" s="45" t="s">
        <v>124</v>
      </c>
      <c r="F6" s="22">
        <v>77301</v>
      </c>
      <c r="G6" s="43" t="s">
        <v>77</v>
      </c>
      <c r="H6" s="27">
        <v>77304</v>
      </c>
      <c r="I6" s="45" t="s">
        <v>80</v>
      </c>
      <c r="J6" s="25">
        <v>2</v>
      </c>
      <c r="K6" s="42">
        <v>0.40625</v>
      </c>
      <c r="L6" s="24">
        <f t="shared" si="0"/>
        <v>0.41319444444444442</v>
      </c>
      <c r="M6" s="26">
        <f t="shared" si="1"/>
        <v>6.9444444444444198E-3</v>
      </c>
      <c r="N6" s="26"/>
      <c r="O6" s="36"/>
    </row>
    <row r="7" spans="1:15" x14ac:dyDescent="0.25">
      <c r="A7" s="43" t="s">
        <v>71</v>
      </c>
      <c r="B7" s="45" t="s">
        <v>76</v>
      </c>
      <c r="C7" s="44">
        <v>42828.416666666664</v>
      </c>
      <c r="D7" s="44">
        <v>42828.427083333336</v>
      </c>
      <c r="E7" s="45" t="s">
        <v>134</v>
      </c>
      <c r="F7" s="22">
        <v>77301</v>
      </c>
      <c r="G7" s="43" t="s">
        <v>77</v>
      </c>
      <c r="H7" s="27">
        <v>77304</v>
      </c>
      <c r="I7" s="43" t="s">
        <v>80</v>
      </c>
      <c r="J7" s="22">
        <v>4</v>
      </c>
      <c r="K7" s="42">
        <v>0.41666666666666669</v>
      </c>
      <c r="L7" s="24">
        <f t="shared" si="0"/>
        <v>0.43055555555555558</v>
      </c>
      <c r="M7" s="26">
        <f t="shared" si="1"/>
        <v>1.3888888888888895E-2</v>
      </c>
      <c r="N7" s="26"/>
      <c r="O7" s="36"/>
    </row>
    <row r="8" spans="1:15" x14ac:dyDescent="0.25">
      <c r="A8" s="43" t="s">
        <v>71</v>
      </c>
      <c r="B8" s="45" t="s">
        <v>125</v>
      </c>
      <c r="C8" s="44">
        <v>42828.420138888891</v>
      </c>
      <c r="D8" s="44">
        <v>42828.429166666669</v>
      </c>
      <c r="E8" s="43" t="s">
        <v>120</v>
      </c>
      <c r="F8" s="27">
        <v>77304</v>
      </c>
      <c r="G8" s="45" t="s">
        <v>126</v>
      </c>
      <c r="H8" s="27">
        <v>77301</v>
      </c>
      <c r="I8" s="45" t="s">
        <v>93</v>
      </c>
      <c r="J8" s="23">
        <v>2</v>
      </c>
      <c r="K8" s="38">
        <v>0.41666666666666669</v>
      </c>
      <c r="L8" s="24">
        <f t="shared" si="0"/>
        <v>0.4236111111111111</v>
      </c>
      <c r="M8" s="26">
        <f t="shared" si="1"/>
        <v>6.9444444444444198E-3</v>
      </c>
      <c r="N8" s="26"/>
      <c r="O8" s="35"/>
    </row>
    <row r="9" spans="1:15" x14ac:dyDescent="0.25">
      <c r="A9" s="43" t="s">
        <v>71</v>
      </c>
      <c r="B9" s="45" t="s">
        <v>127</v>
      </c>
      <c r="C9" s="44">
        <v>42828.431944444441</v>
      </c>
      <c r="D9" s="44">
        <v>42828.439583333333</v>
      </c>
      <c r="E9" s="45" t="s">
        <v>145</v>
      </c>
      <c r="F9" s="27">
        <v>77301</v>
      </c>
      <c r="G9" s="45" t="s">
        <v>129</v>
      </c>
      <c r="H9" s="22">
        <v>77301</v>
      </c>
      <c r="I9" s="45" t="s">
        <v>75</v>
      </c>
      <c r="J9" s="22">
        <v>3</v>
      </c>
      <c r="K9" s="42">
        <v>0.42708333333333331</v>
      </c>
      <c r="L9" s="24">
        <f t="shared" si="0"/>
        <v>0.4375</v>
      </c>
      <c r="M9" s="26">
        <f t="shared" si="1"/>
        <v>1.0416666666666685E-2</v>
      </c>
      <c r="N9" s="26"/>
      <c r="O9" s="36"/>
    </row>
    <row r="10" spans="1:15" x14ac:dyDescent="0.25">
      <c r="A10" s="43" t="s">
        <v>71</v>
      </c>
      <c r="B10" s="43" t="s">
        <v>130</v>
      </c>
      <c r="C10" s="44">
        <v>42828.45208333333</v>
      </c>
      <c r="D10" s="44">
        <v>42828.457638888889</v>
      </c>
      <c r="E10" s="45" t="s">
        <v>131</v>
      </c>
      <c r="F10" s="27">
        <v>77031</v>
      </c>
      <c r="G10" s="45" t="s">
        <v>132</v>
      </c>
      <c r="H10" s="27">
        <v>77304</v>
      </c>
      <c r="I10" s="45" t="s">
        <v>78</v>
      </c>
      <c r="J10" s="27">
        <v>2</v>
      </c>
      <c r="K10" s="38">
        <v>0.44791666666666669</v>
      </c>
      <c r="L10" s="24">
        <f t="shared" si="0"/>
        <v>0.4548611111111111</v>
      </c>
      <c r="M10" s="26">
        <f t="shared" si="1"/>
        <v>6.9444444444444198E-3</v>
      </c>
      <c r="N10" s="26"/>
      <c r="O10" s="35"/>
    </row>
    <row r="11" spans="1:15" x14ac:dyDescent="0.25">
      <c r="A11" s="43" t="s">
        <v>71</v>
      </c>
      <c r="B11" s="45" t="s">
        <v>76</v>
      </c>
      <c r="C11" s="44">
        <v>42828.458333333336</v>
      </c>
      <c r="D11" s="44">
        <v>42828.465277777781</v>
      </c>
      <c r="E11" s="43" t="s">
        <v>77</v>
      </c>
      <c r="F11" s="27">
        <v>77304</v>
      </c>
      <c r="G11" s="43" t="s">
        <v>79</v>
      </c>
      <c r="H11" s="22">
        <v>77304</v>
      </c>
      <c r="I11" s="45" t="s">
        <v>80</v>
      </c>
      <c r="J11" s="23">
        <v>3</v>
      </c>
      <c r="K11" s="38">
        <v>0.45833333333333331</v>
      </c>
      <c r="L11" s="24">
        <f t="shared" si="0"/>
        <v>0.46875</v>
      </c>
      <c r="M11" s="26">
        <f t="shared" si="1"/>
        <v>1.0416666666666685E-2</v>
      </c>
      <c r="N11" s="26"/>
      <c r="O11" s="35"/>
    </row>
    <row r="12" spans="1:15" x14ac:dyDescent="0.25">
      <c r="A12" s="43" t="s">
        <v>71</v>
      </c>
      <c r="B12" s="43" t="s">
        <v>130</v>
      </c>
      <c r="C12" s="44">
        <v>42828.459722222222</v>
      </c>
      <c r="D12" s="44">
        <v>42828.463888888888</v>
      </c>
      <c r="E12" s="45" t="s">
        <v>132</v>
      </c>
      <c r="F12" s="27">
        <v>77304</v>
      </c>
      <c r="G12" s="45" t="s">
        <v>108</v>
      </c>
      <c r="H12" s="27">
        <v>77031</v>
      </c>
      <c r="I12" s="45" t="s">
        <v>78</v>
      </c>
      <c r="J12" s="22">
        <v>1</v>
      </c>
      <c r="K12" s="38">
        <v>0.45833333333333331</v>
      </c>
      <c r="L12" s="24">
        <f t="shared" si="0"/>
        <v>0.46180555555555552</v>
      </c>
      <c r="M12" s="26">
        <f t="shared" si="1"/>
        <v>3.4722222222222099E-3</v>
      </c>
      <c r="N12" s="26"/>
      <c r="O12" s="35"/>
    </row>
    <row r="13" spans="1:15" x14ac:dyDescent="0.25">
      <c r="A13" s="43" t="s">
        <v>71</v>
      </c>
      <c r="B13" s="43" t="s">
        <v>130</v>
      </c>
      <c r="C13" s="44">
        <v>42828.46597222222</v>
      </c>
      <c r="D13" s="44">
        <v>42828.470833333333</v>
      </c>
      <c r="E13" s="45" t="s">
        <v>108</v>
      </c>
      <c r="F13" s="27">
        <v>77031</v>
      </c>
      <c r="G13" s="45" t="s">
        <v>107</v>
      </c>
      <c r="H13" s="27">
        <v>77301</v>
      </c>
      <c r="I13" s="45" t="s">
        <v>78</v>
      </c>
      <c r="J13" s="22">
        <v>5</v>
      </c>
      <c r="K13" s="42">
        <v>0.46527777777777773</v>
      </c>
      <c r="L13" s="24">
        <f t="shared" si="0"/>
        <v>0.48263888888888884</v>
      </c>
      <c r="M13" s="26">
        <f t="shared" si="1"/>
        <v>1.7361111111111105E-2</v>
      </c>
      <c r="N13" s="26"/>
      <c r="O13" s="36"/>
    </row>
    <row r="14" spans="1:15" x14ac:dyDescent="0.25">
      <c r="A14" s="43" t="s">
        <v>71</v>
      </c>
      <c r="B14" s="45" t="s">
        <v>127</v>
      </c>
      <c r="C14" s="44">
        <v>42828.488888888889</v>
      </c>
      <c r="D14" s="44">
        <v>42828.495833333334</v>
      </c>
      <c r="E14" s="45" t="s">
        <v>129</v>
      </c>
      <c r="F14" s="22">
        <v>77301</v>
      </c>
      <c r="G14" s="45" t="s">
        <v>128</v>
      </c>
      <c r="H14" s="22">
        <v>77301</v>
      </c>
      <c r="I14" s="68" t="s">
        <v>75</v>
      </c>
      <c r="J14" s="22">
        <v>3</v>
      </c>
      <c r="K14" s="42">
        <v>0.48958333333333331</v>
      </c>
      <c r="L14" s="24">
        <f t="shared" si="0"/>
        <v>0.5</v>
      </c>
      <c r="M14" s="26">
        <f t="shared" si="1"/>
        <v>1.0416666666666685E-2</v>
      </c>
      <c r="N14" s="26"/>
      <c r="O14" s="36"/>
    </row>
    <row r="15" spans="1:15" ht="15.75" thickBot="1" x14ac:dyDescent="0.3">
      <c r="A15" s="37" t="s">
        <v>71</v>
      </c>
      <c r="B15" s="43" t="s">
        <v>118</v>
      </c>
      <c r="C15" s="44">
        <v>42828.522916666669</v>
      </c>
      <c r="D15" s="44">
        <v>42828.529861111114</v>
      </c>
      <c r="E15" s="43" t="s">
        <v>120</v>
      </c>
      <c r="F15" s="22">
        <v>77304</v>
      </c>
      <c r="G15" s="43" t="s">
        <v>119</v>
      </c>
      <c r="H15" s="22">
        <v>77304</v>
      </c>
      <c r="I15" s="45" t="s">
        <v>93</v>
      </c>
      <c r="J15" s="22">
        <v>2</v>
      </c>
      <c r="K15" s="42">
        <v>0.52083333333333337</v>
      </c>
      <c r="L15" s="24">
        <f t="shared" si="0"/>
        <v>0.52777777777777779</v>
      </c>
      <c r="M15" s="26">
        <f t="shared" si="1"/>
        <v>6.9444444444444198E-3</v>
      </c>
      <c r="N15" s="26"/>
      <c r="O15" s="36"/>
    </row>
    <row r="16" spans="1:15" x14ac:dyDescent="0.25">
      <c r="A16" s="43" t="s">
        <v>71</v>
      </c>
      <c r="B16" s="45" t="s">
        <v>87</v>
      </c>
      <c r="C16" s="44">
        <v>42828.540972222225</v>
      </c>
      <c r="D16" s="44">
        <v>42828.54791666667</v>
      </c>
      <c r="E16" s="45" t="s">
        <v>133</v>
      </c>
      <c r="F16" s="27">
        <v>77031</v>
      </c>
      <c r="G16" s="43" t="s">
        <v>88</v>
      </c>
      <c r="H16" s="27">
        <v>77301</v>
      </c>
      <c r="I16" s="45" t="s">
        <v>114</v>
      </c>
      <c r="J16" s="23">
        <v>2</v>
      </c>
      <c r="K16" s="38">
        <v>0.54166666666666663</v>
      </c>
      <c r="L16" s="24">
        <f t="shared" si="0"/>
        <v>0.54861111111111105</v>
      </c>
      <c r="M16" s="26">
        <f t="shared" si="1"/>
        <v>6.9444444444444198E-3</v>
      </c>
      <c r="N16" s="26"/>
      <c r="O16" s="35"/>
    </row>
    <row r="17" spans="1:16" x14ac:dyDescent="0.25">
      <c r="A17" s="43" t="s">
        <v>71</v>
      </c>
      <c r="B17" s="43" t="s">
        <v>76</v>
      </c>
      <c r="C17" s="44">
        <v>42828.541666666664</v>
      </c>
      <c r="D17" s="44">
        <v>42828.552083333336</v>
      </c>
      <c r="E17" s="43" t="s">
        <v>135</v>
      </c>
      <c r="F17" s="27">
        <v>77304</v>
      </c>
      <c r="G17" s="43" t="s">
        <v>100</v>
      </c>
      <c r="H17" s="27">
        <v>77301</v>
      </c>
      <c r="I17" s="43" t="s">
        <v>80</v>
      </c>
      <c r="J17" s="27">
        <v>6</v>
      </c>
      <c r="K17" s="38">
        <v>0.54166666666666663</v>
      </c>
      <c r="L17" s="24">
        <f t="shared" si="0"/>
        <v>0.5625</v>
      </c>
      <c r="M17" s="26">
        <f t="shared" si="1"/>
        <v>2.083333333333337E-2</v>
      </c>
      <c r="N17" s="26"/>
      <c r="O17" s="35"/>
      <c r="P17" s="69"/>
    </row>
    <row r="18" spans="1:16" x14ac:dyDescent="0.25">
      <c r="A18" s="43" t="s">
        <v>71</v>
      </c>
      <c r="B18" s="43" t="s">
        <v>115</v>
      </c>
      <c r="C18" s="44">
        <v>42828.709722222222</v>
      </c>
      <c r="D18" s="44">
        <v>42828.716666666667</v>
      </c>
      <c r="E18" s="43" t="s">
        <v>117</v>
      </c>
      <c r="F18" s="22">
        <v>77304</v>
      </c>
      <c r="G18" s="43" t="s">
        <v>116</v>
      </c>
      <c r="H18" s="27">
        <v>77034</v>
      </c>
      <c r="I18" s="43" t="s">
        <v>114</v>
      </c>
      <c r="J18" s="27">
        <v>1</v>
      </c>
      <c r="K18" s="38">
        <v>0.70972222222222225</v>
      </c>
      <c r="L18" s="24">
        <f t="shared" si="0"/>
        <v>0.71319444444444446</v>
      </c>
      <c r="M18" s="26">
        <f t="shared" si="1"/>
        <v>3.4722222222222099E-3</v>
      </c>
      <c r="N18" s="26"/>
      <c r="O18" s="35"/>
    </row>
    <row r="19" spans="1:16" ht="15.75" thickBot="1" x14ac:dyDescent="0.3">
      <c r="A19" s="43" t="s">
        <v>71</v>
      </c>
      <c r="B19" s="45" t="s">
        <v>87</v>
      </c>
      <c r="C19" s="44">
        <v>42828.73541666667</v>
      </c>
      <c r="D19" s="44">
        <v>42828.743055555555</v>
      </c>
      <c r="E19" s="43" t="s">
        <v>88</v>
      </c>
      <c r="F19" s="27">
        <v>77301</v>
      </c>
      <c r="G19" s="45" t="s">
        <v>133</v>
      </c>
      <c r="H19" s="27">
        <v>77031</v>
      </c>
      <c r="I19" s="45" t="s">
        <v>114</v>
      </c>
      <c r="J19" s="22">
        <v>2</v>
      </c>
      <c r="K19" s="42">
        <v>0.73611111111111116</v>
      </c>
      <c r="L19" s="24">
        <f t="shared" si="0"/>
        <v>0.74305555555555558</v>
      </c>
      <c r="M19" s="26">
        <f t="shared" si="1"/>
        <v>6.9444444444444198E-3</v>
      </c>
      <c r="N19" s="26">
        <f>L19-K3</f>
        <v>0.43055555555555558</v>
      </c>
      <c r="O19" s="35">
        <f>N19*24</f>
        <v>10.333333333333334</v>
      </c>
    </row>
    <row r="20" spans="1:16" s="54" customFormat="1" ht="15.75" thickTop="1" x14ac:dyDescent="0.25">
      <c r="A20" s="54" t="s">
        <v>71</v>
      </c>
      <c r="B20" s="56" t="s">
        <v>70</v>
      </c>
      <c r="C20" s="55">
        <v>42829.3125</v>
      </c>
      <c r="D20" s="55">
        <v>42829.319444444445</v>
      </c>
      <c r="E20" s="56" t="s">
        <v>116</v>
      </c>
      <c r="F20" s="57">
        <v>77301</v>
      </c>
      <c r="G20" s="54" t="s">
        <v>117</v>
      </c>
      <c r="H20" s="57">
        <v>77034</v>
      </c>
      <c r="I20" s="54" t="s">
        <v>114</v>
      </c>
      <c r="J20" s="57">
        <v>1</v>
      </c>
      <c r="K20" s="65">
        <v>0.30208333333333331</v>
      </c>
      <c r="L20" s="60">
        <f t="shared" si="0"/>
        <v>0.30555555555555552</v>
      </c>
      <c r="M20" s="61">
        <f t="shared" si="1"/>
        <v>3.4722222222222099E-3</v>
      </c>
      <c r="N20" s="61"/>
      <c r="O20" s="63"/>
    </row>
    <row r="21" spans="1:16" x14ac:dyDescent="0.25">
      <c r="A21" s="43" t="s">
        <v>71</v>
      </c>
      <c r="B21" s="45" t="s">
        <v>72</v>
      </c>
      <c r="C21" s="44">
        <v>42829.404166666667</v>
      </c>
      <c r="D21" s="44">
        <v>42829.413194444445</v>
      </c>
      <c r="E21" s="43" t="s">
        <v>73</v>
      </c>
      <c r="F21" s="22">
        <v>77301</v>
      </c>
      <c r="G21" s="43" t="s">
        <v>74</v>
      </c>
      <c r="H21" s="22">
        <v>77304</v>
      </c>
      <c r="I21" s="43" t="s">
        <v>93</v>
      </c>
      <c r="J21" s="22">
        <v>2</v>
      </c>
      <c r="K21" s="42">
        <v>0.40277777777777773</v>
      </c>
      <c r="L21" s="24">
        <f t="shared" si="0"/>
        <v>0.40972222222222215</v>
      </c>
      <c r="M21" s="26">
        <f t="shared" si="1"/>
        <v>6.9444444444444198E-3</v>
      </c>
      <c r="N21" s="26"/>
      <c r="O21" s="36"/>
    </row>
    <row r="22" spans="1:16" x14ac:dyDescent="0.25">
      <c r="A22" s="43" t="s">
        <v>71</v>
      </c>
      <c r="B22" s="43" t="s">
        <v>138</v>
      </c>
      <c r="C22" s="44">
        <v>42829.419444444444</v>
      </c>
      <c r="D22" s="44">
        <v>42829.425694444442</v>
      </c>
      <c r="E22" s="43" t="s">
        <v>86</v>
      </c>
      <c r="F22" s="27">
        <v>77301</v>
      </c>
      <c r="G22" s="43" t="s">
        <v>74</v>
      </c>
      <c r="H22" s="22">
        <v>77304</v>
      </c>
      <c r="I22" s="43" t="s">
        <v>93</v>
      </c>
      <c r="J22" s="22">
        <v>2</v>
      </c>
      <c r="K22" s="42">
        <v>0.41666666666666669</v>
      </c>
      <c r="L22" s="24">
        <f t="shared" si="0"/>
        <v>0.4236111111111111</v>
      </c>
      <c r="M22" s="26">
        <f t="shared" si="1"/>
        <v>6.9444444444444198E-3</v>
      </c>
      <c r="N22" s="26"/>
      <c r="O22" s="36"/>
    </row>
    <row r="23" spans="1:16" x14ac:dyDescent="0.25">
      <c r="A23" s="43" t="s">
        <v>71</v>
      </c>
      <c r="B23" s="43" t="s">
        <v>81</v>
      </c>
      <c r="C23" s="44">
        <v>42829.430555555555</v>
      </c>
      <c r="D23" s="44">
        <v>42829.435416666667</v>
      </c>
      <c r="E23" s="43" t="s">
        <v>82</v>
      </c>
      <c r="F23" s="22">
        <v>77301</v>
      </c>
      <c r="G23" s="43" t="s">
        <v>74</v>
      </c>
      <c r="H23" s="22">
        <v>77304</v>
      </c>
      <c r="I23" s="43" t="s">
        <v>93</v>
      </c>
      <c r="J23" s="27">
        <v>1</v>
      </c>
      <c r="K23" s="38">
        <v>0.41666666666666669</v>
      </c>
      <c r="L23" s="24">
        <f t="shared" si="0"/>
        <v>0.4201388888888889</v>
      </c>
      <c r="M23" s="26">
        <f t="shared" si="1"/>
        <v>3.4722222222222099E-3</v>
      </c>
      <c r="N23" s="26"/>
      <c r="O23" s="35"/>
    </row>
    <row r="24" spans="1:16" x14ac:dyDescent="0.25">
      <c r="A24" s="43" t="s">
        <v>71</v>
      </c>
      <c r="B24" s="43" t="s">
        <v>76</v>
      </c>
      <c r="C24" s="44">
        <v>42829.443749999999</v>
      </c>
      <c r="D24" s="44">
        <v>42829.452777777777</v>
      </c>
      <c r="E24" s="45" t="s">
        <v>134</v>
      </c>
      <c r="F24" s="22">
        <v>77301</v>
      </c>
      <c r="G24" s="43" t="s">
        <v>77</v>
      </c>
      <c r="H24" s="27">
        <v>77304</v>
      </c>
      <c r="I24" s="43" t="s">
        <v>80</v>
      </c>
      <c r="J24" s="23">
        <v>4</v>
      </c>
      <c r="K24" s="38">
        <v>0.41666666666666669</v>
      </c>
      <c r="L24" s="24">
        <f t="shared" si="0"/>
        <v>0.43055555555555558</v>
      </c>
      <c r="M24" s="26">
        <f t="shared" si="1"/>
        <v>1.3888888888888895E-2</v>
      </c>
      <c r="N24" s="26"/>
      <c r="O24" s="35"/>
    </row>
    <row r="25" spans="1:16" x14ac:dyDescent="0.25">
      <c r="A25" s="43" t="s">
        <v>71</v>
      </c>
      <c r="B25" s="43" t="s">
        <v>141</v>
      </c>
      <c r="C25" s="44">
        <v>42829.463194444441</v>
      </c>
      <c r="D25" s="44">
        <v>42829.475694444445</v>
      </c>
      <c r="E25" s="43" t="s">
        <v>142</v>
      </c>
      <c r="G25" s="43" t="s">
        <v>143</v>
      </c>
      <c r="H25" s="27">
        <v>77301</v>
      </c>
      <c r="I25" s="43" t="s">
        <v>78</v>
      </c>
      <c r="J25" s="22">
        <v>2</v>
      </c>
      <c r="K25" s="38">
        <v>0.46527777777777773</v>
      </c>
      <c r="L25" s="24">
        <f t="shared" si="0"/>
        <v>0.47222222222222215</v>
      </c>
      <c r="M25" s="26">
        <f t="shared" si="1"/>
        <v>6.9444444444444198E-3</v>
      </c>
      <c r="N25" s="26"/>
      <c r="O25" s="35"/>
    </row>
    <row r="26" spans="1:16" x14ac:dyDescent="0.25">
      <c r="A26" s="43" t="s">
        <v>71</v>
      </c>
      <c r="B26" s="45" t="s">
        <v>141</v>
      </c>
      <c r="C26" s="44">
        <v>42829.475694444445</v>
      </c>
      <c r="D26" s="44">
        <v>42829.484027777777</v>
      </c>
      <c r="E26" s="43" t="s">
        <v>143</v>
      </c>
      <c r="F26" s="27">
        <v>77301</v>
      </c>
      <c r="G26" s="43" t="s">
        <v>142</v>
      </c>
      <c r="H26" s="27">
        <v>77301</v>
      </c>
      <c r="I26" s="45" t="s">
        <v>140</v>
      </c>
      <c r="J26" s="22">
        <v>2</v>
      </c>
      <c r="K26" s="42">
        <v>0.46527777777777773</v>
      </c>
      <c r="L26" s="24">
        <f t="shared" si="0"/>
        <v>0.47222222222222215</v>
      </c>
      <c r="M26" s="26">
        <f t="shared" si="1"/>
        <v>6.9444444444444198E-3</v>
      </c>
      <c r="N26" s="26"/>
      <c r="O26" s="36">
        <f>N26*24</f>
        <v>0</v>
      </c>
    </row>
    <row r="27" spans="1:16" x14ac:dyDescent="0.25">
      <c r="A27" s="43" t="s">
        <v>71</v>
      </c>
      <c r="B27" s="43" t="s">
        <v>76</v>
      </c>
      <c r="C27" s="44">
        <v>42829.489583333336</v>
      </c>
      <c r="D27" s="44">
        <v>42829.493055555555</v>
      </c>
      <c r="E27" s="43" t="s">
        <v>77</v>
      </c>
      <c r="F27" s="27">
        <v>77304</v>
      </c>
      <c r="G27" s="45" t="s">
        <v>139</v>
      </c>
      <c r="H27" s="22">
        <v>77304</v>
      </c>
      <c r="I27" s="45" t="s">
        <v>80</v>
      </c>
      <c r="J27" s="22">
        <v>2</v>
      </c>
      <c r="K27" s="42">
        <v>0.48958333333333331</v>
      </c>
      <c r="L27" s="24">
        <f t="shared" si="0"/>
        <v>0.49652777777777773</v>
      </c>
      <c r="M27" s="26">
        <f t="shared" si="1"/>
        <v>6.9444444444444198E-3</v>
      </c>
      <c r="N27" s="26"/>
      <c r="O27" s="36"/>
    </row>
    <row r="28" spans="1:16" x14ac:dyDescent="0.25">
      <c r="A28" s="43" t="s">
        <v>71</v>
      </c>
      <c r="B28" s="45" t="s">
        <v>91</v>
      </c>
      <c r="C28" s="44">
        <v>42829.509027777778</v>
      </c>
      <c r="D28" s="44">
        <v>42829.51458333333</v>
      </c>
      <c r="E28" s="43" t="s">
        <v>92</v>
      </c>
      <c r="F28" s="22">
        <v>77301</v>
      </c>
      <c r="G28" s="45" t="s">
        <v>144</v>
      </c>
      <c r="H28" s="27">
        <v>7731</v>
      </c>
      <c r="I28" s="45" t="s">
        <v>80</v>
      </c>
      <c r="J28" s="22">
        <v>2</v>
      </c>
      <c r="K28" s="38">
        <v>0.50902777777777775</v>
      </c>
      <c r="L28" s="24">
        <f t="shared" si="0"/>
        <v>0.51597222222222217</v>
      </c>
      <c r="M28" s="26">
        <f t="shared" si="1"/>
        <v>6.9444444444444198E-3</v>
      </c>
      <c r="N28" s="26"/>
      <c r="O28" s="35">
        <f>N28*24</f>
        <v>0</v>
      </c>
    </row>
    <row r="29" spans="1:16" x14ac:dyDescent="0.25">
      <c r="A29" s="43" t="s">
        <v>71</v>
      </c>
      <c r="B29" s="45" t="s">
        <v>111</v>
      </c>
      <c r="C29" s="44">
        <v>42829.520833333336</v>
      </c>
      <c r="D29" s="44">
        <v>42829.534722222219</v>
      </c>
      <c r="E29" s="45" t="s">
        <v>136</v>
      </c>
      <c r="F29" s="27">
        <v>7731</v>
      </c>
      <c r="G29" s="45" t="s">
        <v>137</v>
      </c>
      <c r="H29" s="22">
        <v>77301</v>
      </c>
      <c r="I29" s="45" t="s">
        <v>75</v>
      </c>
      <c r="J29" s="22">
        <v>3</v>
      </c>
      <c r="K29" s="42">
        <v>0.52083333333333337</v>
      </c>
      <c r="L29" s="24">
        <f t="shared" si="0"/>
        <v>0.53125</v>
      </c>
      <c r="M29" s="26">
        <f t="shared" si="1"/>
        <v>1.041666666666663E-2</v>
      </c>
      <c r="N29" s="26"/>
      <c r="O29" s="36"/>
    </row>
    <row r="30" spans="1:16" x14ac:dyDescent="0.25">
      <c r="A30" s="43" t="s">
        <v>71</v>
      </c>
      <c r="B30" s="43" t="s">
        <v>76</v>
      </c>
      <c r="C30" s="44">
        <v>42829.538194444445</v>
      </c>
      <c r="D30" s="44">
        <v>42829.554861111108</v>
      </c>
      <c r="E30" s="45" t="s">
        <v>139</v>
      </c>
      <c r="F30" s="22">
        <v>77304</v>
      </c>
      <c r="G30" s="45" t="s">
        <v>134</v>
      </c>
      <c r="H30" s="22">
        <v>77301</v>
      </c>
      <c r="I30" s="45" t="s">
        <v>140</v>
      </c>
      <c r="J30" s="23">
        <v>4</v>
      </c>
      <c r="K30" s="38">
        <v>0.53819444444444442</v>
      </c>
      <c r="L30" s="24">
        <f t="shared" si="0"/>
        <v>0.55208333333333326</v>
      </c>
      <c r="M30" s="26">
        <f t="shared" si="1"/>
        <v>1.388888888888884E-2</v>
      </c>
      <c r="N30" s="26"/>
      <c r="O30" s="35"/>
    </row>
    <row r="31" spans="1:16" x14ac:dyDescent="0.25">
      <c r="A31" s="43" t="s">
        <v>71</v>
      </c>
      <c r="B31" s="45" t="s">
        <v>91</v>
      </c>
      <c r="C31" s="44">
        <v>42829.547222222223</v>
      </c>
      <c r="D31" s="44">
        <v>42829.556250000001</v>
      </c>
      <c r="E31" s="45" t="s">
        <v>144</v>
      </c>
      <c r="F31" s="27">
        <v>77301</v>
      </c>
      <c r="G31" s="43" t="s">
        <v>92</v>
      </c>
      <c r="H31" s="22">
        <v>77301</v>
      </c>
      <c r="I31" s="45" t="s">
        <v>140</v>
      </c>
      <c r="J31" s="22">
        <v>2</v>
      </c>
      <c r="K31" s="38">
        <v>0.54166666666666663</v>
      </c>
      <c r="L31" s="24">
        <f t="shared" si="0"/>
        <v>0.54861111111111105</v>
      </c>
      <c r="M31" s="26">
        <f t="shared" si="1"/>
        <v>6.9444444444444198E-3</v>
      </c>
      <c r="N31" s="26"/>
      <c r="O31" s="35"/>
    </row>
    <row r="32" spans="1:16" x14ac:dyDescent="0.25">
      <c r="A32" s="43" t="s">
        <v>71</v>
      </c>
      <c r="B32" s="45" t="s">
        <v>111</v>
      </c>
      <c r="C32" s="44">
        <v>42829.5625</v>
      </c>
      <c r="D32" s="44">
        <v>42829.569444444445</v>
      </c>
      <c r="E32" s="45" t="s">
        <v>137</v>
      </c>
      <c r="F32" s="22">
        <v>77301</v>
      </c>
      <c r="G32" s="45" t="s">
        <v>136</v>
      </c>
      <c r="H32" s="27">
        <v>77301</v>
      </c>
      <c r="I32" s="45" t="s">
        <v>140</v>
      </c>
      <c r="J32" s="22">
        <v>3</v>
      </c>
      <c r="K32" s="42">
        <v>0.5625</v>
      </c>
      <c r="L32" s="24">
        <f t="shared" si="0"/>
        <v>0.57291666666666663</v>
      </c>
      <c r="M32" s="26">
        <f t="shared" si="1"/>
        <v>1.041666666666663E-2</v>
      </c>
      <c r="N32" s="26"/>
      <c r="O32" s="36"/>
    </row>
    <row r="33" spans="1:15" x14ac:dyDescent="0.25">
      <c r="A33" s="43" t="s">
        <v>71</v>
      </c>
      <c r="B33" s="45" t="s">
        <v>72</v>
      </c>
      <c r="C33" s="44">
        <v>42829.578472222223</v>
      </c>
      <c r="D33" s="44">
        <v>42829.581250000003</v>
      </c>
      <c r="E33" s="43" t="s">
        <v>74</v>
      </c>
      <c r="F33" s="22">
        <v>77304</v>
      </c>
      <c r="G33" s="43" t="s">
        <v>73</v>
      </c>
      <c r="H33" s="22">
        <v>77301</v>
      </c>
      <c r="I33" s="45" t="s">
        <v>93</v>
      </c>
      <c r="J33" s="22">
        <v>2</v>
      </c>
      <c r="K33" s="38">
        <v>0.57638888888888895</v>
      </c>
      <c r="L33" s="24">
        <f t="shared" si="0"/>
        <v>0.58333333333333337</v>
      </c>
      <c r="M33" s="26">
        <f t="shared" si="1"/>
        <v>6.9444444444444198E-3</v>
      </c>
      <c r="N33" s="26"/>
      <c r="O33" s="35"/>
    </row>
    <row r="34" spans="1:15" x14ac:dyDescent="0.25">
      <c r="A34" s="43" t="s">
        <v>71</v>
      </c>
      <c r="B34" s="43" t="s">
        <v>81</v>
      </c>
      <c r="C34" s="44">
        <v>42829.599999999999</v>
      </c>
      <c r="D34" s="44">
        <v>42829.606944444444</v>
      </c>
      <c r="E34" s="43" t="s">
        <v>74</v>
      </c>
      <c r="F34" s="22">
        <v>77304</v>
      </c>
      <c r="G34" s="43" t="s">
        <v>82</v>
      </c>
      <c r="H34" s="22">
        <v>77301</v>
      </c>
      <c r="I34" s="45" t="s">
        <v>140</v>
      </c>
      <c r="J34" s="27">
        <v>1</v>
      </c>
      <c r="K34" s="38">
        <v>0.58333333333333337</v>
      </c>
      <c r="L34" s="24">
        <f t="shared" si="0"/>
        <v>0.58680555555555558</v>
      </c>
      <c r="M34" s="26">
        <f t="shared" si="1"/>
        <v>3.4722222222222099E-3</v>
      </c>
      <c r="N34" s="26"/>
      <c r="O34" s="35"/>
    </row>
    <row r="35" spans="1:15" x14ac:dyDescent="0.25">
      <c r="A35" s="43" t="s">
        <v>71</v>
      </c>
      <c r="B35" s="43" t="s">
        <v>138</v>
      </c>
      <c r="C35" s="44">
        <v>42829.612500000003</v>
      </c>
      <c r="D35" s="44">
        <v>42829.62222222222</v>
      </c>
      <c r="E35" s="43" t="s">
        <v>74</v>
      </c>
      <c r="F35" s="22">
        <v>77304</v>
      </c>
      <c r="G35" s="43" t="s">
        <v>86</v>
      </c>
      <c r="H35" s="27">
        <v>77301</v>
      </c>
      <c r="I35" s="45" t="s">
        <v>140</v>
      </c>
      <c r="J35" s="27">
        <v>2</v>
      </c>
      <c r="K35" s="38">
        <v>0.61111111111111105</v>
      </c>
      <c r="L35" s="24">
        <f t="shared" si="0"/>
        <v>0.61805555555555547</v>
      </c>
      <c r="M35" s="26">
        <f t="shared" si="1"/>
        <v>6.9444444444444198E-3</v>
      </c>
      <c r="N35" s="26"/>
      <c r="O35" s="35"/>
    </row>
    <row r="36" spans="1:15" ht="15.75" thickBot="1" x14ac:dyDescent="0.3">
      <c r="A36" s="43" t="s">
        <v>71</v>
      </c>
      <c r="B36" s="45" t="s">
        <v>70</v>
      </c>
      <c r="C36" s="44">
        <v>42829.708333333336</v>
      </c>
      <c r="D36" s="44">
        <v>42829.711805555555</v>
      </c>
      <c r="E36" s="43" t="s">
        <v>117</v>
      </c>
      <c r="F36" s="22">
        <v>77034</v>
      </c>
      <c r="G36" s="45" t="s">
        <v>116</v>
      </c>
      <c r="H36" s="22">
        <v>77301</v>
      </c>
      <c r="I36" s="45" t="s">
        <v>114</v>
      </c>
      <c r="J36" s="27">
        <v>1</v>
      </c>
      <c r="K36" s="38">
        <v>0.70833333333333337</v>
      </c>
      <c r="L36" s="24">
        <f t="shared" si="0"/>
        <v>0.71180555555555558</v>
      </c>
      <c r="M36" s="26">
        <f t="shared" si="1"/>
        <v>3.4722222222222099E-3</v>
      </c>
      <c r="N36" s="26">
        <f>L36-K20</f>
        <v>0.40972222222222227</v>
      </c>
      <c r="O36" s="35">
        <f>N36*24</f>
        <v>9.8333333333333339</v>
      </c>
    </row>
    <row r="37" spans="1:15" s="54" customFormat="1" ht="15.75" thickTop="1" x14ac:dyDescent="0.25">
      <c r="A37" s="54" t="s">
        <v>71</v>
      </c>
      <c r="B37" s="56" t="s">
        <v>70</v>
      </c>
      <c r="C37" s="55">
        <v>42830.303472222222</v>
      </c>
      <c r="D37" s="55">
        <v>42830.307638888888</v>
      </c>
      <c r="E37" s="56" t="s">
        <v>147</v>
      </c>
      <c r="F37" s="57">
        <v>77301</v>
      </c>
      <c r="G37" s="54" t="s">
        <v>117</v>
      </c>
      <c r="H37" s="57">
        <v>77034</v>
      </c>
      <c r="I37" s="56" t="s">
        <v>114</v>
      </c>
      <c r="J37" s="57">
        <v>1</v>
      </c>
      <c r="K37" s="65">
        <v>0.3125</v>
      </c>
      <c r="L37" s="60">
        <f t="shared" si="0"/>
        <v>0.31597222222222221</v>
      </c>
      <c r="M37" s="61">
        <f t="shared" si="1"/>
        <v>3.4722222222222099E-3</v>
      </c>
      <c r="N37" s="61"/>
      <c r="O37" s="62"/>
    </row>
    <row r="38" spans="1:15" x14ac:dyDescent="0.25">
      <c r="A38" s="45" t="s">
        <v>71</v>
      </c>
      <c r="B38" s="45" t="s">
        <v>118</v>
      </c>
      <c r="C38" s="44">
        <v>42830.320138888892</v>
      </c>
      <c r="D38" s="44">
        <v>42830.324305555558</v>
      </c>
      <c r="E38" s="43" t="s">
        <v>119</v>
      </c>
      <c r="F38" s="22">
        <v>77304</v>
      </c>
      <c r="G38" s="43" t="s">
        <v>120</v>
      </c>
      <c r="H38" s="27">
        <v>77304</v>
      </c>
      <c r="I38" s="43" t="s">
        <v>93</v>
      </c>
      <c r="J38" s="27">
        <v>2</v>
      </c>
      <c r="K38" s="38">
        <v>0.3125</v>
      </c>
      <c r="L38" s="24">
        <f t="shared" si="0"/>
        <v>0.31944444444444442</v>
      </c>
      <c r="M38" s="26">
        <f t="shared" si="1"/>
        <v>6.9444444444444198E-3</v>
      </c>
      <c r="N38" s="26"/>
      <c r="O38" s="35"/>
    </row>
    <row r="39" spans="1:15" x14ac:dyDescent="0.25">
      <c r="A39" s="45" t="s">
        <v>71</v>
      </c>
      <c r="B39" s="45" t="s">
        <v>127</v>
      </c>
      <c r="C39" s="44">
        <v>42830.354166666664</v>
      </c>
      <c r="D39" s="44">
        <v>42830.362500000003</v>
      </c>
      <c r="E39" s="45" t="s">
        <v>145</v>
      </c>
      <c r="F39" s="22">
        <v>77301</v>
      </c>
      <c r="G39" s="45" t="s">
        <v>139</v>
      </c>
      <c r="H39" s="22">
        <v>77304</v>
      </c>
      <c r="I39" s="45" t="s">
        <v>80</v>
      </c>
      <c r="J39" s="27">
        <v>2</v>
      </c>
      <c r="K39" s="38">
        <v>0.35416666666666669</v>
      </c>
      <c r="L39" s="24">
        <f t="shared" si="0"/>
        <v>0.3611111111111111</v>
      </c>
      <c r="M39" s="26">
        <f t="shared" si="1"/>
        <v>6.9444444444444198E-3</v>
      </c>
      <c r="N39" s="26"/>
      <c r="O39" s="35"/>
    </row>
    <row r="40" spans="1:15" x14ac:dyDescent="0.25">
      <c r="A40" s="45" t="s">
        <v>71</v>
      </c>
      <c r="B40" s="45" t="s">
        <v>125</v>
      </c>
      <c r="C40" s="44">
        <v>42830.388194444444</v>
      </c>
      <c r="D40" s="44">
        <v>42830.417361111111</v>
      </c>
      <c r="E40" s="43" t="s">
        <v>120</v>
      </c>
      <c r="F40" s="27">
        <v>77304</v>
      </c>
      <c r="G40" s="45" t="s">
        <v>185</v>
      </c>
      <c r="H40" s="27">
        <v>77301</v>
      </c>
      <c r="I40" s="45" t="s">
        <v>93</v>
      </c>
      <c r="J40" s="23">
        <v>2</v>
      </c>
      <c r="K40" s="38">
        <v>0.41666666666666669</v>
      </c>
      <c r="L40" s="24">
        <f t="shared" si="0"/>
        <v>0.4236111111111111</v>
      </c>
      <c r="M40" s="26">
        <f t="shared" si="1"/>
        <v>6.9444444444444198E-3</v>
      </c>
      <c r="N40" s="26"/>
      <c r="O40" s="35"/>
    </row>
    <row r="41" spans="1:15" x14ac:dyDescent="0.25">
      <c r="A41" s="45" t="s">
        <v>71</v>
      </c>
      <c r="B41" s="45" t="s">
        <v>76</v>
      </c>
      <c r="C41" s="44">
        <v>42830.424305555556</v>
      </c>
      <c r="D41" s="44">
        <v>42830.447916666664</v>
      </c>
      <c r="E41" s="45" t="s">
        <v>134</v>
      </c>
      <c r="F41" s="22">
        <v>77301</v>
      </c>
      <c r="G41" s="45" t="s">
        <v>184</v>
      </c>
      <c r="H41" s="22">
        <v>77304</v>
      </c>
      <c r="I41" s="45" t="s">
        <v>75</v>
      </c>
      <c r="J41" s="27">
        <v>6</v>
      </c>
      <c r="K41" s="38">
        <v>0.41666666666666669</v>
      </c>
      <c r="L41" s="24">
        <f t="shared" si="0"/>
        <v>0.4375</v>
      </c>
      <c r="M41" s="26">
        <f t="shared" si="1"/>
        <v>2.0833333333333315E-2</v>
      </c>
      <c r="N41" s="26"/>
      <c r="O41" s="35"/>
    </row>
    <row r="42" spans="1:15" x14ac:dyDescent="0.25">
      <c r="A42" s="45" t="s">
        <v>71</v>
      </c>
      <c r="B42" s="45" t="s">
        <v>76</v>
      </c>
      <c r="C42" s="44">
        <v>42830.451388888891</v>
      </c>
      <c r="D42" s="44">
        <v>42830.455555555556</v>
      </c>
      <c r="E42" s="45" t="s">
        <v>184</v>
      </c>
      <c r="F42" s="22">
        <v>77304</v>
      </c>
      <c r="G42" s="45" t="s">
        <v>186</v>
      </c>
      <c r="H42" s="27">
        <v>77304</v>
      </c>
      <c r="I42" s="45" t="s">
        <v>80</v>
      </c>
      <c r="J42" s="23">
        <v>2</v>
      </c>
      <c r="K42" s="38">
        <v>0.5</v>
      </c>
      <c r="L42" s="24">
        <f t="shared" si="0"/>
        <v>0.50694444444444442</v>
      </c>
      <c r="M42" s="26">
        <f t="shared" si="1"/>
        <v>6.9444444444444198E-3</v>
      </c>
      <c r="N42" s="26"/>
      <c r="O42" s="35"/>
    </row>
    <row r="43" spans="1:15" x14ac:dyDescent="0.25">
      <c r="A43" s="45" t="s">
        <v>71</v>
      </c>
      <c r="B43" s="45" t="s">
        <v>76</v>
      </c>
      <c r="C43" s="44">
        <v>42830.475694444445</v>
      </c>
      <c r="D43" s="44">
        <v>42830.486111111109</v>
      </c>
      <c r="E43" s="45" t="s">
        <v>186</v>
      </c>
      <c r="F43" s="27">
        <v>77304</v>
      </c>
      <c r="G43" s="45" t="s">
        <v>134</v>
      </c>
      <c r="H43" s="22">
        <v>77301</v>
      </c>
      <c r="I43" s="45" t="s">
        <v>140</v>
      </c>
      <c r="J43" s="23">
        <v>6</v>
      </c>
      <c r="K43" s="38">
        <v>0.54166666666666663</v>
      </c>
      <c r="L43" s="24">
        <f t="shared" si="0"/>
        <v>0.5625</v>
      </c>
      <c r="M43" s="26">
        <f t="shared" si="1"/>
        <v>2.083333333333337E-2</v>
      </c>
      <c r="N43" s="26"/>
      <c r="O43" s="35"/>
    </row>
    <row r="44" spans="1:15" x14ac:dyDescent="0.25">
      <c r="A44" s="45" t="s">
        <v>71</v>
      </c>
      <c r="B44" s="45" t="s">
        <v>127</v>
      </c>
      <c r="C44" s="44">
        <v>42830.495138888888</v>
      </c>
      <c r="D44" s="44">
        <v>42830.503472222219</v>
      </c>
      <c r="E44" s="45" t="s">
        <v>139</v>
      </c>
      <c r="F44" s="22">
        <v>77304</v>
      </c>
      <c r="G44" s="45" t="s">
        <v>145</v>
      </c>
      <c r="H44" s="22">
        <v>77301</v>
      </c>
      <c r="I44" s="45" t="s">
        <v>140</v>
      </c>
      <c r="J44" s="23">
        <v>2</v>
      </c>
      <c r="K44" s="38">
        <v>0.5</v>
      </c>
      <c r="L44" s="24">
        <f t="shared" si="0"/>
        <v>0.50694444444444442</v>
      </c>
      <c r="M44" s="26">
        <f t="shared" si="1"/>
        <v>6.9444444444444198E-3</v>
      </c>
      <c r="N44" s="26"/>
      <c r="O44" s="35"/>
    </row>
    <row r="45" spans="1:15" x14ac:dyDescent="0.25">
      <c r="A45" s="45" t="s">
        <v>71</v>
      </c>
      <c r="B45" s="45" t="s">
        <v>158</v>
      </c>
      <c r="C45" s="44">
        <v>42830.537499999999</v>
      </c>
      <c r="D45" s="44">
        <v>42830.524305555555</v>
      </c>
      <c r="E45" s="43" t="s">
        <v>120</v>
      </c>
      <c r="F45" s="27">
        <v>77304</v>
      </c>
      <c r="G45" s="43" t="s">
        <v>119</v>
      </c>
      <c r="H45" s="22">
        <v>77304</v>
      </c>
      <c r="I45" s="45" t="s">
        <v>140</v>
      </c>
      <c r="J45" s="23">
        <v>1</v>
      </c>
      <c r="K45" s="38">
        <v>0.52083333333333337</v>
      </c>
      <c r="L45" s="24">
        <f t="shared" si="0"/>
        <v>0.52430555555555558</v>
      </c>
      <c r="M45" s="26">
        <f t="shared" si="1"/>
        <v>3.4722222222222099E-3</v>
      </c>
      <c r="N45" s="26"/>
      <c r="O45" s="35"/>
    </row>
    <row r="46" spans="1:15" x14ac:dyDescent="0.25">
      <c r="A46" s="45" t="s">
        <v>71</v>
      </c>
      <c r="B46" s="45" t="s">
        <v>83</v>
      </c>
      <c r="C46" s="44">
        <v>42830.538888888892</v>
      </c>
      <c r="D46" s="44">
        <v>42830.548611111109</v>
      </c>
      <c r="E46" s="45" t="s">
        <v>84</v>
      </c>
      <c r="F46" s="27">
        <v>77301</v>
      </c>
      <c r="G46" s="45" t="s">
        <v>152</v>
      </c>
      <c r="H46" s="27">
        <v>77301</v>
      </c>
      <c r="I46" s="45" t="s">
        <v>93</v>
      </c>
      <c r="J46" s="22">
        <v>3</v>
      </c>
      <c r="K46" s="42">
        <v>0.53125</v>
      </c>
      <c r="L46" s="24">
        <f t="shared" si="0"/>
        <v>0.54166666666666663</v>
      </c>
      <c r="M46" s="26">
        <f t="shared" si="1"/>
        <v>1.041666666666663E-2</v>
      </c>
      <c r="N46" s="26"/>
      <c r="O46" s="35"/>
    </row>
    <row r="47" spans="1:15" x14ac:dyDescent="0.25">
      <c r="A47" s="45" t="s">
        <v>71</v>
      </c>
      <c r="B47" s="45" t="s">
        <v>87</v>
      </c>
      <c r="C47" s="44">
        <v>42830.560416666667</v>
      </c>
      <c r="D47" s="44">
        <v>42830.567361111112</v>
      </c>
      <c r="E47" s="45" t="s">
        <v>133</v>
      </c>
      <c r="F47" s="27">
        <v>77031</v>
      </c>
      <c r="G47" s="43" t="s">
        <v>88</v>
      </c>
      <c r="H47" s="27">
        <v>77301</v>
      </c>
      <c r="I47" s="45" t="s">
        <v>114</v>
      </c>
      <c r="J47" s="23">
        <v>2</v>
      </c>
      <c r="K47" s="38">
        <v>0.53125</v>
      </c>
      <c r="L47" s="24">
        <f t="shared" si="0"/>
        <v>0.53819444444444442</v>
      </c>
      <c r="M47" s="26">
        <f t="shared" si="1"/>
        <v>6.9444444444444198E-3</v>
      </c>
      <c r="N47" s="26"/>
      <c r="O47" s="35"/>
    </row>
    <row r="48" spans="1:15" x14ac:dyDescent="0.25">
      <c r="A48" s="45" t="s">
        <v>71</v>
      </c>
      <c r="B48" s="45" t="s">
        <v>94</v>
      </c>
      <c r="C48" s="44">
        <v>42830.643750000003</v>
      </c>
      <c r="D48" s="44">
        <v>42830.654861111114</v>
      </c>
      <c r="E48" s="45" t="s">
        <v>95</v>
      </c>
      <c r="F48" s="27">
        <v>77301</v>
      </c>
      <c r="G48" s="45" t="s">
        <v>187</v>
      </c>
      <c r="H48" s="27">
        <v>77301</v>
      </c>
      <c r="I48" s="45" t="s">
        <v>78</v>
      </c>
      <c r="J48" s="23">
        <v>3</v>
      </c>
      <c r="K48" s="38">
        <v>0.64583333333333337</v>
      </c>
      <c r="L48" s="24">
        <f t="shared" si="0"/>
        <v>0.65625</v>
      </c>
      <c r="M48" s="26">
        <f t="shared" si="1"/>
        <v>1.041666666666663E-2</v>
      </c>
      <c r="N48" s="26"/>
      <c r="O48" s="35"/>
    </row>
    <row r="49" spans="1:15" x14ac:dyDescent="0.25">
      <c r="A49" s="45" t="s">
        <v>71</v>
      </c>
      <c r="B49" s="45" t="s">
        <v>94</v>
      </c>
      <c r="C49" s="44">
        <v>42830.663194444445</v>
      </c>
      <c r="D49" s="44">
        <v>42830.671527777777</v>
      </c>
      <c r="E49" s="45" t="s">
        <v>187</v>
      </c>
      <c r="F49" s="27">
        <v>77301</v>
      </c>
      <c r="G49" s="45" t="s">
        <v>95</v>
      </c>
      <c r="H49" s="27">
        <v>77301</v>
      </c>
      <c r="I49" s="45" t="s">
        <v>140</v>
      </c>
      <c r="J49" s="23">
        <v>3</v>
      </c>
      <c r="K49" s="38">
        <v>0.6875</v>
      </c>
      <c r="L49" s="24">
        <f t="shared" si="0"/>
        <v>0.69791666666666663</v>
      </c>
      <c r="M49" s="26">
        <f t="shared" si="1"/>
        <v>1.041666666666663E-2</v>
      </c>
      <c r="N49" s="26"/>
      <c r="O49" s="35"/>
    </row>
    <row r="50" spans="1:15" x14ac:dyDescent="0.25">
      <c r="A50" s="45" t="s">
        <v>71</v>
      </c>
      <c r="B50" s="45" t="s">
        <v>70</v>
      </c>
      <c r="C50" s="44">
        <v>42830.709722222222</v>
      </c>
      <c r="D50" s="44">
        <v>42830.715277777781</v>
      </c>
      <c r="E50" s="43" t="s">
        <v>117</v>
      </c>
      <c r="F50" s="22">
        <v>77034</v>
      </c>
      <c r="G50" s="45" t="s">
        <v>116</v>
      </c>
      <c r="H50" s="22">
        <v>77301</v>
      </c>
      <c r="I50" s="45" t="s">
        <v>114</v>
      </c>
      <c r="J50" s="27">
        <v>1</v>
      </c>
      <c r="K50" s="38">
        <v>0.70833333333333337</v>
      </c>
      <c r="L50" s="24">
        <f t="shared" si="0"/>
        <v>0.71180555555555558</v>
      </c>
      <c r="M50" s="26">
        <f t="shared" si="1"/>
        <v>3.4722222222222099E-3</v>
      </c>
      <c r="N50" s="26"/>
      <c r="O50" s="35"/>
    </row>
    <row r="51" spans="1:15" x14ac:dyDescent="0.25">
      <c r="A51" s="45" t="s">
        <v>71</v>
      </c>
      <c r="B51" s="45" t="s">
        <v>87</v>
      </c>
      <c r="C51" s="44">
        <v>42830.731249999997</v>
      </c>
      <c r="D51" s="44">
        <v>42830.741666666669</v>
      </c>
      <c r="E51" s="43" t="s">
        <v>88</v>
      </c>
      <c r="F51" s="27">
        <v>77301</v>
      </c>
      <c r="G51" s="45" t="s">
        <v>133</v>
      </c>
      <c r="H51" s="27">
        <v>77031</v>
      </c>
      <c r="I51" s="45" t="s">
        <v>114</v>
      </c>
      <c r="J51" s="22">
        <v>2</v>
      </c>
      <c r="K51" s="42">
        <v>0.73611111111111116</v>
      </c>
      <c r="L51" s="24">
        <f t="shared" si="0"/>
        <v>0.74305555555555558</v>
      </c>
      <c r="M51" s="26">
        <f t="shared" si="1"/>
        <v>6.9444444444444198E-3</v>
      </c>
      <c r="N51" s="26"/>
      <c r="O51" s="35"/>
    </row>
    <row r="52" spans="1:15" ht="15.75" thickBot="1" x14ac:dyDescent="0.3">
      <c r="A52" s="45" t="s">
        <v>188</v>
      </c>
      <c r="B52" s="45" t="s">
        <v>83</v>
      </c>
      <c r="C52" s="44">
        <v>42830.748611111114</v>
      </c>
      <c r="D52" s="44">
        <v>42830.758333333331</v>
      </c>
      <c r="E52" s="45" t="s">
        <v>152</v>
      </c>
      <c r="F52" s="27">
        <v>77301</v>
      </c>
      <c r="G52" s="45" t="s">
        <v>84</v>
      </c>
      <c r="H52" s="27">
        <v>77301</v>
      </c>
      <c r="I52" s="45" t="s">
        <v>140</v>
      </c>
      <c r="J52" s="22">
        <v>3</v>
      </c>
      <c r="K52" s="42">
        <v>0.73958333333333337</v>
      </c>
      <c r="L52" s="24">
        <f t="shared" si="0"/>
        <v>0.75</v>
      </c>
      <c r="M52" s="26">
        <f t="shared" si="1"/>
        <v>1.041666666666663E-2</v>
      </c>
      <c r="N52" s="26">
        <f>L52-K37</f>
        <v>0.4375</v>
      </c>
      <c r="O52" s="35">
        <f t="shared" ref="O52:O57" si="2">N52*24</f>
        <v>10.5</v>
      </c>
    </row>
    <row r="53" spans="1:15" s="54" customFormat="1" ht="15.75" thickTop="1" x14ac:dyDescent="0.25">
      <c r="A53" s="54" t="s">
        <v>71</v>
      </c>
      <c r="B53" s="54" t="s">
        <v>127</v>
      </c>
      <c r="C53" s="55">
        <v>42831.291666666664</v>
      </c>
      <c r="D53" s="55">
        <v>42831.299305555556</v>
      </c>
      <c r="E53" s="56" t="s">
        <v>145</v>
      </c>
      <c r="F53" s="57">
        <v>77301</v>
      </c>
      <c r="G53" s="54" t="s">
        <v>79</v>
      </c>
      <c r="H53" s="57">
        <v>77304</v>
      </c>
      <c r="I53" s="56" t="s">
        <v>80</v>
      </c>
      <c r="J53" s="58">
        <v>3</v>
      </c>
      <c r="K53" s="59">
        <v>0.29166666666666669</v>
      </c>
      <c r="L53" s="60">
        <f t="shared" si="0"/>
        <v>0.30208333333333337</v>
      </c>
      <c r="M53" s="61">
        <f t="shared" si="1"/>
        <v>1.0416666666666685E-2</v>
      </c>
      <c r="N53" s="61"/>
      <c r="O53" s="62">
        <f t="shared" si="2"/>
        <v>0</v>
      </c>
    </row>
    <row r="54" spans="1:15" x14ac:dyDescent="0.25">
      <c r="A54" s="43" t="s">
        <v>71</v>
      </c>
      <c r="B54" s="45" t="s">
        <v>70</v>
      </c>
      <c r="C54" s="44">
        <v>42831.304861111108</v>
      </c>
      <c r="D54" s="44">
        <v>42831.309027777781</v>
      </c>
      <c r="E54" s="45" t="s">
        <v>147</v>
      </c>
      <c r="F54" s="22">
        <v>77301</v>
      </c>
      <c r="G54" s="43" t="s">
        <v>117</v>
      </c>
      <c r="H54" s="22">
        <v>77034</v>
      </c>
      <c r="I54" s="45" t="s">
        <v>114</v>
      </c>
      <c r="J54" s="22">
        <v>1</v>
      </c>
      <c r="K54" s="42">
        <v>0.3125</v>
      </c>
      <c r="L54" s="24">
        <f t="shared" si="0"/>
        <v>0.31597222222222221</v>
      </c>
      <c r="M54" s="26">
        <f t="shared" si="1"/>
        <v>3.4722222222222099E-3</v>
      </c>
      <c r="N54" s="26"/>
      <c r="O54" s="36">
        <f t="shared" si="2"/>
        <v>0</v>
      </c>
    </row>
    <row r="55" spans="1:15" x14ac:dyDescent="0.25">
      <c r="A55" s="43" t="s">
        <v>71</v>
      </c>
      <c r="B55" s="43" t="s">
        <v>127</v>
      </c>
      <c r="C55" s="44">
        <v>42831.345138888886</v>
      </c>
      <c r="D55" s="44">
        <v>42831.348611111112</v>
      </c>
      <c r="E55" s="43" t="s">
        <v>79</v>
      </c>
      <c r="F55" s="22">
        <v>77304</v>
      </c>
      <c r="G55" s="45" t="s">
        <v>146</v>
      </c>
      <c r="H55" s="22">
        <v>77034</v>
      </c>
      <c r="I55" s="45" t="s">
        <v>80</v>
      </c>
      <c r="J55" s="27">
        <v>1</v>
      </c>
      <c r="K55" s="38">
        <v>0.375</v>
      </c>
      <c r="L55" s="24">
        <f t="shared" si="0"/>
        <v>0.37847222222222221</v>
      </c>
      <c r="M55" s="26">
        <f t="shared" si="1"/>
        <v>3.4722222222222099E-3</v>
      </c>
      <c r="N55" s="26"/>
      <c r="O55" s="35">
        <f t="shared" si="2"/>
        <v>0</v>
      </c>
    </row>
    <row r="56" spans="1:15" x14ac:dyDescent="0.25">
      <c r="A56" s="43" t="s">
        <v>71</v>
      </c>
      <c r="B56" s="43" t="s">
        <v>127</v>
      </c>
      <c r="C56" s="44">
        <v>42831.384027777778</v>
      </c>
      <c r="D56" s="44">
        <v>42831.388888888891</v>
      </c>
      <c r="E56" s="45" t="s">
        <v>146</v>
      </c>
      <c r="F56" s="22">
        <v>77034</v>
      </c>
      <c r="G56" s="45" t="s">
        <v>145</v>
      </c>
      <c r="H56" s="22">
        <v>77301</v>
      </c>
      <c r="I56" s="45" t="s">
        <v>140</v>
      </c>
      <c r="J56" s="22">
        <v>1</v>
      </c>
      <c r="K56" s="42">
        <v>0.38541666666666669</v>
      </c>
      <c r="L56" s="24">
        <f t="shared" si="0"/>
        <v>0.3888888888888889</v>
      </c>
      <c r="M56" s="26">
        <f t="shared" si="1"/>
        <v>3.4722222222222099E-3</v>
      </c>
      <c r="N56" s="26"/>
      <c r="O56" s="35">
        <f t="shared" si="2"/>
        <v>0</v>
      </c>
    </row>
    <row r="57" spans="1:15" x14ac:dyDescent="0.25">
      <c r="A57" s="43" t="s">
        <v>71</v>
      </c>
      <c r="B57" s="45" t="s">
        <v>72</v>
      </c>
      <c r="C57" s="44">
        <v>42831.4</v>
      </c>
      <c r="D57" s="44">
        <v>42831.405555555553</v>
      </c>
      <c r="E57" s="43" t="s">
        <v>73</v>
      </c>
      <c r="F57" s="22">
        <v>77301</v>
      </c>
      <c r="G57" s="43" t="s">
        <v>74</v>
      </c>
      <c r="H57" s="22">
        <v>77304</v>
      </c>
      <c r="I57" s="43" t="s">
        <v>93</v>
      </c>
      <c r="J57" s="22">
        <v>2</v>
      </c>
      <c r="K57" s="38">
        <v>0.40625</v>
      </c>
      <c r="L57" s="24">
        <f t="shared" si="0"/>
        <v>0.41319444444444442</v>
      </c>
      <c r="M57" s="26">
        <f t="shared" si="1"/>
        <v>6.9444444444444198E-3</v>
      </c>
      <c r="N57" s="26"/>
      <c r="O57" s="35">
        <f t="shared" si="2"/>
        <v>0</v>
      </c>
    </row>
    <row r="58" spans="1:15" x14ac:dyDescent="0.25">
      <c r="A58" s="43" t="s">
        <v>71</v>
      </c>
      <c r="B58" s="45" t="s">
        <v>85</v>
      </c>
      <c r="C58" s="44">
        <v>42831.424305555556</v>
      </c>
      <c r="D58" s="44">
        <v>42831.430555555555</v>
      </c>
      <c r="E58" s="43" t="s">
        <v>86</v>
      </c>
      <c r="F58" s="27">
        <v>77301</v>
      </c>
      <c r="G58" s="43" t="s">
        <v>74</v>
      </c>
      <c r="H58" s="22">
        <v>77304</v>
      </c>
      <c r="I58" s="43" t="s">
        <v>93</v>
      </c>
      <c r="J58" s="22">
        <v>2</v>
      </c>
      <c r="K58" s="38">
        <v>0.41319444444444442</v>
      </c>
      <c r="L58" s="24">
        <f t="shared" si="0"/>
        <v>0.42013888888888884</v>
      </c>
      <c r="M58" s="26">
        <f t="shared" si="1"/>
        <v>6.9444444444444198E-3</v>
      </c>
      <c r="N58" s="26"/>
      <c r="O58" s="36">
        <v>0</v>
      </c>
    </row>
    <row r="59" spans="1:15" x14ac:dyDescent="0.25">
      <c r="A59" s="43" t="s">
        <v>71</v>
      </c>
      <c r="B59" s="43" t="s">
        <v>81</v>
      </c>
      <c r="C59" s="44">
        <v>42831.434027777781</v>
      </c>
      <c r="D59" s="44">
        <v>42831.438194444447</v>
      </c>
      <c r="E59" s="43" t="s">
        <v>82</v>
      </c>
      <c r="F59" s="22">
        <v>77301</v>
      </c>
      <c r="G59" s="43" t="s">
        <v>74</v>
      </c>
      <c r="H59" s="22">
        <v>77304</v>
      </c>
      <c r="I59" s="43" t="s">
        <v>93</v>
      </c>
      <c r="J59" s="27">
        <v>1</v>
      </c>
      <c r="K59" s="38">
        <v>0.41666666666666669</v>
      </c>
      <c r="L59" s="24">
        <f t="shared" si="0"/>
        <v>0.4201388888888889</v>
      </c>
      <c r="M59" s="26">
        <f t="shared" si="1"/>
        <v>3.4722222222222099E-3</v>
      </c>
      <c r="N59" s="26"/>
      <c r="O59" s="36">
        <f>N59*24</f>
        <v>0</v>
      </c>
    </row>
    <row r="60" spans="1:15" x14ac:dyDescent="0.25">
      <c r="A60" s="43" t="s">
        <v>71</v>
      </c>
      <c r="B60" s="45" t="s">
        <v>72</v>
      </c>
      <c r="C60" s="44">
        <v>42831.583333333336</v>
      </c>
      <c r="D60" s="44">
        <v>42831.586805555555</v>
      </c>
      <c r="E60" s="43" t="s">
        <v>74</v>
      </c>
      <c r="F60" s="22">
        <v>77304</v>
      </c>
      <c r="G60" s="43" t="s">
        <v>73</v>
      </c>
      <c r="H60" s="22">
        <v>77301</v>
      </c>
      <c r="I60" s="45" t="s">
        <v>140</v>
      </c>
      <c r="J60" s="22">
        <v>2</v>
      </c>
      <c r="K60" s="42">
        <v>0.59027777777777779</v>
      </c>
      <c r="L60" s="24">
        <f t="shared" si="0"/>
        <v>0.59722222222222221</v>
      </c>
      <c r="M60" s="26">
        <f t="shared" si="1"/>
        <v>6.9444444444444198E-3</v>
      </c>
      <c r="N60" s="26"/>
      <c r="O60" s="36">
        <f>N60*24</f>
        <v>0</v>
      </c>
    </row>
    <row r="61" spans="1:15" x14ac:dyDescent="0.25">
      <c r="A61" s="43" t="s">
        <v>71</v>
      </c>
      <c r="B61" s="43" t="s">
        <v>81</v>
      </c>
      <c r="C61" s="44">
        <v>42831.592361111114</v>
      </c>
      <c r="D61" s="44">
        <v>42831.597222222219</v>
      </c>
      <c r="E61" s="43" t="s">
        <v>74</v>
      </c>
      <c r="F61" s="22">
        <v>77304</v>
      </c>
      <c r="G61" s="43" t="s">
        <v>82</v>
      </c>
      <c r="H61" s="22">
        <v>77301</v>
      </c>
      <c r="I61" s="45" t="s">
        <v>140</v>
      </c>
      <c r="J61" s="27">
        <v>1</v>
      </c>
      <c r="K61" s="42">
        <v>0.58333333333333337</v>
      </c>
      <c r="L61" s="24">
        <f t="shared" si="0"/>
        <v>0.58680555555555558</v>
      </c>
      <c r="M61" s="26">
        <f t="shared" si="1"/>
        <v>3.4722222222222099E-3</v>
      </c>
      <c r="N61" s="26"/>
      <c r="O61" s="36">
        <f>N61*24</f>
        <v>0</v>
      </c>
    </row>
    <row r="62" spans="1:15" x14ac:dyDescent="0.25">
      <c r="A62" s="43" t="s">
        <v>71</v>
      </c>
      <c r="B62" s="45" t="s">
        <v>85</v>
      </c>
      <c r="C62" s="44">
        <v>42831.601388888892</v>
      </c>
      <c r="D62" s="44">
        <v>42831.61041666667</v>
      </c>
      <c r="E62" s="43" t="s">
        <v>74</v>
      </c>
      <c r="F62" s="22">
        <v>77304</v>
      </c>
      <c r="G62" s="43" t="s">
        <v>86</v>
      </c>
      <c r="H62" s="27">
        <v>77301</v>
      </c>
      <c r="I62" s="45" t="s">
        <v>140</v>
      </c>
      <c r="J62" s="27">
        <v>2</v>
      </c>
      <c r="K62" s="38">
        <v>0.59375</v>
      </c>
      <c r="L62" s="24">
        <f t="shared" si="0"/>
        <v>0.60069444444444442</v>
      </c>
      <c r="M62" s="26">
        <f t="shared" si="1"/>
        <v>6.9444444444444198E-3</v>
      </c>
      <c r="N62" s="26"/>
      <c r="O62" s="35">
        <f>N62*24</f>
        <v>0</v>
      </c>
    </row>
    <row r="63" spans="1:15" x14ac:dyDescent="0.25">
      <c r="A63" s="43" t="s">
        <v>71</v>
      </c>
      <c r="B63" s="45" t="s">
        <v>87</v>
      </c>
      <c r="C63" s="44">
        <v>42831.65</v>
      </c>
      <c r="D63" s="44">
        <v>42831.651388888888</v>
      </c>
      <c r="E63" s="43" t="s">
        <v>148</v>
      </c>
      <c r="F63" s="27">
        <v>77301</v>
      </c>
      <c r="G63" s="45" t="s">
        <v>99</v>
      </c>
      <c r="H63" s="27">
        <v>77034</v>
      </c>
      <c r="I63" s="45" t="s">
        <v>75</v>
      </c>
      <c r="J63" s="27">
        <v>4</v>
      </c>
      <c r="K63" s="38">
        <v>0.64583333333333337</v>
      </c>
      <c r="L63" s="24">
        <f t="shared" si="0"/>
        <v>0.65972222222222221</v>
      </c>
      <c r="M63" s="26">
        <f t="shared" si="1"/>
        <v>1.388888888888884E-2</v>
      </c>
      <c r="N63" s="26"/>
      <c r="O63" s="35">
        <f>N63*24</f>
        <v>0</v>
      </c>
    </row>
    <row r="64" spans="1:15" x14ac:dyDescent="0.25">
      <c r="A64" s="43" t="s">
        <v>71</v>
      </c>
      <c r="B64" s="45" t="s">
        <v>87</v>
      </c>
      <c r="C64" s="44">
        <v>42831.657638888886</v>
      </c>
      <c r="D64" s="44">
        <v>42831.672222222223</v>
      </c>
      <c r="E64" s="45" t="s">
        <v>99</v>
      </c>
      <c r="F64" s="27">
        <v>77034</v>
      </c>
      <c r="G64" s="43" t="s">
        <v>148</v>
      </c>
      <c r="H64" s="27">
        <v>77301</v>
      </c>
      <c r="I64" s="45" t="s">
        <v>140</v>
      </c>
      <c r="J64" s="22">
        <v>5</v>
      </c>
      <c r="K64" s="42">
        <v>0.69791666666666663</v>
      </c>
      <c r="L64" s="24">
        <f t="shared" si="0"/>
        <v>0.71527777777777779</v>
      </c>
      <c r="M64" s="26">
        <f t="shared" si="1"/>
        <v>1.736111111111116E-2</v>
      </c>
      <c r="N64" s="26"/>
      <c r="O64" s="35"/>
    </row>
    <row r="65" spans="1:15" ht="15.75" thickBot="1" x14ac:dyDescent="0.3">
      <c r="A65" s="43" t="s">
        <v>71</v>
      </c>
      <c r="B65" s="45" t="s">
        <v>70</v>
      </c>
      <c r="C65" s="44">
        <v>42831.710416666669</v>
      </c>
      <c r="D65" s="44">
        <v>42831.713888888888</v>
      </c>
      <c r="E65" s="43" t="s">
        <v>117</v>
      </c>
      <c r="F65" s="22">
        <v>77034</v>
      </c>
      <c r="G65" s="45" t="s">
        <v>147</v>
      </c>
      <c r="H65" s="22">
        <v>77301</v>
      </c>
      <c r="I65" s="45" t="s">
        <v>140</v>
      </c>
      <c r="J65" s="23">
        <v>1</v>
      </c>
      <c r="K65" s="38">
        <v>0.70833333333333337</v>
      </c>
      <c r="L65" s="24">
        <f t="shared" si="0"/>
        <v>0.71180555555555558</v>
      </c>
      <c r="M65" s="26">
        <f t="shared" si="1"/>
        <v>3.4722222222222099E-3</v>
      </c>
      <c r="N65" s="26">
        <f>L65-K33</f>
        <v>0.13541666666666663</v>
      </c>
      <c r="O65" s="35">
        <f t="shared" ref="O65:O71" si="3">N65*24</f>
        <v>3.2499999999999991</v>
      </c>
    </row>
    <row r="66" spans="1:15" s="54" customFormat="1" ht="15.75" thickTop="1" x14ac:dyDescent="0.25">
      <c r="A66" s="54" t="s">
        <v>71</v>
      </c>
      <c r="B66" s="56" t="s">
        <v>70</v>
      </c>
      <c r="C66" s="55">
        <v>42832.305555555555</v>
      </c>
      <c r="D66" s="55">
        <v>42832.30972222222</v>
      </c>
      <c r="E66" s="56" t="s">
        <v>147</v>
      </c>
      <c r="F66" s="57">
        <v>77301</v>
      </c>
      <c r="G66" s="54" t="s">
        <v>117</v>
      </c>
      <c r="H66" s="57">
        <v>77034</v>
      </c>
      <c r="I66" s="56" t="s">
        <v>114</v>
      </c>
      <c r="J66" s="57">
        <v>1</v>
      </c>
      <c r="K66" s="59">
        <v>0.3125</v>
      </c>
      <c r="L66" s="60">
        <f t="shared" ref="L66:L129" si="4">K66+J66/24/12</f>
        <v>0.31597222222222221</v>
      </c>
      <c r="M66" s="61">
        <f t="shared" ref="M66:M129" si="5">L66-K66</f>
        <v>3.4722222222222099E-3</v>
      </c>
      <c r="N66" s="61"/>
      <c r="O66" s="62">
        <f t="shared" si="3"/>
        <v>0</v>
      </c>
    </row>
    <row r="67" spans="1:15" x14ac:dyDescent="0.25">
      <c r="A67" s="43" t="s">
        <v>71</v>
      </c>
      <c r="B67" s="45" t="s">
        <v>118</v>
      </c>
      <c r="C67" s="44">
        <v>42832.333333333336</v>
      </c>
      <c r="D67" s="44">
        <v>42832.337500000001</v>
      </c>
      <c r="E67" s="43" t="s">
        <v>153</v>
      </c>
      <c r="F67" s="22">
        <v>77304</v>
      </c>
      <c r="G67" s="43" t="s">
        <v>120</v>
      </c>
      <c r="H67" s="27">
        <v>77304</v>
      </c>
      <c r="I67" s="43" t="s">
        <v>93</v>
      </c>
      <c r="J67" s="27">
        <v>2</v>
      </c>
      <c r="K67" s="38">
        <v>0.33333333333333331</v>
      </c>
      <c r="L67" s="24">
        <f t="shared" si="4"/>
        <v>0.34027777777777773</v>
      </c>
      <c r="M67" s="26">
        <f t="shared" si="5"/>
        <v>6.9444444444444198E-3</v>
      </c>
      <c r="N67" s="26"/>
      <c r="O67" s="35">
        <f t="shared" si="3"/>
        <v>0</v>
      </c>
    </row>
    <row r="68" spans="1:15" x14ac:dyDescent="0.25">
      <c r="A68" s="43" t="s">
        <v>71</v>
      </c>
      <c r="B68" s="45" t="s">
        <v>89</v>
      </c>
      <c r="C68" s="44">
        <v>42832.373611111114</v>
      </c>
      <c r="D68" s="44">
        <v>42832.379166666666</v>
      </c>
      <c r="E68" s="43" t="s">
        <v>90</v>
      </c>
      <c r="F68" s="22">
        <v>77301</v>
      </c>
      <c r="G68" s="43" t="s">
        <v>110</v>
      </c>
      <c r="H68" s="27">
        <v>77301</v>
      </c>
      <c r="I68" s="43" t="s">
        <v>78</v>
      </c>
      <c r="J68" s="23">
        <v>2</v>
      </c>
      <c r="K68" s="38">
        <v>0.375</v>
      </c>
      <c r="L68" s="24">
        <f t="shared" si="4"/>
        <v>0.38194444444444442</v>
      </c>
      <c r="M68" s="26">
        <f t="shared" si="5"/>
        <v>6.9444444444444198E-3</v>
      </c>
      <c r="N68" s="26"/>
      <c r="O68" s="35">
        <f t="shared" si="3"/>
        <v>0</v>
      </c>
    </row>
    <row r="69" spans="1:15" x14ac:dyDescent="0.25">
      <c r="A69" s="43" t="s">
        <v>71</v>
      </c>
      <c r="B69" s="45" t="s">
        <v>89</v>
      </c>
      <c r="C69" s="44">
        <v>42832.383333333331</v>
      </c>
      <c r="D69" s="44">
        <v>42832.390277777777</v>
      </c>
      <c r="E69" s="43" t="s">
        <v>110</v>
      </c>
      <c r="F69" s="27">
        <v>77301</v>
      </c>
      <c r="G69" s="45" t="s">
        <v>149</v>
      </c>
      <c r="H69" s="22">
        <v>77031</v>
      </c>
      <c r="I69" s="45" t="s">
        <v>80</v>
      </c>
      <c r="J69" s="47">
        <v>2</v>
      </c>
      <c r="K69" s="48">
        <v>0.41666666666666669</v>
      </c>
      <c r="L69" s="24">
        <f t="shared" si="4"/>
        <v>0.4236111111111111</v>
      </c>
      <c r="M69" s="26">
        <f t="shared" si="5"/>
        <v>6.9444444444444198E-3</v>
      </c>
      <c r="N69" s="26"/>
      <c r="O69" s="49">
        <f t="shared" si="3"/>
        <v>0</v>
      </c>
    </row>
    <row r="70" spans="1:15" x14ac:dyDescent="0.25">
      <c r="A70" s="43" t="s">
        <v>71</v>
      </c>
      <c r="B70" s="45" t="s">
        <v>125</v>
      </c>
      <c r="C70" s="44">
        <v>42832.411111111112</v>
      </c>
      <c r="D70" s="44">
        <v>42832.420138888891</v>
      </c>
      <c r="E70" s="43" t="s">
        <v>74</v>
      </c>
      <c r="F70" s="22">
        <v>77304</v>
      </c>
      <c r="G70" s="45" t="s">
        <v>150</v>
      </c>
      <c r="H70" s="27">
        <v>77301</v>
      </c>
      <c r="I70" s="45" t="s">
        <v>140</v>
      </c>
      <c r="J70" s="22">
        <v>2</v>
      </c>
      <c r="K70" s="38">
        <v>0.41666666666666669</v>
      </c>
      <c r="L70" s="24">
        <f t="shared" si="4"/>
        <v>0.4236111111111111</v>
      </c>
      <c r="M70" s="26">
        <f t="shared" si="5"/>
        <v>6.9444444444444198E-3</v>
      </c>
      <c r="N70" s="26"/>
      <c r="O70" s="35">
        <f t="shared" si="3"/>
        <v>0</v>
      </c>
    </row>
    <row r="71" spans="1:15" x14ac:dyDescent="0.25">
      <c r="A71" s="43" t="s">
        <v>71</v>
      </c>
      <c r="B71" s="45" t="s">
        <v>94</v>
      </c>
      <c r="C71" s="44">
        <v>42832.50277777778</v>
      </c>
      <c r="D71" s="44">
        <v>42832.515972222223</v>
      </c>
      <c r="E71" s="45" t="s">
        <v>95</v>
      </c>
      <c r="F71" s="22">
        <v>77301</v>
      </c>
      <c r="G71" s="45" t="s">
        <v>151</v>
      </c>
      <c r="H71" s="22">
        <v>77301</v>
      </c>
      <c r="I71" s="45" t="s">
        <v>80</v>
      </c>
      <c r="J71" s="22">
        <v>4</v>
      </c>
      <c r="K71" s="42">
        <v>0.5</v>
      </c>
      <c r="L71" s="24">
        <f t="shared" si="4"/>
        <v>0.51388888888888884</v>
      </c>
      <c r="M71" s="26">
        <f t="shared" si="5"/>
        <v>1.388888888888884E-2</v>
      </c>
      <c r="N71" s="26"/>
      <c r="O71" s="36">
        <f t="shared" si="3"/>
        <v>0</v>
      </c>
    </row>
    <row r="72" spans="1:15" x14ac:dyDescent="0.25">
      <c r="A72" s="43" t="s">
        <v>71</v>
      </c>
      <c r="B72" s="45" t="s">
        <v>118</v>
      </c>
      <c r="C72" s="44">
        <v>42832.522916666669</v>
      </c>
      <c r="D72" s="44">
        <v>42832.53402777778</v>
      </c>
      <c r="E72" s="43" t="s">
        <v>120</v>
      </c>
      <c r="F72" s="22">
        <v>77304</v>
      </c>
      <c r="G72" s="43" t="s">
        <v>119</v>
      </c>
      <c r="H72" s="22">
        <v>77304</v>
      </c>
      <c r="I72" s="45" t="s">
        <v>93</v>
      </c>
      <c r="J72" s="22">
        <v>2</v>
      </c>
      <c r="K72" s="42">
        <v>0.52083333333333337</v>
      </c>
      <c r="L72" s="24">
        <f t="shared" si="4"/>
        <v>0.52777777777777779</v>
      </c>
      <c r="M72" s="26">
        <f t="shared" si="5"/>
        <v>6.9444444444444198E-3</v>
      </c>
      <c r="N72" s="26"/>
      <c r="O72" s="35"/>
    </row>
    <row r="73" spans="1:15" x14ac:dyDescent="0.25">
      <c r="A73" s="43" t="s">
        <v>71</v>
      </c>
      <c r="B73" s="45" t="s">
        <v>154</v>
      </c>
      <c r="C73" s="44">
        <v>42832.522916666669</v>
      </c>
      <c r="D73" s="44">
        <v>42832.530555555553</v>
      </c>
      <c r="E73" s="43" t="s">
        <v>74</v>
      </c>
      <c r="F73" s="22">
        <v>77304</v>
      </c>
      <c r="G73" s="43" t="s">
        <v>119</v>
      </c>
      <c r="H73" s="22">
        <v>77304</v>
      </c>
      <c r="I73" s="45" t="s">
        <v>140</v>
      </c>
      <c r="J73" s="22">
        <v>1</v>
      </c>
      <c r="K73" s="42">
        <v>0.52083333333333337</v>
      </c>
      <c r="L73" s="24">
        <f t="shared" si="4"/>
        <v>0.52430555555555558</v>
      </c>
      <c r="M73" s="26">
        <f t="shared" si="5"/>
        <v>3.4722222222222099E-3</v>
      </c>
      <c r="N73" s="26"/>
      <c r="O73" s="36">
        <f t="shared" ref="O73:O78" si="6">N73*24</f>
        <v>0</v>
      </c>
    </row>
    <row r="74" spans="1:15" x14ac:dyDescent="0.25">
      <c r="A74" s="43" t="s">
        <v>71</v>
      </c>
      <c r="B74" s="45" t="s">
        <v>83</v>
      </c>
      <c r="C74" s="44">
        <v>42832.537499999999</v>
      </c>
      <c r="D74" s="44">
        <v>42832.545138888891</v>
      </c>
      <c r="E74" s="45" t="s">
        <v>84</v>
      </c>
      <c r="F74" s="27">
        <v>77301</v>
      </c>
      <c r="G74" s="45" t="s">
        <v>152</v>
      </c>
      <c r="H74" s="27">
        <v>77301</v>
      </c>
      <c r="I74" s="45" t="s">
        <v>93</v>
      </c>
      <c r="J74" s="22">
        <v>3</v>
      </c>
      <c r="K74" s="42">
        <v>0.53125</v>
      </c>
      <c r="L74" s="24">
        <f t="shared" si="4"/>
        <v>0.54166666666666663</v>
      </c>
      <c r="M74" s="26">
        <f t="shared" si="5"/>
        <v>1.041666666666663E-2</v>
      </c>
      <c r="N74" s="26"/>
      <c r="O74" s="36">
        <f t="shared" si="6"/>
        <v>0</v>
      </c>
    </row>
    <row r="75" spans="1:15" x14ac:dyDescent="0.25">
      <c r="A75" s="43" t="s">
        <v>71</v>
      </c>
      <c r="B75" s="45" t="s">
        <v>87</v>
      </c>
      <c r="C75" s="44">
        <v>42832.553472222222</v>
      </c>
      <c r="D75" s="44">
        <v>42832.560416666667</v>
      </c>
      <c r="E75" s="45" t="s">
        <v>155</v>
      </c>
      <c r="F75" s="27">
        <v>77031</v>
      </c>
      <c r="G75" s="43" t="s">
        <v>88</v>
      </c>
      <c r="H75" s="27">
        <v>77301</v>
      </c>
      <c r="I75" s="45" t="s">
        <v>114</v>
      </c>
      <c r="J75" s="23">
        <v>3</v>
      </c>
      <c r="K75" s="42">
        <v>0.53125</v>
      </c>
      <c r="L75" s="24">
        <f t="shared" si="4"/>
        <v>0.54166666666666663</v>
      </c>
      <c r="M75" s="26">
        <f t="shared" si="5"/>
        <v>1.041666666666663E-2</v>
      </c>
      <c r="N75" s="26"/>
      <c r="O75" s="36">
        <f t="shared" si="6"/>
        <v>0</v>
      </c>
    </row>
    <row r="76" spans="1:15" x14ac:dyDescent="0.25">
      <c r="A76" s="43" t="s">
        <v>71</v>
      </c>
      <c r="B76" s="45" t="s">
        <v>94</v>
      </c>
      <c r="C76" s="44">
        <v>42832.565972222219</v>
      </c>
      <c r="D76" s="44">
        <v>42832.576388888891</v>
      </c>
      <c r="E76" s="45" t="s">
        <v>146</v>
      </c>
      <c r="F76" s="27">
        <v>77304</v>
      </c>
      <c r="G76" s="45" t="s">
        <v>95</v>
      </c>
      <c r="H76" s="22">
        <v>77301</v>
      </c>
      <c r="I76" s="45" t="s">
        <v>140</v>
      </c>
      <c r="J76" s="22">
        <v>5</v>
      </c>
      <c r="K76" s="42">
        <v>0.58333333333333337</v>
      </c>
      <c r="L76" s="24">
        <f t="shared" si="4"/>
        <v>0.60069444444444453</v>
      </c>
      <c r="M76" s="26">
        <f t="shared" si="5"/>
        <v>1.736111111111116E-2</v>
      </c>
      <c r="N76" s="26"/>
      <c r="O76" s="36">
        <f t="shared" si="6"/>
        <v>0</v>
      </c>
    </row>
    <row r="77" spans="1:15" x14ac:dyDescent="0.25">
      <c r="A77" s="43" t="s">
        <v>71</v>
      </c>
      <c r="B77" s="45" t="s">
        <v>89</v>
      </c>
      <c r="C77" s="44">
        <v>42832.620138888888</v>
      </c>
      <c r="D77" s="44">
        <v>42832.632638888892</v>
      </c>
      <c r="E77" s="43" t="s">
        <v>79</v>
      </c>
      <c r="F77" s="22">
        <v>77304</v>
      </c>
      <c r="G77" s="43" t="s">
        <v>90</v>
      </c>
      <c r="H77" s="22">
        <v>77301</v>
      </c>
      <c r="I77" s="45" t="s">
        <v>140</v>
      </c>
      <c r="J77" s="22">
        <v>3</v>
      </c>
      <c r="K77" s="42">
        <v>0.66666666666666663</v>
      </c>
      <c r="L77" s="24">
        <f t="shared" si="4"/>
        <v>0.67708333333333326</v>
      </c>
      <c r="M77" s="26">
        <f t="shared" si="5"/>
        <v>1.041666666666663E-2</v>
      </c>
      <c r="N77" s="26"/>
      <c r="O77" s="36">
        <f t="shared" si="6"/>
        <v>0</v>
      </c>
    </row>
    <row r="78" spans="1:15" x14ac:dyDescent="0.25">
      <c r="A78" s="43" t="s">
        <v>71</v>
      </c>
      <c r="B78" s="45" t="s">
        <v>70</v>
      </c>
      <c r="C78" s="44">
        <v>42832.670138888891</v>
      </c>
      <c r="D78" s="44">
        <v>42832.674305555556</v>
      </c>
      <c r="E78" s="43" t="s">
        <v>117</v>
      </c>
      <c r="F78" s="22">
        <v>77034</v>
      </c>
      <c r="G78" s="45" t="s">
        <v>147</v>
      </c>
      <c r="H78" s="22">
        <v>77301</v>
      </c>
      <c r="I78" s="45" t="s">
        <v>140</v>
      </c>
      <c r="J78" s="23">
        <v>1</v>
      </c>
      <c r="K78" s="42">
        <v>0.66666666666666663</v>
      </c>
      <c r="L78" s="24">
        <f t="shared" si="4"/>
        <v>0.67013888888888884</v>
      </c>
      <c r="M78" s="26">
        <f t="shared" si="5"/>
        <v>3.4722222222222099E-3</v>
      </c>
      <c r="N78" s="26"/>
      <c r="O78" s="36">
        <f t="shared" si="6"/>
        <v>0</v>
      </c>
    </row>
    <row r="79" spans="1:15" x14ac:dyDescent="0.25">
      <c r="A79" s="43" t="s">
        <v>71</v>
      </c>
      <c r="B79" s="45" t="s">
        <v>87</v>
      </c>
      <c r="C79" s="44">
        <v>42832.731944444444</v>
      </c>
      <c r="D79" s="44">
        <v>42832.737500000003</v>
      </c>
      <c r="E79" s="43" t="s">
        <v>88</v>
      </c>
      <c r="F79" s="27">
        <v>77301</v>
      </c>
      <c r="G79" s="45" t="s">
        <v>133</v>
      </c>
      <c r="H79" s="27">
        <v>77031</v>
      </c>
      <c r="I79" s="45" t="s">
        <v>140</v>
      </c>
      <c r="J79" s="22">
        <v>2</v>
      </c>
      <c r="K79" s="42">
        <v>0.72916666666666663</v>
      </c>
      <c r="L79" s="24">
        <f t="shared" si="4"/>
        <v>0.73611111111111105</v>
      </c>
      <c r="M79" s="26">
        <f t="shared" si="5"/>
        <v>6.9444444444444198E-3</v>
      </c>
      <c r="N79" s="26"/>
      <c r="O79" s="35"/>
    </row>
    <row r="80" spans="1:15" ht="15.75" thickBot="1" x14ac:dyDescent="0.3">
      <c r="A80" s="43" t="s">
        <v>71</v>
      </c>
      <c r="B80" s="45" t="s">
        <v>83</v>
      </c>
      <c r="C80" s="44">
        <v>42832.754861111112</v>
      </c>
      <c r="D80" s="44">
        <v>42832.761111111111</v>
      </c>
      <c r="E80" s="45" t="s">
        <v>152</v>
      </c>
      <c r="F80" s="27">
        <v>77301</v>
      </c>
      <c r="G80" s="45" t="s">
        <v>84</v>
      </c>
      <c r="H80" s="27">
        <v>77301</v>
      </c>
      <c r="I80" s="45" t="s">
        <v>140</v>
      </c>
      <c r="J80" s="22">
        <v>3</v>
      </c>
      <c r="K80" s="42">
        <v>0.73958333333333337</v>
      </c>
      <c r="L80" s="24">
        <f t="shared" si="4"/>
        <v>0.75</v>
      </c>
      <c r="M80" s="26">
        <f t="shared" si="5"/>
        <v>1.041666666666663E-2</v>
      </c>
      <c r="N80" s="26">
        <f>L80-K66</f>
        <v>0.4375</v>
      </c>
      <c r="O80" s="35">
        <f>N80*24</f>
        <v>10.5</v>
      </c>
    </row>
    <row r="81" spans="1:15" s="54" customFormat="1" ht="15.75" thickTop="1" x14ac:dyDescent="0.25">
      <c r="A81" s="54" t="s">
        <v>71</v>
      </c>
      <c r="B81" s="56" t="s">
        <v>70</v>
      </c>
      <c r="C81" s="55">
        <v>42835.304166666669</v>
      </c>
      <c r="D81" s="55">
        <v>42835.308333333334</v>
      </c>
      <c r="E81" s="56" t="s">
        <v>147</v>
      </c>
      <c r="F81" s="57">
        <v>77301</v>
      </c>
      <c r="G81" s="54" t="s">
        <v>117</v>
      </c>
      <c r="H81" s="57">
        <v>77034</v>
      </c>
      <c r="I81" s="56" t="s">
        <v>114</v>
      </c>
      <c r="J81" s="57">
        <v>1</v>
      </c>
      <c r="K81" s="65">
        <v>0.3125</v>
      </c>
      <c r="L81" s="60">
        <f t="shared" si="4"/>
        <v>0.31597222222222221</v>
      </c>
      <c r="M81" s="61">
        <f t="shared" si="5"/>
        <v>3.4722222222222099E-3</v>
      </c>
      <c r="N81" s="61"/>
      <c r="O81" s="63"/>
    </row>
    <row r="82" spans="1:15" x14ac:dyDescent="0.25">
      <c r="A82" s="43" t="s">
        <v>71</v>
      </c>
      <c r="B82" s="45" t="s">
        <v>118</v>
      </c>
      <c r="C82" s="44">
        <v>42835.328472222223</v>
      </c>
      <c r="D82" s="44">
        <v>42835.334027777775</v>
      </c>
      <c r="E82" s="43" t="s">
        <v>153</v>
      </c>
      <c r="F82" s="22">
        <v>77304</v>
      </c>
      <c r="G82" s="43" t="s">
        <v>120</v>
      </c>
      <c r="H82" s="27">
        <v>77304</v>
      </c>
      <c r="I82" s="43" t="s">
        <v>93</v>
      </c>
      <c r="J82" s="27">
        <v>2</v>
      </c>
      <c r="K82" s="38">
        <v>0.3125</v>
      </c>
      <c r="L82" s="24">
        <f t="shared" si="4"/>
        <v>0.31944444444444442</v>
      </c>
      <c r="M82" s="26">
        <f t="shared" si="5"/>
        <v>6.9444444444444198E-3</v>
      </c>
      <c r="N82" s="26"/>
      <c r="O82" s="35">
        <f>N82*24</f>
        <v>0</v>
      </c>
    </row>
    <row r="83" spans="1:15" x14ac:dyDescent="0.25">
      <c r="A83" s="43" t="s">
        <v>71</v>
      </c>
      <c r="B83" s="45" t="s">
        <v>125</v>
      </c>
      <c r="C83" s="44">
        <v>42835.42083333333</v>
      </c>
      <c r="D83" s="44">
        <v>42835.429861111108</v>
      </c>
      <c r="E83" s="43" t="s">
        <v>74</v>
      </c>
      <c r="F83" s="22">
        <v>77304</v>
      </c>
      <c r="G83" s="45" t="s">
        <v>150</v>
      </c>
      <c r="H83" s="27">
        <v>77301</v>
      </c>
      <c r="I83" s="45" t="s">
        <v>140</v>
      </c>
      <c r="J83" s="22">
        <v>2</v>
      </c>
      <c r="K83" s="42">
        <v>0.41666666666666669</v>
      </c>
      <c r="L83" s="24">
        <f t="shared" si="4"/>
        <v>0.4236111111111111</v>
      </c>
      <c r="M83" s="26">
        <f t="shared" si="5"/>
        <v>6.9444444444444198E-3</v>
      </c>
      <c r="N83" s="26"/>
      <c r="O83" s="36">
        <f>N83*24</f>
        <v>0</v>
      </c>
    </row>
    <row r="84" spans="1:15" x14ac:dyDescent="0.25">
      <c r="A84" s="43" t="s">
        <v>71</v>
      </c>
      <c r="B84" s="45" t="s">
        <v>118</v>
      </c>
      <c r="C84" s="44">
        <v>42835.526388888888</v>
      </c>
      <c r="D84" s="44">
        <v>42835.532638888886</v>
      </c>
      <c r="E84" s="43" t="s">
        <v>120</v>
      </c>
      <c r="F84" s="22">
        <v>77304</v>
      </c>
      <c r="G84" s="43" t="s">
        <v>119</v>
      </c>
      <c r="H84" s="22">
        <v>77304</v>
      </c>
      <c r="I84" s="45" t="s">
        <v>93</v>
      </c>
      <c r="J84" s="22">
        <v>2</v>
      </c>
      <c r="K84" s="42">
        <v>0.52083333333333337</v>
      </c>
      <c r="L84" s="24">
        <f t="shared" si="4"/>
        <v>0.52777777777777779</v>
      </c>
      <c r="M84" s="26">
        <f t="shared" si="5"/>
        <v>6.9444444444444198E-3</v>
      </c>
      <c r="N84" s="26"/>
      <c r="O84" s="36">
        <f>N84*24</f>
        <v>0</v>
      </c>
    </row>
    <row r="85" spans="1:15" x14ac:dyDescent="0.25">
      <c r="A85" s="43" t="s">
        <v>71</v>
      </c>
      <c r="B85" s="45" t="s">
        <v>83</v>
      </c>
      <c r="C85" s="44">
        <v>42835.542361111111</v>
      </c>
      <c r="D85" s="44">
        <v>42835.549305555556</v>
      </c>
      <c r="E85" s="45" t="s">
        <v>84</v>
      </c>
      <c r="F85" s="27">
        <v>77301</v>
      </c>
      <c r="G85" s="45" t="s">
        <v>152</v>
      </c>
      <c r="H85" s="27">
        <v>77301</v>
      </c>
      <c r="I85" s="45" t="s">
        <v>93</v>
      </c>
      <c r="J85" s="22">
        <v>3</v>
      </c>
      <c r="K85" s="38">
        <v>0.53125</v>
      </c>
      <c r="L85" s="24">
        <f t="shared" si="4"/>
        <v>0.54166666666666663</v>
      </c>
      <c r="M85" s="26">
        <f t="shared" si="5"/>
        <v>1.041666666666663E-2</v>
      </c>
      <c r="N85" s="26"/>
      <c r="O85" s="35">
        <f>N85*24</f>
        <v>0</v>
      </c>
    </row>
    <row r="86" spans="1:15" x14ac:dyDescent="0.25">
      <c r="A86" s="43" t="s">
        <v>71</v>
      </c>
      <c r="B86" s="45" t="s">
        <v>76</v>
      </c>
      <c r="C86" s="44">
        <v>42835.5625</v>
      </c>
      <c r="D86" s="44">
        <v>42835.569444444445</v>
      </c>
      <c r="E86" s="45" t="s">
        <v>156</v>
      </c>
      <c r="F86" s="22">
        <v>77301</v>
      </c>
      <c r="G86" s="45" t="s">
        <v>109</v>
      </c>
      <c r="H86" s="22">
        <v>77304</v>
      </c>
      <c r="I86" s="45" t="s">
        <v>75</v>
      </c>
      <c r="J86" s="23">
        <v>2</v>
      </c>
      <c r="K86" s="38">
        <v>0.54166666666666663</v>
      </c>
      <c r="L86" s="24">
        <f t="shared" si="4"/>
        <v>0.54861111111111105</v>
      </c>
      <c r="M86" s="24">
        <f t="shared" si="5"/>
        <v>6.9444444444444198E-3</v>
      </c>
      <c r="N86" s="26"/>
      <c r="O86" s="35">
        <f>N86*24</f>
        <v>0</v>
      </c>
    </row>
    <row r="87" spans="1:15" x14ac:dyDescent="0.25">
      <c r="A87" s="43" t="s">
        <v>71</v>
      </c>
      <c r="B87" s="45" t="s">
        <v>87</v>
      </c>
      <c r="C87" s="44">
        <v>42835.568055555559</v>
      </c>
      <c r="D87" s="44">
        <v>42835.574999999997</v>
      </c>
      <c r="E87" s="45" t="s">
        <v>155</v>
      </c>
      <c r="F87" s="27">
        <v>77301</v>
      </c>
      <c r="G87" s="43" t="s">
        <v>88</v>
      </c>
      <c r="H87" s="27">
        <v>77301</v>
      </c>
      <c r="I87" s="45" t="s">
        <v>114</v>
      </c>
      <c r="J87" s="23">
        <v>3</v>
      </c>
      <c r="K87" s="38">
        <v>0.5625</v>
      </c>
      <c r="L87" s="24">
        <f t="shared" si="4"/>
        <v>0.57291666666666663</v>
      </c>
      <c r="M87" s="26">
        <f t="shared" si="5"/>
        <v>1.041666666666663E-2</v>
      </c>
      <c r="N87" s="26"/>
      <c r="O87" s="35"/>
    </row>
    <row r="88" spans="1:15" x14ac:dyDescent="0.25">
      <c r="A88" s="43" t="s">
        <v>71</v>
      </c>
      <c r="B88" s="45" t="s">
        <v>76</v>
      </c>
      <c r="C88" s="44">
        <v>42835.602083333331</v>
      </c>
      <c r="D88" s="44">
        <v>42835.604166666664</v>
      </c>
      <c r="E88" s="45" t="s">
        <v>109</v>
      </c>
      <c r="F88" s="22">
        <v>77304</v>
      </c>
      <c r="G88" s="45" t="s">
        <v>106</v>
      </c>
      <c r="H88" s="27">
        <v>7734</v>
      </c>
      <c r="I88" s="45" t="s">
        <v>75</v>
      </c>
      <c r="J88" s="27">
        <v>2</v>
      </c>
      <c r="K88" s="38">
        <v>0.57291666666666663</v>
      </c>
      <c r="L88" s="24">
        <f t="shared" si="4"/>
        <v>0.57986111111111105</v>
      </c>
      <c r="M88" s="24">
        <f t="shared" si="5"/>
        <v>6.9444444444444198E-3</v>
      </c>
      <c r="N88" s="26"/>
      <c r="O88" s="35">
        <f>N88*24</f>
        <v>0</v>
      </c>
    </row>
    <row r="89" spans="1:15" x14ac:dyDescent="0.25">
      <c r="A89" s="43" t="s">
        <v>71</v>
      </c>
      <c r="B89" s="45" t="s">
        <v>76</v>
      </c>
      <c r="C89" s="44">
        <v>42835.651388888888</v>
      </c>
      <c r="D89" s="44">
        <v>42835.666666666664</v>
      </c>
      <c r="E89" s="45" t="s">
        <v>106</v>
      </c>
      <c r="F89" s="27">
        <v>7734</v>
      </c>
      <c r="G89" s="43" t="s">
        <v>77</v>
      </c>
      <c r="H89" s="27">
        <v>77304</v>
      </c>
      <c r="I89" s="45" t="s">
        <v>80</v>
      </c>
      <c r="J89" s="22">
        <v>1</v>
      </c>
      <c r="K89" s="38">
        <v>0.64583333333333337</v>
      </c>
      <c r="L89" s="24">
        <f t="shared" si="4"/>
        <v>0.64930555555555558</v>
      </c>
      <c r="M89" s="24">
        <f t="shared" si="5"/>
        <v>3.4722222222222099E-3</v>
      </c>
      <c r="N89" s="26"/>
      <c r="O89" s="35">
        <f>N89*24</f>
        <v>0</v>
      </c>
    </row>
    <row r="90" spans="1:15" x14ac:dyDescent="0.25">
      <c r="A90" s="43" t="s">
        <v>71</v>
      </c>
      <c r="B90" s="45" t="s">
        <v>76</v>
      </c>
      <c r="C90" s="44">
        <v>42835.691666666666</v>
      </c>
      <c r="D90" s="44">
        <v>42835.700694444444</v>
      </c>
      <c r="E90" s="43" t="s">
        <v>77</v>
      </c>
      <c r="F90" s="27">
        <v>77304</v>
      </c>
      <c r="G90" s="45" t="s">
        <v>156</v>
      </c>
      <c r="H90" s="22">
        <v>77301</v>
      </c>
      <c r="I90" s="45" t="s">
        <v>140</v>
      </c>
      <c r="J90" s="22">
        <v>4</v>
      </c>
      <c r="K90" s="42">
        <v>0.66875000000000007</v>
      </c>
      <c r="L90" s="24">
        <f t="shared" si="4"/>
        <v>0.68263888888888891</v>
      </c>
      <c r="M90" s="26">
        <f t="shared" si="5"/>
        <v>1.388888888888884E-2</v>
      </c>
      <c r="N90" s="26"/>
      <c r="O90" s="36"/>
    </row>
    <row r="91" spans="1:15" x14ac:dyDescent="0.25">
      <c r="A91" s="43" t="s">
        <v>71</v>
      </c>
      <c r="B91" s="45" t="s">
        <v>70</v>
      </c>
      <c r="C91" s="44">
        <v>42835.709722222222</v>
      </c>
      <c r="D91" s="44">
        <v>42835.713888888888</v>
      </c>
      <c r="E91" s="43" t="s">
        <v>117</v>
      </c>
      <c r="F91" s="22">
        <v>77034</v>
      </c>
      <c r="G91" s="45" t="s">
        <v>147</v>
      </c>
      <c r="H91" s="22">
        <v>77301</v>
      </c>
      <c r="I91" s="45" t="s">
        <v>140</v>
      </c>
      <c r="J91" s="23">
        <v>1</v>
      </c>
      <c r="K91" s="42">
        <v>0.70833333333333337</v>
      </c>
      <c r="L91" s="24">
        <f t="shared" si="4"/>
        <v>0.71180555555555558</v>
      </c>
      <c r="M91" s="26">
        <f t="shared" si="5"/>
        <v>3.4722222222222099E-3</v>
      </c>
      <c r="N91" s="26"/>
      <c r="O91" s="36">
        <f>N91*24</f>
        <v>0</v>
      </c>
    </row>
    <row r="92" spans="1:15" x14ac:dyDescent="0.25">
      <c r="A92" s="43" t="s">
        <v>71</v>
      </c>
      <c r="B92" s="45" t="s">
        <v>87</v>
      </c>
      <c r="C92" s="44">
        <v>42835.731249999997</v>
      </c>
      <c r="D92" s="44">
        <v>42835.737500000003</v>
      </c>
      <c r="E92" s="43" t="s">
        <v>88</v>
      </c>
      <c r="F92" s="27">
        <v>77301</v>
      </c>
      <c r="G92" s="45" t="s">
        <v>155</v>
      </c>
      <c r="H92" s="27">
        <v>77031</v>
      </c>
      <c r="I92" s="45" t="s">
        <v>140</v>
      </c>
      <c r="J92" s="22">
        <v>3</v>
      </c>
      <c r="K92" s="42">
        <v>0.72916666666666663</v>
      </c>
      <c r="L92" s="24">
        <f t="shared" si="4"/>
        <v>0.73958333333333326</v>
      </c>
      <c r="M92" s="26">
        <f t="shared" si="5"/>
        <v>1.041666666666663E-2</v>
      </c>
      <c r="N92" s="26"/>
      <c r="O92" s="36"/>
    </row>
    <row r="93" spans="1:15" ht="15.75" thickBot="1" x14ac:dyDescent="0.3">
      <c r="A93" s="43" t="s">
        <v>71</v>
      </c>
      <c r="B93" s="45" t="s">
        <v>83</v>
      </c>
      <c r="C93" s="44">
        <v>42835.754861111112</v>
      </c>
      <c r="D93" s="44">
        <v>42835.761111111111</v>
      </c>
      <c r="E93" s="45" t="s">
        <v>152</v>
      </c>
      <c r="F93" s="27">
        <v>77301</v>
      </c>
      <c r="G93" s="45" t="s">
        <v>84</v>
      </c>
      <c r="H93" s="27">
        <v>77301</v>
      </c>
      <c r="I93" s="45" t="s">
        <v>140</v>
      </c>
      <c r="J93" s="22">
        <v>3</v>
      </c>
      <c r="K93" s="38">
        <v>0.73958333333333337</v>
      </c>
      <c r="L93" s="24">
        <f t="shared" si="4"/>
        <v>0.75</v>
      </c>
      <c r="M93" s="26">
        <f t="shared" si="5"/>
        <v>1.041666666666663E-2</v>
      </c>
      <c r="N93" s="26">
        <f>L93-K81</f>
        <v>0.4375</v>
      </c>
      <c r="O93" s="35">
        <f t="shared" ref="O93:O99" si="7">N93*24</f>
        <v>10.5</v>
      </c>
    </row>
    <row r="94" spans="1:15" s="54" customFormat="1" ht="15.75" thickTop="1" x14ac:dyDescent="0.25">
      <c r="A94" s="54" t="s">
        <v>71</v>
      </c>
      <c r="B94" s="56" t="s">
        <v>70</v>
      </c>
      <c r="C94" s="55">
        <v>42836.306250000001</v>
      </c>
      <c r="D94" s="55">
        <v>42836.30972222222</v>
      </c>
      <c r="E94" s="56" t="s">
        <v>147</v>
      </c>
      <c r="F94" s="57">
        <v>77301</v>
      </c>
      <c r="G94" s="54" t="s">
        <v>117</v>
      </c>
      <c r="H94" s="57">
        <v>770304</v>
      </c>
      <c r="I94" s="56" t="s">
        <v>114</v>
      </c>
      <c r="J94" s="57">
        <v>1</v>
      </c>
      <c r="K94" s="59">
        <v>0.3125</v>
      </c>
      <c r="L94" s="60">
        <f t="shared" si="4"/>
        <v>0.31597222222222221</v>
      </c>
      <c r="M94" s="60">
        <f t="shared" si="5"/>
        <v>3.4722222222222099E-3</v>
      </c>
      <c r="N94" s="61"/>
      <c r="O94" s="62">
        <f t="shared" si="7"/>
        <v>0</v>
      </c>
    </row>
    <row r="95" spans="1:15" x14ac:dyDescent="0.25">
      <c r="A95" s="43" t="s">
        <v>71</v>
      </c>
      <c r="B95" s="45" t="s">
        <v>127</v>
      </c>
      <c r="C95" s="44">
        <v>42836.318749999999</v>
      </c>
      <c r="D95" s="44">
        <v>42836.323611111111</v>
      </c>
      <c r="E95" s="45" t="s">
        <v>145</v>
      </c>
      <c r="F95" s="22">
        <v>77301</v>
      </c>
      <c r="G95" s="45" t="s">
        <v>157</v>
      </c>
      <c r="H95" s="22">
        <v>77301</v>
      </c>
      <c r="I95" s="45" t="s">
        <v>78</v>
      </c>
      <c r="J95" s="27">
        <v>1</v>
      </c>
      <c r="K95" s="38">
        <v>0.3125</v>
      </c>
      <c r="L95" s="24">
        <f t="shared" si="4"/>
        <v>0.31597222222222221</v>
      </c>
      <c r="M95" s="24">
        <f t="shared" si="5"/>
        <v>3.4722222222222099E-3</v>
      </c>
      <c r="N95" s="26"/>
      <c r="O95" s="35">
        <f t="shared" si="7"/>
        <v>0</v>
      </c>
    </row>
    <row r="96" spans="1:15" x14ac:dyDescent="0.25">
      <c r="A96" s="43" t="s">
        <v>71</v>
      </c>
      <c r="B96" s="45" t="s">
        <v>96</v>
      </c>
      <c r="C96" s="44">
        <v>42836.375694444447</v>
      </c>
      <c r="D96" s="44">
        <v>42836.379861111112</v>
      </c>
      <c r="E96" s="45" t="s">
        <v>97</v>
      </c>
      <c r="F96" s="27">
        <v>77301</v>
      </c>
      <c r="G96" s="45" t="s">
        <v>98</v>
      </c>
      <c r="H96" s="27">
        <v>77301</v>
      </c>
      <c r="I96" s="45" t="s">
        <v>114</v>
      </c>
      <c r="J96" s="22">
        <v>1</v>
      </c>
      <c r="K96" s="42">
        <v>0.375</v>
      </c>
      <c r="L96" s="24">
        <f t="shared" si="4"/>
        <v>0.37847222222222221</v>
      </c>
      <c r="M96" s="26">
        <f t="shared" si="5"/>
        <v>3.4722222222222099E-3</v>
      </c>
      <c r="N96" s="26"/>
      <c r="O96" s="36">
        <f t="shared" si="7"/>
        <v>0</v>
      </c>
    </row>
    <row r="97" spans="1:15" x14ac:dyDescent="0.25">
      <c r="A97" s="43" t="s">
        <v>71</v>
      </c>
      <c r="B97" s="45" t="s">
        <v>72</v>
      </c>
      <c r="C97" s="44">
        <v>42836.397916666669</v>
      </c>
      <c r="D97" s="44">
        <v>42836.402083333334</v>
      </c>
      <c r="E97" s="43" t="s">
        <v>73</v>
      </c>
      <c r="F97" s="22">
        <v>77301</v>
      </c>
      <c r="G97" s="43" t="s">
        <v>74</v>
      </c>
      <c r="H97" s="22">
        <v>77304</v>
      </c>
      <c r="I97" s="43" t="s">
        <v>93</v>
      </c>
      <c r="J97" s="22">
        <v>2</v>
      </c>
      <c r="K97" s="38">
        <v>0.40625</v>
      </c>
      <c r="L97" s="24">
        <f t="shared" si="4"/>
        <v>0.41319444444444442</v>
      </c>
      <c r="M97" s="24">
        <f t="shared" si="5"/>
        <v>6.9444444444444198E-3</v>
      </c>
      <c r="N97" s="26"/>
      <c r="O97" s="35">
        <f t="shared" si="7"/>
        <v>0</v>
      </c>
    </row>
    <row r="98" spans="1:15" x14ac:dyDescent="0.25">
      <c r="A98" s="43" t="s">
        <v>71</v>
      </c>
      <c r="B98" s="45" t="s">
        <v>85</v>
      </c>
      <c r="C98" s="44">
        <v>42836.407638888886</v>
      </c>
      <c r="D98" s="44">
        <v>42836.413194444445</v>
      </c>
      <c r="E98" s="43" t="s">
        <v>86</v>
      </c>
      <c r="F98" s="27">
        <v>77301</v>
      </c>
      <c r="G98" s="43" t="s">
        <v>74</v>
      </c>
      <c r="H98" s="22">
        <v>77304</v>
      </c>
      <c r="I98" s="43" t="s">
        <v>93</v>
      </c>
      <c r="J98" s="22">
        <v>2</v>
      </c>
      <c r="K98" s="42">
        <v>0.41319444444444442</v>
      </c>
      <c r="L98" s="24">
        <f t="shared" si="4"/>
        <v>0.42013888888888884</v>
      </c>
      <c r="M98" s="26">
        <f t="shared" si="5"/>
        <v>6.9444444444444198E-3</v>
      </c>
      <c r="N98" s="26"/>
      <c r="O98" s="36">
        <f t="shared" si="7"/>
        <v>0</v>
      </c>
    </row>
    <row r="99" spans="1:15" x14ac:dyDescent="0.25">
      <c r="A99" s="43" t="s">
        <v>71</v>
      </c>
      <c r="B99" s="45" t="s">
        <v>81</v>
      </c>
      <c r="C99" s="44">
        <v>42836.418749999997</v>
      </c>
      <c r="D99" s="44">
        <v>42836.424305555556</v>
      </c>
      <c r="E99" s="43" t="s">
        <v>82</v>
      </c>
      <c r="F99" s="22">
        <v>77301</v>
      </c>
      <c r="G99" s="43" t="s">
        <v>74</v>
      </c>
      <c r="H99" s="22">
        <v>77304</v>
      </c>
      <c r="I99" s="43" t="s">
        <v>93</v>
      </c>
      <c r="J99" s="27">
        <v>1</v>
      </c>
      <c r="K99" s="42">
        <v>0.41666666666666669</v>
      </c>
      <c r="L99" s="24">
        <f t="shared" si="4"/>
        <v>0.4201388888888889</v>
      </c>
      <c r="M99" s="26">
        <f t="shared" si="5"/>
        <v>3.4722222222222099E-3</v>
      </c>
      <c r="N99" s="26"/>
      <c r="O99" s="36">
        <f t="shared" si="7"/>
        <v>0</v>
      </c>
    </row>
    <row r="100" spans="1:15" x14ac:dyDescent="0.25">
      <c r="A100" s="43" t="s">
        <v>71</v>
      </c>
      <c r="B100" s="45" t="s">
        <v>127</v>
      </c>
      <c r="C100" s="44">
        <v>42836.429166666669</v>
      </c>
      <c r="D100" s="44">
        <v>42836.434027777781</v>
      </c>
      <c r="E100" s="45" t="s">
        <v>157</v>
      </c>
      <c r="F100" s="22">
        <v>77301</v>
      </c>
      <c r="G100" s="45" t="s">
        <v>145</v>
      </c>
      <c r="H100" s="22">
        <v>77301</v>
      </c>
      <c r="I100" s="45" t="s">
        <v>140</v>
      </c>
      <c r="J100" s="23">
        <v>1</v>
      </c>
      <c r="K100" s="38">
        <v>0.35416666666666669</v>
      </c>
      <c r="L100" s="24">
        <f t="shared" si="4"/>
        <v>0.3576388888888889</v>
      </c>
      <c r="M100" s="24">
        <f t="shared" si="5"/>
        <v>3.4722222222222099E-3</v>
      </c>
      <c r="N100" s="26"/>
      <c r="O100" s="35"/>
    </row>
    <row r="101" spans="1:15" x14ac:dyDescent="0.25">
      <c r="A101" s="43" t="s">
        <v>71</v>
      </c>
      <c r="B101" s="45" t="s">
        <v>72</v>
      </c>
      <c r="C101" s="44">
        <v>42836.581250000003</v>
      </c>
      <c r="D101" s="44">
        <v>42836.587500000001</v>
      </c>
      <c r="E101" s="43" t="s">
        <v>74</v>
      </c>
      <c r="F101" s="22">
        <v>77304</v>
      </c>
      <c r="G101" s="43" t="s">
        <v>73</v>
      </c>
      <c r="H101" s="22">
        <v>77301</v>
      </c>
      <c r="I101" s="45" t="s">
        <v>140</v>
      </c>
      <c r="J101" s="22">
        <v>2</v>
      </c>
      <c r="K101" s="38">
        <v>0.59027777777777779</v>
      </c>
      <c r="L101" s="24">
        <f t="shared" si="4"/>
        <v>0.59722222222222221</v>
      </c>
      <c r="M101" s="24">
        <f t="shared" si="5"/>
        <v>6.9444444444444198E-3</v>
      </c>
      <c r="N101" s="26"/>
      <c r="O101" s="35">
        <f t="shared" ref="O101:O122" si="8">N101*24</f>
        <v>0</v>
      </c>
    </row>
    <row r="102" spans="1:15" x14ac:dyDescent="0.25">
      <c r="A102" s="43" t="s">
        <v>71</v>
      </c>
      <c r="B102" s="45" t="s">
        <v>85</v>
      </c>
      <c r="C102" s="44">
        <v>42836.597222222219</v>
      </c>
      <c r="D102" s="44">
        <v>42836.605555555558</v>
      </c>
      <c r="E102" s="43" t="s">
        <v>74</v>
      </c>
      <c r="F102" s="22">
        <v>77304</v>
      </c>
      <c r="G102" s="43" t="s">
        <v>86</v>
      </c>
      <c r="H102" s="27">
        <v>77301</v>
      </c>
      <c r="I102" s="45" t="s">
        <v>140</v>
      </c>
      <c r="J102" s="27">
        <v>2</v>
      </c>
      <c r="K102" s="38">
        <v>0.59375</v>
      </c>
      <c r="L102" s="24">
        <f t="shared" si="4"/>
        <v>0.60069444444444442</v>
      </c>
      <c r="M102" s="24">
        <f t="shared" si="5"/>
        <v>6.9444444444444198E-3</v>
      </c>
      <c r="N102" s="26"/>
      <c r="O102" s="35">
        <f t="shared" si="8"/>
        <v>0</v>
      </c>
    </row>
    <row r="103" spans="1:15" ht="15.75" thickBot="1" x14ac:dyDescent="0.3">
      <c r="A103" s="43" t="s">
        <v>71</v>
      </c>
      <c r="B103" s="45" t="s">
        <v>81</v>
      </c>
      <c r="C103" s="44">
        <v>42836.613888888889</v>
      </c>
      <c r="D103" s="44">
        <v>42836.620138888888</v>
      </c>
      <c r="E103" s="43" t="s">
        <v>74</v>
      </c>
      <c r="F103" s="22">
        <v>77304</v>
      </c>
      <c r="G103" s="43" t="s">
        <v>82</v>
      </c>
      <c r="H103" s="22">
        <v>77301</v>
      </c>
      <c r="I103" s="45" t="s">
        <v>140</v>
      </c>
      <c r="J103" s="27">
        <v>1</v>
      </c>
      <c r="K103" s="38">
        <v>0.58333333333333337</v>
      </c>
      <c r="L103" s="24">
        <f t="shared" si="4"/>
        <v>0.58680555555555558</v>
      </c>
      <c r="M103" s="24">
        <f t="shared" si="5"/>
        <v>3.4722222222222099E-3</v>
      </c>
      <c r="N103" s="26">
        <f>L103-K94</f>
        <v>0.27430555555555558</v>
      </c>
      <c r="O103" s="35">
        <f t="shared" si="8"/>
        <v>6.5833333333333339</v>
      </c>
    </row>
    <row r="104" spans="1:15" s="54" customFormat="1" ht="15.75" thickTop="1" x14ac:dyDescent="0.25">
      <c r="A104" s="54" t="s">
        <v>71</v>
      </c>
      <c r="B104" s="56" t="s">
        <v>70</v>
      </c>
      <c r="C104" s="55">
        <v>42837.304166666669</v>
      </c>
      <c r="D104" s="55">
        <v>42837.308333333334</v>
      </c>
      <c r="E104" s="56" t="s">
        <v>147</v>
      </c>
      <c r="F104" s="57">
        <v>77301</v>
      </c>
      <c r="G104" s="54" t="s">
        <v>117</v>
      </c>
      <c r="H104" s="57">
        <v>770304</v>
      </c>
      <c r="I104" s="56" t="s">
        <v>114</v>
      </c>
      <c r="J104" s="57">
        <v>1</v>
      </c>
      <c r="K104" s="59">
        <v>0.3125</v>
      </c>
      <c r="L104" s="60">
        <f t="shared" si="4"/>
        <v>0.31597222222222221</v>
      </c>
      <c r="M104" s="60">
        <f t="shared" si="5"/>
        <v>3.4722222222222099E-3</v>
      </c>
      <c r="N104" s="61"/>
      <c r="O104" s="62">
        <f t="shared" si="8"/>
        <v>0</v>
      </c>
    </row>
    <row r="105" spans="1:15" x14ac:dyDescent="0.25">
      <c r="A105" s="43" t="s">
        <v>71</v>
      </c>
      <c r="B105" s="45" t="s">
        <v>158</v>
      </c>
      <c r="C105" s="44">
        <v>42837.330555555556</v>
      </c>
      <c r="D105" s="44">
        <v>42837.334722222222</v>
      </c>
      <c r="E105" s="43" t="s">
        <v>153</v>
      </c>
      <c r="F105" s="22">
        <v>77304</v>
      </c>
      <c r="G105" s="43" t="s">
        <v>120</v>
      </c>
      <c r="H105" s="27">
        <v>77304</v>
      </c>
      <c r="I105" s="43" t="s">
        <v>93</v>
      </c>
      <c r="J105" s="27">
        <v>2</v>
      </c>
      <c r="K105" s="38">
        <v>0.33333333333333331</v>
      </c>
      <c r="L105" s="24">
        <f t="shared" si="4"/>
        <v>0.34027777777777773</v>
      </c>
      <c r="M105" s="24">
        <f t="shared" si="5"/>
        <v>6.9444444444444198E-3</v>
      </c>
      <c r="N105" s="26"/>
      <c r="O105" s="35">
        <f t="shared" si="8"/>
        <v>0</v>
      </c>
    </row>
    <row r="106" spans="1:15" x14ac:dyDescent="0.25">
      <c r="A106" s="43" t="s">
        <v>71</v>
      </c>
      <c r="B106" s="45" t="s">
        <v>125</v>
      </c>
      <c r="C106" s="44">
        <v>42837.40625</v>
      </c>
      <c r="D106" s="44">
        <v>42837.415277777778</v>
      </c>
      <c r="E106" s="43" t="s">
        <v>74</v>
      </c>
      <c r="F106" s="22">
        <v>77304</v>
      </c>
      <c r="G106" s="45" t="s">
        <v>150</v>
      </c>
      <c r="H106" s="27">
        <v>77301</v>
      </c>
      <c r="I106" s="45" t="s">
        <v>140</v>
      </c>
      <c r="J106" s="22">
        <v>2</v>
      </c>
      <c r="K106" s="42">
        <v>0.41666666666666669</v>
      </c>
      <c r="L106" s="24">
        <f t="shared" si="4"/>
        <v>0.4236111111111111</v>
      </c>
      <c r="M106" s="26">
        <f t="shared" si="5"/>
        <v>6.9444444444444198E-3</v>
      </c>
      <c r="N106" s="26"/>
      <c r="O106" s="36">
        <f t="shared" si="8"/>
        <v>0</v>
      </c>
    </row>
    <row r="107" spans="1:15" x14ac:dyDescent="0.25">
      <c r="A107" s="43" t="s">
        <v>71</v>
      </c>
      <c r="B107" s="45" t="s">
        <v>76</v>
      </c>
      <c r="C107" s="44">
        <v>42837.422222222223</v>
      </c>
      <c r="D107" s="44">
        <v>42837.431250000001</v>
      </c>
      <c r="E107" s="45" t="s">
        <v>156</v>
      </c>
      <c r="F107" s="22">
        <v>77301</v>
      </c>
      <c r="G107" s="43" t="s">
        <v>77</v>
      </c>
      <c r="H107" s="27">
        <v>77304</v>
      </c>
      <c r="I107" s="45" t="s">
        <v>80</v>
      </c>
      <c r="J107" s="22">
        <v>3</v>
      </c>
      <c r="K107" s="42">
        <v>0.41666666666666669</v>
      </c>
      <c r="L107" s="24">
        <f t="shared" si="4"/>
        <v>0.42708333333333337</v>
      </c>
      <c r="M107" s="26">
        <f t="shared" si="5"/>
        <v>1.0416666666666685E-2</v>
      </c>
      <c r="N107" s="26"/>
      <c r="O107" s="36">
        <f t="shared" si="8"/>
        <v>0</v>
      </c>
    </row>
    <row r="108" spans="1:15" x14ac:dyDescent="0.25">
      <c r="A108" s="43" t="s">
        <v>71</v>
      </c>
      <c r="B108" s="45" t="s">
        <v>76</v>
      </c>
      <c r="C108" s="44">
        <v>42837.439583333333</v>
      </c>
      <c r="D108" s="44">
        <v>42837.447222222225</v>
      </c>
      <c r="E108" s="43" t="s">
        <v>77</v>
      </c>
      <c r="F108" s="27">
        <v>77304</v>
      </c>
      <c r="G108" s="45" t="s">
        <v>156</v>
      </c>
      <c r="H108" s="22">
        <v>77301</v>
      </c>
      <c r="I108" s="45" t="s">
        <v>140</v>
      </c>
      <c r="J108" s="22">
        <v>1</v>
      </c>
      <c r="K108" s="42">
        <v>0.5</v>
      </c>
      <c r="L108" s="24">
        <f t="shared" si="4"/>
        <v>0.50347222222222221</v>
      </c>
      <c r="M108" s="26">
        <f t="shared" si="5"/>
        <v>3.4722222222222099E-3</v>
      </c>
      <c r="N108" s="26"/>
      <c r="O108" s="36">
        <f t="shared" si="8"/>
        <v>0</v>
      </c>
    </row>
    <row r="109" spans="1:15" x14ac:dyDescent="0.25">
      <c r="A109" s="43" t="s">
        <v>71</v>
      </c>
      <c r="B109" s="45" t="s">
        <v>154</v>
      </c>
      <c r="C109" s="44">
        <v>42837.505555555559</v>
      </c>
      <c r="D109" s="44">
        <v>42837.51458333333</v>
      </c>
      <c r="E109" s="43" t="s">
        <v>120</v>
      </c>
      <c r="F109" s="22">
        <v>77304</v>
      </c>
      <c r="G109" s="43" t="s">
        <v>119</v>
      </c>
      <c r="H109" s="22">
        <v>77304</v>
      </c>
      <c r="I109" s="45" t="s">
        <v>140</v>
      </c>
      <c r="J109" s="22">
        <v>2</v>
      </c>
      <c r="K109" s="42">
        <v>0.52083333333333337</v>
      </c>
      <c r="L109" s="24">
        <f t="shared" si="4"/>
        <v>0.52777777777777779</v>
      </c>
      <c r="M109" s="26">
        <f t="shared" si="5"/>
        <v>6.9444444444444198E-3</v>
      </c>
      <c r="N109" s="26"/>
      <c r="O109" s="36">
        <f t="shared" si="8"/>
        <v>0</v>
      </c>
    </row>
    <row r="110" spans="1:15" x14ac:dyDescent="0.25">
      <c r="A110" s="43" t="s">
        <v>71</v>
      </c>
      <c r="B110" s="45" t="s">
        <v>159</v>
      </c>
      <c r="C110" s="44">
        <v>42837.52847222222</v>
      </c>
      <c r="D110" s="44">
        <v>42837.539583333331</v>
      </c>
      <c r="E110" s="45" t="s">
        <v>160</v>
      </c>
      <c r="F110" s="27">
        <v>77301</v>
      </c>
      <c r="G110" s="45" t="s">
        <v>161</v>
      </c>
      <c r="H110" s="22">
        <v>77301</v>
      </c>
      <c r="I110" s="45" t="s">
        <v>75</v>
      </c>
      <c r="J110" s="22">
        <v>4</v>
      </c>
      <c r="K110" s="42">
        <v>0.53125</v>
      </c>
      <c r="L110" s="24">
        <f t="shared" si="4"/>
        <v>0.54513888888888884</v>
      </c>
      <c r="M110" s="26">
        <f t="shared" si="5"/>
        <v>1.388888888888884E-2</v>
      </c>
      <c r="N110" s="26"/>
      <c r="O110" s="36">
        <f t="shared" si="8"/>
        <v>0</v>
      </c>
    </row>
    <row r="111" spans="1:15" x14ac:dyDescent="0.25">
      <c r="A111" s="43" t="s">
        <v>71</v>
      </c>
      <c r="B111" s="45" t="s">
        <v>87</v>
      </c>
      <c r="C111" s="44">
        <v>42837.560416666667</v>
      </c>
      <c r="D111" s="44">
        <v>42837.569444444445</v>
      </c>
      <c r="E111" s="45" t="s">
        <v>155</v>
      </c>
      <c r="F111" s="27">
        <v>77301</v>
      </c>
      <c r="G111" s="43" t="s">
        <v>88</v>
      </c>
      <c r="H111" s="27">
        <v>77301</v>
      </c>
      <c r="I111" s="45" t="s">
        <v>114</v>
      </c>
      <c r="J111" s="23">
        <v>3</v>
      </c>
      <c r="K111" s="42">
        <v>0.5625</v>
      </c>
      <c r="L111" s="24">
        <f t="shared" si="4"/>
        <v>0.57291666666666663</v>
      </c>
      <c r="M111" s="26">
        <f t="shared" si="5"/>
        <v>1.041666666666663E-2</v>
      </c>
      <c r="N111" s="26"/>
      <c r="O111" s="36">
        <f t="shared" si="8"/>
        <v>0</v>
      </c>
    </row>
    <row r="112" spans="1:15" x14ac:dyDescent="0.25">
      <c r="A112" s="43" t="s">
        <v>71</v>
      </c>
      <c r="B112" s="45" t="s">
        <v>159</v>
      </c>
      <c r="C112" s="44">
        <v>42837.59375</v>
      </c>
      <c r="D112" s="44">
        <v>42837.60833333333</v>
      </c>
      <c r="E112" s="45" t="s">
        <v>161</v>
      </c>
      <c r="G112" s="45" t="s">
        <v>160</v>
      </c>
      <c r="H112" s="27">
        <v>77301</v>
      </c>
      <c r="I112" s="45" t="s">
        <v>140</v>
      </c>
      <c r="J112" s="27">
        <v>4</v>
      </c>
      <c r="K112" s="38">
        <v>0.625</v>
      </c>
      <c r="L112" s="24">
        <f t="shared" si="4"/>
        <v>0.63888888888888884</v>
      </c>
      <c r="M112" s="24">
        <f t="shared" si="5"/>
        <v>1.388888888888884E-2</v>
      </c>
      <c r="N112" s="26"/>
      <c r="O112" s="35">
        <f t="shared" si="8"/>
        <v>0</v>
      </c>
    </row>
    <row r="113" spans="1:17" x14ac:dyDescent="0.25">
      <c r="A113" s="43" t="s">
        <v>71</v>
      </c>
      <c r="B113" s="45" t="s">
        <v>70</v>
      </c>
      <c r="C113" s="44">
        <v>42837.709722222222</v>
      </c>
      <c r="D113" s="44">
        <v>42837.713888888888</v>
      </c>
      <c r="E113" s="43" t="s">
        <v>117</v>
      </c>
      <c r="F113" s="22">
        <v>770304</v>
      </c>
      <c r="G113" s="45" t="s">
        <v>147</v>
      </c>
      <c r="H113" s="22">
        <v>77301</v>
      </c>
      <c r="I113" s="45" t="s">
        <v>140</v>
      </c>
      <c r="J113" s="22">
        <v>2</v>
      </c>
      <c r="K113" s="42">
        <v>0.5625</v>
      </c>
      <c r="L113" s="24">
        <f t="shared" si="4"/>
        <v>0.56944444444444442</v>
      </c>
      <c r="M113" s="26">
        <f t="shared" si="5"/>
        <v>6.9444444444444198E-3</v>
      </c>
      <c r="N113" s="26"/>
      <c r="O113" s="36">
        <f t="shared" si="8"/>
        <v>0</v>
      </c>
    </row>
    <row r="114" spans="1:17" ht="15.75" thickBot="1" x14ac:dyDescent="0.3">
      <c r="A114" s="43" t="s">
        <v>71</v>
      </c>
      <c r="B114" s="45" t="s">
        <v>87</v>
      </c>
      <c r="C114" s="44">
        <v>42837.729861111111</v>
      </c>
      <c r="D114" s="44">
        <v>42837.738194444442</v>
      </c>
      <c r="E114" s="43" t="s">
        <v>88</v>
      </c>
      <c r="F114" s="27">
        <v>77301</v>
      </c>
      <c r="G114" s="45" t="s">
        <v>155</v>
      </c>
      <c r="H114" s="27">
        <v>77031</v>
      </c>
      <c r="I114" s="45" t="s">
        <v>140</v>
      </c>
      <c r="J114" s="22">
        <v>3</v>
      </c>
      <c r="K114" s="38">
        <v>0.72916666666666663</v>
      </c>
      <c r="L114" s="24">
        <f t="shared" si="4"/>
        <v>0.73958333333333326</v>
      </c>
      <c r="M114" s="24">
        <f t="shared" si="5"/>
        <v>1.041666666666663E-2</v>
      </c>
      <c r="N114" s="26">
        <f>L114-K104</f>
        <v>0.42708333333333326</v>
      </c>
      <c r="O114" s="35">
        <f t="shared" si="8"/>
        <v>10.249999999999998</v>
      </c>
    </row>
    <row r="115" spans="1:17" s="54" customFormat="1" ht="15.75" thickTop="1" x14ac:dyDescent="0.25">
      <c r="A115" s="54" t="s">
        <v>71</v>
      </c>
      <c r="B115" s="54" t="s">
        <v>70</v>
      </c>
      <c r="C115" s="55">
        <v>42838.305555555555</v>
      </c>
      <c r="D115" s="55">
        <v>42838.30972222222</v>
      </c>
      <c r="E115" s="56" t="s">
        <v>147</v>
      </c>
      <c r="F115" s="57">
        <v>77301</v>
      </c>
      <c r="G115" s="54" t="s">
        <v>117</v>
      </c>
      <c r="H115" s="57">
        <v>770304</v>
      </c>
      <c r="I115" s="56" t="s">
        <v>114</v>
      </c>
      <c r="J115" s="57">
        <v>1</v>
      </c>
      <c r="K115" s="59">
        <v>0.3125</v>
      </c>
      <c r="L115" s="60">
        <f t="shared" si="4"/>
        <v>0.31597222222222221</v>
      </c>
      <c r="M115" s="61">
        <f t="shared" si="5"/>
        <v>3.4722222222222099E-3</v>
      </c>
      <c r="N115" s="61"/>
      <c r="O115" s="63">
        <f t="shared" si="8"/>
        <v>0</v>
      </c>
    </row>
    <row r="116" spans="1:17" x14ac:dyDescent="0.25">
      <c r="A116" s="43" t="s">
        <v>71</v>
      </c>
      <c r="B116" s="45" t="s">
        <v>127</v>
      </c>
      <c r="C116" s="44">
        <v>42838.318055555559</v>
      </c>
      <c r="D116" s="44">
        <v>42838.32708333333</v>
      </c>
      <c r="E116" s="45" t="s">
        <v>145</v>
      </c>
      <c r="F116" s="27">
        <v>77301</v>
      </c>
      <c r="G116" s="45" t="s">
        <v>129</v>
      </c>
      <c r="H116" s="27">
        <v>77301</v>
      </c>
      <c r="I116" s="45" t="s">
        <v>75</v>
      </c>
      <c r="J116" s="22">
        <v>3</v>
      </c>
      <c r="K116" s="38">
        <v>0.33333333333333331</v>
      </c>
      <c r="L116" s="24">
        <f t="shared" si="4"/>
        <v>0.34375</v>
      </c>
      <c r="M116" s="24">
        <f t="shared" si="5"/>
        <v>1.0416666666666685E-2</v>
      </c>
      <c r="N116" s="26"/>
      <c r="O116" s="35">
        <f t="shared" si="8"/>
        <v>0</v>
      </c>
    </row>
    <row r="117" spans="1:17" x14ac:dyDescent="0.25">
      <c r="A117" s="43" t="s">
        <v>71</v>
      </c>
      <c r="B117" s="45" t="s">
        <v>96</v>
      </c>
      <c r="C117" s="44">
        <v>42838.337500000001</v>
      </c>
      <c r="D117" s="44">
        <v>42838.341666666667</v>
      </c>
      <c r="E117" s="45" t="s">
        <v>97</v>
      </c>
      <c r="F117" s="27">
        <v>77301</v>
      </c>
      <c r="G117" s="45" t="s">
        <v>162</v>
      </c>
      <c r="H117" s="27">
        <v>77304</v>
      </c>
      <c r="I117" s="45" t="s">
        <v>80</v>
      </c>
      <c r="J117" s="22">
        <v>1</v>
      </c>
      <c r="K117" s="42">
        <v>0.34375</v>
      </c>
      <c r="L117" s="24">
        <f t="shared" si="4"/>
        <v>0.34722222222222221</v>
      </c>
      <c r="M117" s="26">
        <f t="shared" si="5"/>
        <v>3.4722222222222099E-3</v>
      </c>
      <c r="N117" s="26"/>
      <c r="O117" s="36">
        <f t="shared" si="8"/>
        <v>0</v>
      </c>
    </row>
    <row r="118" spans="1:17" x14ac:dyDescent="0.25">
      <c r="A118" s="43" t="s">
        <v>71</v>
      </c>
      <c r="B118" s="45" t="s">
        <v>72</v>
      </c>
      <c r="C118" s="44">
        <v>42838.399305555555</v>
      </c>
      <c r="D118" s="44">
        <v>42838.402777777781</v>
      </c>
      <c r="E118" s="43" t="s">
        <v>73</v>
      </c>
      <c r="F118" s="22">
        <v>77301</v>
      </c>
      <c r="G118" s="43" t="s">
        <v>74</v>
      </c>
      <c r="H118" s="22">
        <v>77304</v>
      </c>
      <c r="I118" s="43" t="s">
        <v>93</v>
      </c>
      <c r="J118" s="22">
        <v>2</v>
      </c>
      <c r="K118" s="38">
        <v>0.34375</v>
      </c>
      <c r="L118" s="24">
        <f t="shared" si="4"/>
        <v>0.35069444444444442</v>
      </c>
      <c r="M118" s="24">
        <f t="shared" si="5"/>
        <v>6.9444444444444198E-3</v>
      </c>
      <c r="N118" s="26"/>
      <c r="O118" s="35">
        <f t="shared" si="8"/>
        <v>0</v>
      </c>
    </row>
    <row r="119" spans="1:17" x14ac:dyDescent="0.25">
      <c r="A119" s="43" t="s">
        <v>71</v>
      </c>
      <c r="B119" s="45" t="s">
        <v>85</v>
      </c>
      <c r="C119" s="44">
        <v>42838.411111111112</v>
      </c>
      <c r="D119" s="44">
        <v>42838.416666666664</v>
      </c>
      <c r="E119" s="43" t="s">
        <v>86</v>
      </c>
      <c r="F119" s="27">
        <v>77301</v>
      </c>
      <c r="G119" s="43" t="s">
        <v>74</v>
      </c>
      <c r="H119" s="22">
        <v>77304</v>
      </c>
      <c r="I119" s="43" t="s">
        <v>93</v>
      </c>
      <c r="J119" s="22">
        <v>2</v>
      </c>
      <c r="K119" s="42">
        <v>0.41319444444444442</v>
      </c>
      <c r="L119" s="24">
        <f t="shared" si="4"/>
        <v>0.42013888888888884</v>
      </c>
      <c r="M119" s="26">
        <f t="shared" si="5"/>
        <v>6.9444444444444198E-3</v>
      </c>
      <c r="N119" s="26"/>
      <c r="O119" s="36">
        <f t="shared" si="8"/>
        <v>0</v>
      </c>
    </row>
    <row r="120" spans="1:17" x14ac:dyDescent="0.25">
      <c r="A120" s="43" t="s">
        <v>71</v>
      </c>
      <c r="B120" s="45" t="s">
        <v>81</v>
      </c>
      <c r="C120" s="44">
        <v>42838.422222222223</v>
      </c>
      <c r="D120" s="44">
        <v>42838.428472222222</v>
      </c>
      <c r="E120" s="43" t="s">
        <v>82</v>
      </c>
      <c r="F120" s="22">
        <v>77301</v>
      </c>
      <c r="G120" s="43" t="s">
        <v>74</v>
      </c>
      <c r="H120" s="22">
        <v>77304</v>
      </c>
      <c r="I120" s="43" t="s">
        <v>93</v>
      </c>
      <c r="J120" s="27">
        <v>1</v>
      </c>
      <c r="K120" s="42">
        <v>0.41666666666666669</v>
      </c>
      <c r="L120" s="24">
        <f t="shared" si="4"/>
        <v>0.4201388888888889</v>
      </c>
      <c r="M120" s="26">
        <f t="shared" si="5"/>
        <v>3.4722222222222099E-3</v>
      </c>
      <c r="N120" s="26"/>
      <c r="O120" s="36">
        <f t="shared" si="8"/>
        <v>0</v>
      </c>
    </row>
    <row r="121" spans="1:17" x14ac:dyDescent="0.25">
      <c r="A121" s="43" t="s">
        <v>71</v>
      </c>
      <c r="B121" s="45" t="s">
        <v>127</v>
      </c>
      <c r="C121" s="44">
        <v>42838.487500000003</v>
      </c>
      <c r="D121" s="44">
        <v>42838.482638888891</v>
      </c>
      <c r="E121" s="45" t="s">
        <v>129</v>
      </c>
      <c r="F121" s="27">
        <v>77301</v>
      </c>
      <c r="G121" s="45" t="s">
        <v>145</v>
      </c>
      <c r="H121" s="27">
        <v>77301</v>
      </c>
      <c r="I121" s="45" t="s">
        <v>140</v>
      </c>
      <c r="J121" s="22">
        <v>4</v>
      </c>
      <c r="K121" s="42">
        <v>0.41666666666666669</v>
      </c>
      <c r="L121" s="24">
        <f t="shared" si="4"/>
        <v>0.43055555555555558</v>
      </c>
      <c r="M121" s="26">
        <f t="shared" si="5"/>
        <v>1.3888888888888895E-2</v>
      </c>
      <c r="N121" s="26"/>
      <c r="O121" s="36">
        <f t="shared" si="8"/>
        <v>0</v>
      </c>
    </row>
    <row r="122" spans="1:17" x14ac:dyDescent="0.25">
      <c r="A122" s="43" t="s">
        <v>71</v>
      </c>
      <c r="B122" s="45" t="s">
        <v>72</v>
      </c>
      <c r="C122" s="44">
        <v>42838.576388888891</v>
      </c>
      <c r="D122" s="44">
        <v>42838.581250000003</v>
      </c>
      <c r="E122" s="43" t="s">
        <v>74</v>
      </c>
      <c r="F122" s="22">
        <v>77304</v>
      </c>
      <c r="G122" s="43" t="s">
        <v>73</v>
      </c>
      <c r="H122" s="22">
        <v>77301</v>
      </c>
      <c r="I122" s="45" t="s">
        <v>140</v>
      </c>
      <c r="J122" s="22">
        <v>2</v>
      </c>
      <c r="K122" s="42">
        <v>0.59027777777777779</v>
      </c>
      <c r="L122" s="24">
        <f t="shared" si="4"/>
        <v>0.59722222222222221</v>
      </c>
      <c r="M122" s="26">
        <f t="shared" si="5"/>
        <v>6.9444444444444198E-3</v>
      </c>
      <c r="N122" s="26"/>
      <c r="O122" s="36">
        <f t="shared" si="8"/>
        <v>0</v>
      </c>
    </row>
    <row r="123" spans="1:17" x14ac:dyDescent="0.25">
      <c r="A123" s="43" t="s">
        <v>71</v>
      </c>
      <c r="B123" s="45" t="s">
        <v>81</v>
      </c>
      <c r="C123" s="44">
        <v>42838.59097222222</v>
      </c>
      <c r="D123" s="44">
        <v>42838.598611111112</v>
      </c>
      <c r="E123" s="43" t="s">
        <v>74</v>
      </c>
      <c r="F123" s="22">
        <v>77304</v>
      </c>
      <c r="G123" s="43" t="s">
        <v>82</v>
      </c>
      <c r="H123" s="22">
        <v>77301</v>
      </c>
      <c r="I123" s="45" t="s">
        <v>140</v>
      </c>
      <c r="J123" s="27">
        <v>1</v>
      </c>
      <c r="K123" s="38">
        <v>0.58333333333333337</v>
      </c>
      <c r="L123" s="24">
        <f t="shared" si="4"/>
        <v>0.58680555555555558</v>
      </c>
      <c r="M123" s="26">
        <f t="shared" si="5"/>
        <v>3.4722222222222099E-3</v>
      </c>
      <c r="N123" s="26"/>
      <c r="O123" s="36"/>
    </row>
    <row r="124" spans="1:17" x14ac:dyDescent="0.25">
      <c r="A124" s="43" t="s">
        <v>71</v>
      </c>
      <c r="B124" s="45" t="s">
        <v>85</v>
      </c>
      <c r="C124" s="44">
        <v>42838.604861111111</v>
      </c>
      <c r="D124" s="44">
        <v>42838.612500000003</v>
      </c>
      <c r="E124" s="43" t="s">
        <v>74</v>
      </c>
      <c r="F124" s="22">
        <v>77304</v>
      </c>
      <c r="G124" s="43" t="s">
        <v>86</v>
      </c>
      <c r="H124" s="27">
        <v>77301</v>
      </c>
      <c r="I124" s="45" t="s">
        <v>140</v>
      </c>
      <c r="J124" s="27">
        <v>2</v>
      </c>
      <c r="K124" s="38">
        <v>0.59375</v>
      </c>
      <c r="L124" s="24">
        <f t="shared" si="4"/>
        <v>0.60069444444444442</v>
      </c>
      <c r="M124" s="26">
        <f t="shared" si="5"/>
        <v>6.9444444444444198E-3</v>
      </c>
      <c r="N124" s="26"/>
      <c r="O124" s="36">
        <f>N124*24</f>
        <v>0</v>
      </c>
      <c r="Q124" s="36"/>
    </row>
    <row r="125" spans="1:17" ht="15.75" thickBot="1" x14ac:dyDescent="0.3">
      <c r="A125" s="43" t="s">
        <v>71</v>
      </c>
      <c r="B125" s="45" t="s">
        <v>70</v>
      </c>
      <c r="C125" s="44">
        <v>42838.709722222222</v>
      </c>
      <c r="D125" s="44">
        <v>42838.713194444441</v>
      </c>
      <c r="E125" s="43" t="s">
        <v>117</v>
      </c>
      <c r="F125" s="22">
        <v>770304</v>
      </c>
      <c r="G125" s="45" t="s">
        <v>147</v>
      </c>
      <c r="H125" s="22">
        <v>77301</v>
      </c>
      <c r="I125" s="45" t="s">
        <v>140</v>
      </c>
      <c r="J125" s="22">
        <v>2</v>
      </c>
      <c r="K125" s="42">
        <v>0.70833333333333337</v>
      </c>
      <c r="L125" s="24">
        <f t="shared" si="4"/>
        <v>0.71527777777777779</v>
      </c>
      <c r="M125" s="24">
        <f t="shared" si="5"/>
        <v>6.9444444444444198E-3</v>
      </c>
      <c r="N125" s="26">
        <f>L125-K115</f>
        <v>0.40277777777777779</v>
      </c>
      <c r="O125" s="35">
        <f>N125*24</f>
        <v>9.6666666666666679</v>
      </c>
    </row>
    <row r="126" spans="1:17" s="54" customFormat="1" ht="15.75" thickTop="1" x14ac:dyDescent="0.25">
      <c r="A126" s="54" t="s">
        <v>71</v>
      </c>
      <c r="B126" s="54" t="s">
        <v>164</v>
      </c>
      <c r="C126" s="55">
        <v>42839.330555555556</v>
      </c>
      <c r="D126" s="55">
        <v>42839.334722222222</v>
      </c>
      <c r="E126" s="54" t="s">
        <v>163</v>
      </c>
      <c r="F126" s="57">
        <v>77304</v>
      </c>
      <c r="G126" s="54" t="s">
        <v>120</v>
      </c>
      <c r="H126" s="64">
        <v>77304</v>
      </c>
      <c r="I126" s="54" t="s">
        <v>93</v>
      </c>
      <c r="J126" s="64">
        <v>2</v>
      </c>
      <c r="K126" s="65">
        <v>0.33333333333333331</v>
      </c>
      <c r="L126" s="60">
        <f t="shared" si="4"/>
        <v>0.34027777777777773</v>
      </c>
      <c r="M126" s="61">
        <f t="shared" si="5"/>
        <v>6.9444444444444198E-3</v>
      </c>
      <c r="N126" s="61"/>
      <c r="O126" s="63">
        <f>N126*24</f>
        <v>0</v>
      </c>
    </row>
    <row r="127" spans="1:17" x14ac:dyDescent="0.25">
      <c r="A127" s="43" t="s">
        <v>71</v>
      </c>
      <c r="B127" s="45" t="s">
        <v>125</v>
      </c>
      <c r="C127" s="44">
        <v>42839.431944444441</v>
      </c>
      <c r="D127" s="44">
        <v>42839.440972222219</v>
      </c>
      <c r="E127" s="43" t="s">
        <v>74</v>
      </c>
      <c r="F127" s="22">
        <v>77304</v>
      </c>
      <c r="G127" s="45" t="s">
        <v>150</v>
      </c>
      <c r="H127" s="27">
        <v>77301</v>
      </c>
      <c r="I127" s="45" t="s">
        <v>140</v>
      </c>
      <c r="J127" s="22">
        <v>2</v>
      </c>
      <c r="K127" s="42">
        <v>0.41666666666666669</v>
      </c>
      <c r="L127" s="24">
        <f t="shared" si="4"/>
        <v>0.4236111111111111</v>
      </c>
      <c r="M127" s="26">
        <f t="shared" si="5"/>
        <v>6.9444444444444198E-3</v>
      </c>
      <c r="N127" s="26"/>
      <c r="O127" s="36">
        <f>N127*24</f>
        <v>0</v>
      </c>
    </row>
    <row r="128" spans="1:17" x14ac:dyDescent="0.25">
      <c r="A128" s="43" t="s">
        <v>71</v>
      </c>
      <c r="B128" s="45" t="s">
        <v>91</v>
      </c>
      <c r="C128" s="44">
        <v>42839.497916666667</v>
      </c>
      <c r="D128" s="44">
        <v>42839.506944444445</v>
      </c>
      <c r="E128" s="43" t="s">
        <v>92</v>
      </c>
      <c r="F128" s="22">
        <v>77301</v>
      </c>
      <c r="G128" s="43" t="s">
        <v>77</v>
      </c>
      <c r="H128" s="27">
        <v>77304</v>
      </c>
      <c r="I128" s="45" t="s">
        <v>80</v>
      </c>
      <c r="J128" s="22">
        <v>4</v>
      </c>
      <c r="K128" s="42">
        <v>0.5</v>
      </c>
      <c r="L128" s="24">
        <f t="shared" si="4"/>
        <v>0.51388888888888884</v>
      </c>
      <c r="M128" s="26">
        <f t="shared" si="5"/>
        <v>1.388888888888884E-2</v>
      </c>
      <c r="N128" s="26"/>
      <c r="O128" s="36">
        <f>N128*24</f>
        <v>0</v>
      </c>
    </row>
    <row r="129" spans="1:15" x14ac:dyDescent="0.25">
      <c r="A129" s="43" t="s">
        <v>71</v>
      </c>
      <c r="B129" s="45" t="s">
        <v>83</v>
      </c>
      <c r="C129" s="44">
        <v>42839.53125</v>
      </c>
      <c r="D129" s="44">
        <v>42839.540972222225</v>
      </c>
      <c r="E129" s="45" t="s">
        <v>84</v>
      </c>
      <c r="F129" s="27">
        <v>77301</v>
      </c>
      <c r="G129" s="45" t="s">
        <v>152</v>
      </c>
      <c r="H129" s="27">
        <v>77301</v>
      </c>
      <c r="I129" s="45" t="s">
        <v>93</v>
      </c>
      <c r="J129" s="22">
        <v>3</v>
      </c>
      <c r="K129" s="42">
        <v>0.53125</v>
      </c>
      <c r="L129" s="24">
        <f t="shared" si="4"/>
        <v>0.54166666666666663</v>
      </c>
      <c r="M129" s="26">
        <f t="shared" si="5"/>
        <v>1.041666666666663E-2</v>
      </c>
      <c r="N129" s="26"/>
      <c r="O129" s="36"/>
    </row>
    <row r="130" spans="1:15" x14ac:dyDescent="0.25">
      <c r="A130" s="43" t="s">
        <v>71</v>
      </c>
      <c r="B130" s="45" t="s">
        <v>87</v>
      </c>
      <c r="C130" s="44">
        <v>42839.551388888889</v>
      </c>
      <c r="D130" s="44">
        <v>42839.557638888888</v>
      </c>
      <c r="E130" s="45" t="s">
        <v>155</v>
      </c>
      <c r="F130" s="27">
        <v>77301</v>
      </c>
      <c r="G130" s="43" t="s">
        <v>88</v>
      </c>
      <c r="H130" s="27">
        <v>77301</v>
      </c>
      <c r="I130" s="45" t="s">
        <v>114</v>
      </c>
      <c r="J130" s="23">
        <v>3</v>
      </c>
      <c r="K130" s="38">
        <v>0.54166666666666663</v>
      </c>
      <c r="L130" s="24">
        <f t="shared" ref="L130:L193" si="9">K130+J130/24/12</f>
        <v>0.55208333333333326</v>
      </c>
      <c r="M130" s="24">
        <f t="shared" ref="M130:M193" si="10">L130-K130</f>
        <v>1.041666666666663E-2</v>
      </c>
      <c r="N130" s="26"/>
      <c r="O130" s="35">
        <f>N130*24</f>
        <v>0</v>
      </c>
    </row>
    <row r="131" spans="1:15" x14ac:dyDescent="0.25">
      <c r="A131" s="43" t="s">
        <v>71</v>
      </c>
      <c r="B131" s="43" t="s">
        <v>164</v>
      </c>
      <c r="C131" s="44">
        <v>42839.552777777775</v>
      </c>
      <c r="D131" s="44">
        <v>42839.561805555553</v>
      </c>
      <c r="E131" s="43" t="s">
        <v>120</v>
      </c>
      <c r="F131" s="22">
        <v>77304</v>
      </c>
      <c r="G131" s="43" t="s">
        <v>119</v>
      </c>
      <c r="H131" s="22">
        <v>77304</v>
      </c>
      <c r="I131" s="45" t="s">
        <v>93</v>
      </c>
      <c r="J131" s="22">
        <v>2</v>
      </c>
      <c r="K131" s="42">
        <v>0.52083333333333337</v>
      </c>
      <c r="L131" s="24">
        <f t="shared" si="9"/>
        <v>0.52777777777777779</v>
      </c>
      <c r="M131" s="26">
        <f t="shared" si="10"/>
        <v>6.9444444444444198E-3</v>
      </c>
      <c r="N131" s="26"/>
      <c r="O131" s="36">
        <f>N131*24</f>
        <v>0</v>
      </c>
    </row>
    <row r="132" spans="1:15" x14ac:dyDescent="0.25">
      <c r="A132" s="43" t="s">
        <v>71</v>
      </c>
      <c r="B132" s="45" t="s">
        <v>87</v>
      </c>
      <c r="C132" s="44">
        <v>42839.734722222223</v>
      </c>
      <c r="D132" s="44">
        <v>42839.743055555555</v>
      </c>
      <c r="E132" s="43" t="s">
        <v>88</v>
      </c>
      <c r="F132" s="27">
        <v>77301</v>
      </c>
      <c r="G132" s="45" t="s">
        <v>155</v>
      </c>
      <c r="H132" s="27">
        <v>77031</v>
      </c>
      <c r="I132" s="45" t="s">
        <v>140</v>
      </c>
      <c r="J132" s="22">
        <v>3</v>
      </c>
      <c r="K132" s="42">
        <v>0.72916666666666663</v>
      </c>
      <c r="L132" s="24">
        <f t="shared" si="9"/>
        <v>0.73958333333333326</v>
      </c>
      <c r="M132" s="26">
        <f t="shared" si="10"/>
        <v>1.041666666666663E-2</v>
      </c>
      <c r="N132" s="26"/>
      <c r="O132" s="36"/>
    </row>
    <row r="133" spans="1:15" s="73" customFormat="1" ht="15.75" thickBot="1" x14ac:dyDescent="0.3">
      <c r="A133" s="73" t="s">
        <v>71</v>
      </c>
      <c r="B133" s="74" t="s">
        <v>83</v>
      </c>
      <c r="C133" s="75">
        <v>42839.753472222219</v>
      </c>
      <c r="D133" s="75">
        <v>42839.761111111111</v>
      </c>
      <c r="E133" s="74" t="s">
        <v>152</v>
      </c>
      <c r="F133" s="76">
        <v>77301</v>
      </c>
      <c r="G133" s="74" t="s">
        <v>84</v>
      </c>
      <c r="H133" s="76">
        <v>77301</v>
      </c>
      <c r="I133" s="74" t="s">
        <v>140</v>
      </c>
      <c r="J133" s="77">
        <v>3</v>
      </c>
      <c r="K133" s="78">
        <v>0.73958333333333337</v>
      </c>
      <c r="L133" s="79">
        <f t="shared" si="9"/>
        <v>0.75</v>
      </c>
      <c r="M133" s="79">
        <f t="shared" si="10"/>
        <v>1.041666666666663E-2</v>
      </c>
      <c r="N133" s="26">
        <f>L133-K126</f>
        <v>0.41666666666666669</v>
      </c>
      <c r="O133" s="70">
        <f>N133*24</f>
        <v>10</v>
      </c>
    </row>
    <row r="134" spans="1:15" s="54" customFormat="1" ht="15.75" thickTop="1" x14ac:dyDescent="0.25">
      <c r="A134" s="54" t="s">
        <v>71</v>
      </c>
      <c r="B134" s="56" t="s">
        <v>70</v>
      </c>
      <c r="C134" s="55">
        <v>42842.305555555555</v>
      </c>
      <c r="D134" s="55">
        <v>42842.309027777781</v>
      </c>
      <c r="E134" s="56" t="s">
        <v>147</v>
      </c>
      <c r="F134" s="57">
        <v>77301</v>
      </c>
      <c r="G134" s="54" t="s">
        <v>117</v>
      </c>
      <c r="H134" s="57">
        <v>770304</v>
      </c>
      <c r="I134" s="56" t="s">
        <v>114</v>
      </c>
      <c r="J134" s="57">
        <v>1</v>
      </c>
      <c r="K134" s="59">
        <v>0.3125</v>
      </c>
      <c r="L134" s="60">
        <f t="shared" si="9"/>
        <v>0.31597222222222221</v>
      </c>
      <c r="M134" s="60">
        <f t="shared" si="10"/>
        <v>3.4722222222222099E-3</v>
      </c>
      <c r="N134" s="61"/>
      <c r="O134" s="62">
        <f>N134*24</f>
        <v>0</v>
      </c>
    </row>
    <row r="135" spans="1:15" x14ac:dyDescent="0.25">
      <c r="A135" s="43" t="s">
        <v>71</v>
      </c>
      <c r="B135" s="45" t="s">
        <v>158</v>
      </c>
      <c r="C135" s="44">
        <v>42842.324305555558</v>
      </c>
      <c r="D135" s="44">
        <v>42842.331250000003</v>
      </c>
      <c r="E135" s="43" t="s">
        <v>163</v>
      </c>
      <c r="F135" s="22">
        <v>77304</v>
      </c>
      <c r="G135" s="43" t="s">
        <v>120</v>
      </c>
      <c r="H135" s="27">
        <v>77304</v>
      </c>
      <c r="I135" s="43" t="s">
        <v>93</v>
      </c>
      <c r="J135" s="27">
        <v>2</v>
      </c>
      <c r="K135" s="42">
        <v>0.33333333333333331</v>
      </c>
      <c r="L135" s="24">
        <f t="shared" si="9"/>
        <v>0.34027777777777773</v>
      </c>
      <c r="M135" s="24">
        <f t="shared" si="10"/>
        <v>6.9444444444444198E-3</v>
      </c>
      <c r="N135" s="26"/>
      <c r="O135" s="35">
        <f>N135*24</f>
        <v>0</v>
      </c>
    </row>
    <row r="136" spans="1:15" x14ac:dyDescent="0.25">
      <c r="A136" s="43" t="s">
        <v>71</v>
      </c>
      <c r="B136" s="45" t="s">
        <v>125</v>
      </c>
      <c r="C136" s="44">
        <v>42842.40902777778</v>
      </c>
      <c r="D136" s="44">
        <v>42842.418055555558</v>
      </c>
      <c r="E136" s="43" t="s">
        <v>74</v>
      </c>
      <c r="F136" s="22">
        <v>77304</v>
      </c>
      <c r="G136" s="45" t="s">
        <v>150</v>
      </c>
      <c r="H136" s="27">
        <v>77301</v>
      </c>
      <c r="I136" s="45" t="s">
        <v>140</v>
      </c>
      <c r="J136" s="22">
        <v>2</v>
      </c>
      <c r="K136" s="42">
        <v>0.41666666666666669</v>
      </c>
      <c r="L136" s="24">
        <f t="shared" si="9"/>
        <v>0.4236111111111111</v>
      </c>
      <c r="M136" s="24">
        <f t="shared" si="10"/>
        <v>6.9444444444444198E-3</v>
      </c>
      <c r="N136" s="26"/>
      <c r="O136" s="35"/>
    </row>
    <row r="137" spans="1:15" x14ac:dyDescent="0.25">
      <c r="A137" s="43" t="s">
        <v>71</v>
      </c>
      <c r="B137" s="45" t="s">
        <v>158</v>
      </c>
      <c r="C137" s="44">
        <v>42842.51666666667</v>
      </c>
      <c r="D137" s="44">
        <v>42842.522916666669</v>
      </c>
      <c r="E137" s="43" t="s">
        <v>120</v>
      </c>
      <c r="F137" s="22">
        <v>77304</v>
      </c>
      <c r="G137" s="43" t="s">
        <v>163</v>
      </c>
      <c r="H137" s="22">
        <v>77304</v>
      </c>
      <c r="I137" s="45" t="s">
        <v>140</v>
      </c>
      <c r="J137" s="22">
        <v>2</v>
      </c>
      <c r="K137" s="42">
        <v>0.52083333333333337</v>
      </c>
      <c r="L137" s="24">
        <f t="shared" si="9"/>
        <v>0.52777777777777779</v>
      </c>
      <c r="M137" s="24">
        <f t="shared" si="10"/>
        <v>6.9444444444444198E-3</v>
      </c>
      <c r="N137" s="26"/>
      <c r="O137" s="35"/>
    </row>
    <row r="138" spans="1:15" x14ac:dyDescent="0.25">
      <c r="A138" s="43" t="s">
        <v>71</v>
      </c>
      <c r="B138" s="45" t="s">
        <v>87</v>
      </c>
      <c r="C138" s="44">
        <v>42842.538888888892</v>
      </c>
      <c r="D138" s="44">
        <v>42842.54583333333</v>
      </c>
      <c r="E138" s="45" t="s">
        <v>155</v>
      </c>
      <c r="F138" s="27">
        <v>77301</v>
      </c>
      <c r="G138" s="43" t="s">
        <v>88</v>
      </c>
      <c r="H138" s="27">
        <v>77301</v>
      </c>
      <c r="I138" s="45" t="s">
        <v>114</v>
      </c>
      <c r="J138" s="23">
        <v>3</v>
      </c>
      <c r="K138" s="38">
        <v>0.54166666666666663</v>
      </c>
      <c r="L138" s="24">
        <f t="shared" si="9"/>
        <v>0.55208333333333326</v>
      </c>
      <c r="M138" s="24">
        <f t="shared" si="10"/>
        <v>1.041666666666663E-2</v>
      </c>
      <c r="N138" s="26"/>
      <c r="O138" s="35"/>
    </row>
    <row r="139" spans="1:15" x14ac:dyDescent="0.25">
      <c r="A139" s="43" t="s">
        <v>71</v>
      </c>
      <c r="B139" s="45" t="s">
        <v>70</v>
      </c>
      <c r="C139" s="44">
        <v>42842.710416666669</v>
      </c>
      <c r="D139" s="44">
        <v>42842.713194444441</v>
      </c>
      <c r="E139" s="43" t="s">
        <v>117</v>
      </c>
      <c r="F139" s="22">
        <v>770304</v>
      </c>
      <c r="G139" s="45" t="s">
        <v>147</v>
      </c>
      <c r="H139" s="22">
        <v>77301</v>
      </c>
      <c r="I139" s="45" t="s">
        <v>140</v>
      </c>
      <c r="J139" s="22">
        <v>2</v>
      </c>
      <c r="K139" s="42">
        <v>0.70833333333333337</v>
      </c>
      <c r="L139" s="24">
        <f t="shared" si="9"/>
        <v>0.71527777777777779</v>
      </c>
      <c r="M139" s="24">
        <f t="shared" si="10"/>
        <v>6.9444444444444198E-3</v>
      </c>
      <c r="N139" s="26"/>
      <c r="O139" s="35">
        <f>N139*24</f>
        <v>0</v>
      </c>
    </row>
    <row r="140" spans="1:15" ht="15.75" thickBot="1" x14ac:dyDescent="0.3">
      <c r="A140" s="43" t="s">
        <v>71</v>
      </c>
      <c r="B140" s="45" t="s">
        <v>87</v>
      </c>
      <c r="C140" s="44">
        <v>42842.732638888891</v>
      </c>
      <c r="D140" s="44">
        <v>42842.738888888889</v>
      </c>
      <c r="E140" s="43" t="s">
        <v>88</v>
      </c>
      <c r="F140" s="27">
        <v>77301</v>
      </c>
      <c r="G140" s="45" t="s">
        <v>155</v>
      </c>
      <c r="H140" s="27">
        <v>77031</v>
      </c>
      <c r="I140" s="45" t="s">
        <v>140</v>
      </c>
      <c r="J140" s="22">
        <v>3</v>
      </c>
      <c r="K140" s="38">
        <v>0.72916666666666663</v>
      </c>
      <c r="L140" s="24">
        <f t="shared" si="9"/>
        <v>0.73958333333333326</v>
      </c>
      <c r="M140" s="24">
        <f t="shared" si="10"/>
        <v>1.041666666666663E-2</v>
      </c>
      <c r="N140" s="26">
        <f>L140-K134</f>
        <v>0.42708333333333326</v>
      </c>
      <c r="O140" s="36">
        <f>N140*24</f>
        <v>10.249999999999998</v>
      </c>
    </row>
    <row r="141" spans="1:15" s="54" customFormat="1" ht="15.75" thickTop="1" x14ac:dyDescent="0.25">
      <c r="A141" s="54" t="s">
        <v>71</v>
      </c>
      <c r="B141" s="56" t="s">
        <v>70</v>
      </c>
      <c r="C141" s="55">
        <v>42843.305555555555</v>
      </c>
      <c r="D141" s="55">
        <v>42843.309027777781</v>
      </c>
      <c r="E141" s="56" t="s">
        <v>147</v>
      </c>
      <c r="F141" s="57">
        <v>77301</v>
      </c>
      <c r="G141" s="54" t="s">
        <v>117</v>
      </c>
      <c r="H141" s="57">
        <v>770304</v>
      </c>
      <c r="I141" s="56" t="s">
        <v>114</v>
      </c>
      <c r="J141" s="57">
        <v>1</v>
      </c>
      <c r="K141" s="59">
        <v>0.3125</v>
      </c>
      <c r="L141" s="60">
        <f t="shared" si="9"/>
        <v>0.31597222222222221</v>
      </c>
      <c r="M141" s="60">
        <f t="shared" si="10"/>
        <v>3.4722222222222099E-3</v>
      </c>
      <c r="N141" s="61"/>
      <c r="O141" s="62"/>
    </row>
    <row r="142" spans="1:15" x14ac:dyDescent="0.25">
      <c r="A142" s="43" t="s">
        <v>71</v>
      </c>
      <c r="B142" s="45" t="s">
        <v>72</v>
      </c>
      <c r="C142" s="44">
        <v>42843.405555555553</v>
      </c>
      <c r="D142" s="44">
        <v>42843.410416666666</v>
      </c>
      <c r="E142" s="43" t="s">
        <v>73</v>
      </c>
      <c r="F142" s="22">
        <v>77301</v>
      </c>
      <c r="G142" s="43" t="s">
        <v>74</v>
      </c>
      <c r="H142" s="22">
        <v>77304</v>
      </c>
      <c r="I142" s="43" t="s">
        <v>93</v>
      </c>
      <c r="J142" s="22">
        <v>2</v>
      </c>
      <c r="K142" s="38">
        <v>0.40625</v>
      </c>
      <c r="L142" s="24">
        <f t="shared" si="9"/>
        <v>0.41319444444444442</v>
      </c>
      <c r="M142" s="24">
        <f t="shared" si="10"/>
        <v>6.9444444444444198E-3</v>
      </c>
      <c r="N142" s="26"/>
      <c r="O142" s="35"/>
    </row>
    <row r="143" spans="1:15" x14ac:dyDescent="0.25">
      <c r="A143" s="43" t="s">
        <v>71</v>
      </c>
      <c r="B143" s="45" t="s">
        <v>85</v>
      </c>
      <c r="C143" s="44">
        <v>42843.416666666664</v>
      </c>
      <c r="D143" s="44">
        <v>42843.422222222223</v>
      </c>
      <c r="E143" s="43" t="s">
        <v>86</v>
      </c>
      <c r="F143" s="27">
        <v>77301</v>
      </c>
      <c r="G143" s="43" t="s">
        <v>74</v>
      </c>
      <c r="H143" s="22">
        <v>77304</v>
      </c>
      <c r="I143" s="43" t="s">
        <v>93</v>
      </c>
      <c r="J143" s="22">
        <v>2</v>
      </c>
      <c r="K143" s="42">
        <v>0.41319444444444442</v>
      </c>
      <c r="L143" s="24">
        <f t="shared" si="9"/>
        <v>0.42013888888888884</v>
      </c>
      <c r="M143" s="24">
        <f t="shared" si="10"/>
        <v>6.9444444444444198E-3</v>
      </c>
      <c r="N143" s="26"/>
      <c r="O143" s="35">
        <f>N143*24</f>
        <v>0</v>
      </c>
    </row>
    <row r="144" spans="1:15" x14ac:dyDescent="0.25">
      <c r="A144" s="43" t="s">
        <v>71</v>
      </c>
      <c r="B144" s="45" t="s">
        <v>81</v>
      </c>
      <c r="C144" s="44">
        <v>42843.427083333336</v>
      </c>
      <c r="D144" s="44">
        <v>42843.434027777781</v>
      </c>
      <c r="E144" s="43" t="s">
        <v>82</v>
      </c>
      <c r="F144" s="22">
        <v>77301</v>
      </c>
      <c r="G144" s="43" t="s">
        <v>74</v>
      </c>
      <c r="H144" s="22">
        <v>77304</v>
      </c>
      <c r="I144" s="43" t="s">
        <v>93</v>
      </c>
      <c r="J144" s="27">
        <v>1</v>
      </c>
      <c r="K144" s="42">
        <v>0.41666666666666669</v>
      </c>
      <c r="L144" s="24">
        <f t="shared" si="9"/>
        <v>0.4201388888888889</v>
      </c>
      <c r="M144" s="26">
        <f t="shared" si="10"/>
        <v>3.4722222222222099E-3</v>
      </c>
      <c r="N144" s="26"/>
      <c r="O144" s="36">
        <f>N144*24</f>
        <v>0</v>
      </c>
    </row>
    <row r="145" spans="1:17" x14ac:dyDescent="0.25">
      <c r="A145" s="43" t="s">
        <v>71</v>
      </c>
      <c r="B145" s="45" t="s">
        <v>83</v>
      </c>
      <c r="C145" s="44">
        <v>42843.440972222219</v>
      </c>
      <c r="D145" s="44">
        <v>42843.447916666664</v>
      </c>
      <c r="E145" s="45" t="s">
        <v>84</v>
      </c>
      <c r="F145" s="27">
        <v>77301</v>
      </c>
      <c r="G145" s="45" t="s">
        <v>99</v>
      </c>
      <c r="H145" s="27">
        <v>77034</v>
      </c>
      <c r="I145" s="45" t="s">
        <v>75</v>
      </c>
      <c r="J145" s="27">
        <v>2</v>
      </c>
      <c r="K145" s="38">
        <v>0.4375</v>
      </c>
      <c r="L145" s="24">
        <f t="shared" si="9"/>
        <v>0.44444444444444442</v>
      </c>
      <c r="M145" s="24">
        <f t="shared" si="10"/>
        <v>6.9444444444444198E-3</v>
      </c>
      <c r="N145" s="26"/>
      <c r="O145" s="35">
        <f>N145*24</f>
        <v>0</v>
      </c>
    </row>
    <row r="146" spans="1:17" x14ac:dyDescent="0.25">
      <c r="A146" s="43" t="s">
        <v>71</v>
      </c>
      <c r="B146" s="45" t="s">
        <v>83</v>
      </c>
      <c r="C146" s="44">
        <v>42843.509027777778</v>
      </c>
      <c r="D146" s="44">
        <v>42843.515277777777</v>
      </c>
      <c r="E146" s="45" t="s">
        <v>99</v>
      </c>
      <c r="F146" s="27">
        <v>77034</v>
      </c>
      <c r="G146" s="45" t="s">
        <v>84</v>
      </c>
      <c r="H146" s="27">
        <v>77301</v>
      </c>
      <c r="I146" s="45" t="s">
        <v>140</v>
      </c>
      <c r="J146" s="22">
        <v>2</v>
      </c>
      <c r="K146" s="42">
        <v>0.54166666666666663</v>
      </c>
      <c r="L146" s="24">
        <f t="shared" si="9"/>
        <v>0.54861111111111105</v>
      </c>
      <c r="M146" s="26">
        <f t="shared" si="10"/>
        <v>6.9444444444444198E-3</v>
      </c>
      <c r="N146" s="26"/>
      <c r="O146" s="36"/>
    </row>
    <row r="147" spans="1:17" x14ac:dyDescent="0.25">
      <c r="A147" s="43" t="s">
        <v>71</v>
      </c>
      <c r="B147" s="45" t="s">
        <v>72</v>
      </c>
      <c r="C147" s="44">
        <v>42843.590277777781</v>
      </c>
      <c r="D147" s="44">
        <v>42843.59375</v>
      </c>
      <c r="E147" s="43" t="s">
        <v>74</v>
      </c>
      <c r="F147" s="22">
        <v>77304</v>
      </c>
      <c r="G147" s="43" t="s">
        <v>73</v>
      </c>
      <c r="H147" s="22">
        <v>77301</v>
      </c>
      <c r="I147" s="45" t="s">
        <v>140</v>
      </c>
      <c r="J147" s="22">
        <v>2</v>
      </c>
      <c r="K147" s="42">
        <v>0.59027777777777779</v>
      </c>
      <c r="L147" s="24">
        <f t="shared" si="9"/>
        <v>0.59722222222222221</v>
      </c>
      <c r="M147" s="24">
        <f t="shared" si="10"/>
        <v>6.9444444444444198E-3</v>
      </c>
      <c r="N147" s="26"/>
      <c r="O147" s="35"/>
    </row>
    <row r="148" spans="1:17" x14ac:dyDescent="0.25">
      <c r="A148" s="43" t="s">
        <v>71</v>
      </c>
      <c r="B148" s="45" t="s">
        <v>81</v>
      </c>
      <c r="C148" s="44">
        <v>42843.609722222223</v>
      </c>
      <c r="D148" s="44">
        <v>42843.615972222222</v>
      </c>
      <c r="E148" s="43" t="s">
        <v>74</v>
      </c>
      <c r="F148" s="22">
        <v>77304</v>
      </c>
      <c r="G148" s="43" t="s">
        <v>82</v>
      </c>
      <c r="H148" s="22">
        <v>77301</v>
      </c>
      <c r="I148" s="45" t="s">
        <v>140</v>
      </c>
      <c r="J148" s="27">
        <v>1</v>
      </c>
      <c r="K148" s="38">
        <v>0.58333333333333337</v>
      </c>
      <c r="L148" s="24">
        <f t="shared" si="9"/>
        <v>0.58680555555555558</v>
      </c>
      <c r="M148" s="26">
        <f t="shared" si="10"/>
        <v>3.4722222222222099E-3</v>
      </c>
      <c r="N148" s="26"/>
      <c r="O148" s="36">
        <f t="shared" ref="O148:O163" si="11">N148*24</f>
        <v>0</v>
      </c>
    </row>
    <row r="149" spans="1:17" x14ac:dyDescent="0.25">
      <c r="A149" s="43" t="s">
        <v>71</v>
      </c>
      <c r="B149" s="45" t="s">
        <v>85</v>
      </c>
      <c r="C149" s="44">
        <v>42843.609722222223</v>
      </c>
      <c r="D149" s="44">
        <v>42843.625</v>
      </c>
      <c r="E149" s="43" t="s">
        <v>74</v>
      </c>
      <c r="F149" s="22">
        <v>77304</v>
      </c>
      <c r="G149" s="43" t="s">
        <v>86</v>
      </c>
      <c r="H149" s="27">
        <v>77301</v>
      </c>
      <c r="I149" s="45" t="s">
        <v>140</v>
      </c>
      <c r="J149" s="27">
        <v>2</v>
      </c>
      <c r="K149" s="38">
        <v>0.59375</v>
      </c>
      <c r="L149" s="24">
        <f t="shared" si="9"/>
        <v>0.60069444444444442</v>
      </c>
      <c r="M149" s="26">
        <f t="shared" si="10"/>
        <v>6.9444444444444198E-3</v>
      </c>
      <c r="N149" s="26"/>
      <c r="O149" s="36">
        <f t="shared" si="11"/>
        <v>0</v>
      </c>
    </row>
    <row r="150" spans="1:17" ht="15.75" thickBot="1" x14ac:dyDescent="0.3">
      <c r="A150" s="43" t="s">
        <v>71</v>
      </c>
      <c r="B150" s="45" t="s">
        <v>70</v>
      </c>
      <c r="C150" s="44">
        <v>42843.711805555555</v>
      </c>
      <c r="D150" s="44">
        <v>42843.716666666667</v>
      </c>
      <c r="E150" s="43" t="s">
        <v>117</v>
      </c>
      <c r="F150" s="22">
        <v>770304</v>
      </c>
      <c r="G150" s="45" t="s">
        <v>147</v>
      </c>
      <c r="H150" s="22">
        <v>77301</v>
      </c>
      <c r="I150" s="45" t="s">
        <v>140</v>
      </c>
      <c r="J150" s="22">
        <v>2</v>
      </c>
      <c r="K150" s="42">
        <v>0.70833333333333337</v>
      </c>
      <c r="L150" s="24">
        <f t="shared" si="9"/>
        <v>0.71527777777777779</v>
      </c>
      <c r="M150" s="24">
        <f t="shared" si="10"/>
        <v>6.9444444444444198E-3</v>
      </c>
      <c r="N150" s="26">
        <f>L150-K141</f>
        <v>0.40277777777777779</v>
      </c>
      <c r="O150" s="36">
        <f t="shared" si="11"/>
        <v>9.6666666666666679</v>
      </c>
    </row>
    <row r="151" spans="1:17" s="54" customFormat="1" ht="15.75" thickTop="1" x14ac:dyDescent="0.25">
      <c r="A151" s="54" t="s">
        <v>71</v>
      </c>
      <c r="B151" s="54" t="s">
        <v>70</v>
      </c>
      <c r="C151" s="55">
        <v>42844.306944444441</v>
      </c>
      <c r="D151" s="55">
        <v>42844.311111111114</v>
      </c>
      <c r="E151" s="56" t="s">
        <v>147</v>
      </c>
      <c r="F151" s="57">
        <v>77301</v>
      </c>
      <c r="G151" s="54" t="s">
        <v>117</v>
      </c>
      <c r="H151" s="57">
        <v>770304</v>
      </c>
      <c r="I151" s="56" t="s">
        <v>114</v>
      </c>
      <c r="J151" s="57">
        <v>1</v>
      </c>
      <c r="K151" s="59">
        <v>0.3125</v>
      </c>
      <c r="L151" s="60">
        <f t="shared" si="9"/>
        <v>0.31597222222222221</v>
      </c>
      <c r="M151" s="61">
        <f t="shared" si="10"/>
        <v>3.4722222222222099E-3</v>
      </c>
      <c r="N151" s="61"/>
      <c r="O151" s="63">
        <f t="shared" si="11"/>
        <v>0</v>
      </c>
    </row>
    <row r="152" spans="1:17" x14ac:dyDescent="0.25">
      <c r="A152" s="43" t="s">
        <v>71</v>
      </c>
      <c r="B152" s="45" t="s">
        <v>158</v>
      </c>
      <c r="C152" s="44">
        <v>42844.333333333336</v>
      </c>
      <c r="D152" s="44">
        <v>42844.337500000001</v>
      </c>
      <c r="E152" s="43" t="s">
        <v>163</v>
      </c>
      <c r="F152" s="22">
        <v>77304</v>
      </c>
      <c r="G152" s="43" t="s">
        <v>120</v>
      </c>
      <c r="H152" s="27">
        <v>77304</v>
      </c>
      <c r="I152" s="43" t="s">
        <v>93</v>
      </c>
      <c r="J152" s="27">
        <v>2</v>
      </c>
      <c r="K152" s="42">
        <v>0.33333333333333331</v>
      </c>
      <c r="L152" s="24">
        <f t="shared" si="9"/>
        <v>0.34027777777777773</v>
      </c>
      <c r="M152" s="26">
        <f t="shared" si="10"/>
        <v>6.9444444444444198E-3</v>
      </c>
      <c r="N152" s="26"/>
      <c r="O152" s="36">
        <f t="shared" si="11"/>
        <v>0</v>
      </c>
    </row>
    <row r="153" spans="1:17" x14ac:dyDescent="0.25">
      <c r="A153" s="43" t="s">
        <v>71</v>
      </c>
      <c r="B153" s="45" t="s">
        <v>96</v>
      </c>
      <c r="C153" s="44">
        <v>42844.344444444447</v>
      </c>
      <c r="D153" s="44">
        <v>42844.347916666666</v>
      </c>
      <c r="E153" s="45" t="s">
        <v>97</v>
      </c>
      <c r="F153" s="27">
        <v>77301</v>
      </c>
      <c r="G153" s="45" t="s">
        <v>162</v>
      </c>
      <c r="H153" s="27">
        <v>77304</v>
      </c>
      <c r="I153" s="45" t="s">
        <v>80</v>
      </c>
      <c r="J153" s="22">
        <v>1</v>
      </c>
      <c r="K153" s="38">
        <v>0.35416666666666669</v>
      </c>
      <c r="L153" s="24">
        <f t="shared" si="9"/>
        <v>0.3576388888888889</v>
      </c>
      <c r="M153" s="24">
        <f t="shared" si="10"/>
        <v>3.4722222222222099E-3</v>
      </c>
      <c r="N153" s="26"/>
      <c r="O153" s="35">
        <f t="shared" si="11"/>
        <v>0</v>
      </c>
    </row>
    <row r="154" spans="1:17" x14ac:dyDescent="0.25">
      <c r="A154" s="43" t="s">
        <v>71</v>
      </c>
      <c r="B154" s="45" t="s">
        <v>125</v>
      </c>
      <c r="C154" s="44">
        <v>42844.405555555553</v>
      </c>
      <c r="D154" s="44">
        <v>42844.415277777778</v>
      </c>
      <c r="E154" s="43" t="s">
        <v>74</v>
      </c>
      <c r="F154" s="22">
        <v>77304</v>
      </c>
      <c r="G154" s="45" t="s">
        <v>150</v>
      </c>
      <c r="H154" s="27">
        <v>77301</v>
      </c>
      <c r="I154" s="45" t="s">
        <v>140</v>
      </c>
      <c r="J154" s="22">
        <v>2</v>
      </c>
      <c r="K154" s="42">
        <v>0.41666666666666669</v>
      </c>
      <c r="L154" s="24">
        <f t="shared" si="9"/>
        <v>0.4236111111111111</v>
      </c>
      <c r="M154" s="24">
        <f t="shared" si="10"/>
        <v>6.9444444444444198E-3</v>
      </c>
      <c r="N154" s="26"/>
      <c r="O154" s="35">
        <f t="shared" si="11"/>
        <v>0</v>
      </c>
    </row>
    <row r="155" spans="1:17" x14ac:dyDescent="0.25">
      <c r="A155" s="43" t="s">
        <v>71</v>
      </c>
      <c r="B155" s="45" t="s">
        <v>158</v>
      </c>
      <c r="C155" s="44">
        <v>42844.519444444442</v>
      </c>
      <c r="D155" s="44">
        <v>42844.526388888888</v>
      </c>
      <c r="E155" s="43" t="s">
        <v>120</v>
      </c>
      <c r="F155" s="22">
        <v>77304</v>
      </c>
      <c r="G155" s="43" t="s">
        <v>163</v>
      </c>
      <c r="H155" s="22">
        <v>77304</v>
      </c>
      <c r="I155" s="45" t="s">
        <v>140</v>
      </c>
      <c r="J155" s="22">
        <v>2</v>
      </c>
      <c r="K155" s="42">
        <v>0.52083333333333337</v>
      </c>
      <c r="L155" s="24">
        <f t="shared" si="9"/>
        <v>0.52777777777777779</v>
      </c>
      <c r="M155" s="26">
        <f t="shared" si="10"/>
        <v>6.9444444444444198E-3</v>
      </c>
      <c r="N155" s="26"/>
      <c r="O155" s="36">
        <f t="shared" si="11"/>
        <v>0</v>
      </c>
    </row>
    <row r="156" spans="1:17" x14ac:dyDescent="0.25">
      <c r="A156" s="43" t="s">
        <v>71</v>
      </c>
      <c r="B156" s="45" t="s">
        <v>83</v>
      </c>
      <c r="C156" s="44">
        <v>42844.531944444447</v>
      </c>
      <c r="D156" s="44">
        <v>42844.538888888892</v>
      </c>
      <c r="E156" s="45" t="s">
        <v>84</v>
      </c>
      <c r="F156" s="27">
        <v>77301</v>
      </c>
      <c r="G156" s="45" t="s">
        <v>152</v>
      </c>
      <c r="H156" s="27">
        <v>77301</v>
      </c>
      <c r="I156" s="45" t="s">
        <v>93</v>
      </c>
      <c r="J156" s="22">
        <v>3</v>
      </c>
      <c r="K156" s="42">
        <v>0.53125</v>
      </c>
      <c r="L156" s="24">
        <f t="shared" si="9"/>
        <v>0.54166666666666663</v>
      </c>
      <c r="M156" s="26">
        <f t="shared" si="10"/>
        <v>1.041666666666663E-2</v>
      </c>
      <c r="N156" s="26"/>
      <c r="O156" s="36">
        <f t="shared" si="11"/>
        <v>0</v>
      </c>
    </row>
    <row r="157" spans="1:17" ht="15.75" thickBot="1" x14ac:dyDescent="0.3">
      <c r="A157" s="43" t="s">
        <v>71</v>
      </c>
      <c r="B157" s="45" t="s">
        <v>83</v>
      </c>
      <c r="C157" s="44">
        <v>42844.752083333333</v>
      </c>
      <c r="D157" s="44">
        <v>42844.759722222225</v>
      </c>
      <c r="E157" s="45" t="s">
        <v>152</v>
      </c>
      <c r="F157" s="27">
        <v>77301</v>
      </c>
      <c r="G157" s="45" t="s">
        <v>84</v>
      </c>
      <c r="H157" s="27">
        <v>77301</v>
      </c>
      <c r="I157" s="45" t="s">
        <v>140</v>
      </c>
      <c r="J157" s="22">
        <v>3</v>
      </c>
      <c r="K157" s="38">
        <v>0.73958333333333337</v>
      </c>
      <c r="L157" s="24">
        <f t="shared" si="9"/>
        <v>0.75</v>
      </c>
      <c r="M157" s="24">
        <f t="shared" si="10"/>
        <v>1.041666666666663E-2</v>
      </c>
      <c r="N157" s="26">
        <f>L157-K151</f>
        <v>0.4375</v>
      </c>
      <c r="O157" s="36">
        <f t="shared" si="11"/>
        <v>10.5</v>
      </c>
    </row>
    <row r="158" spans="1:17" s="54" customFormat="1" ht="15.75" thickTop="1" x14ac:dyDescent="0.25">
      <c r="A158" s="54" t="s">
        <v>71</v>
      </c>
      <c r="B158" s="54" t="s">
        <v>70</v>
      </c>
      <c r="C158" s="55">
        <v>42845.305555555555</v>
      </c>
      <c r="D158" s="55">
        <v>42845.30972222222</v>
      </c>
      <c r="E158" s="56" t="s">
        <v>147</v>
      </c>
      <c r="F158" s="57">
        <v>77301</v>
      </c>
      <c r="G158" s="54" t="s">
        <v>117</v>
      </c>
      <c r="H158" s="57">
        <v>77304</v>
      </c>
      <c r="I158" s="56" t="s">
        <v>114</v>
      </c>
      <c r="J158" s="57">
        <v>1</v>
      </c>
      <c r="K158" s="59">
        <v>0.3125</v>
      </c>
      <c r="L158" s="60">
        <f t="shared" si="9"/>
        <v>0.31597222222222221</v>
      </c>
      <c r="M158" s="61">
        <f t="shared" si="10"/>
        <v>3.4722222222222099E-3</v>
      </c>
      <c r="N158" s="61"/>
      <c r="O158" s="63">
        <f t="shared" si="11"/>
        <v>0</v>
      </c>
    </row>
    <row r="159" spans="1:17" x14ac:dyDescent="0.25">
      <c r="A159" s="43" t="s">
        <v>71</v>
      </c>
      <c r="B159" s="45" t="s">
        <v>96</v>
      </c>
      <c r="C159" s="44">
        <v>42845.39166666667</v>
      </c>
      <c r="D159" s="44">
        <v>42845.394444444442</v>
      </c>
      <c r="E159" s="45" t="s">
        <v>97</v>
      </c>
      <c r="F159" s="27">
        <v>77301</v>
      </c>
      <c r="G159" s="45" t="s">
        <v>98</v>
      </c>
      <c r="H159" s="27">
        <v>77301</v>
      </c>
      <c r="I159" s="45" t="s">
        <v>114</v>
      </c>
      <c r="J159" s="27">
        <v>1</v>
      </c>
      <c r="K159" s="38">
        <v>0.39583333333333331</v>
      </c>
      <c r="L159" s="24">
        <f t="shared" si="9"/>
        <v>0.39930555555555552</v>
      </c>
      <c r="M159" s="24">
        <f t="shared" si="10"/>
        <v>3.4722222222222099E-3</v>
      </c>
      <c r="N159" s="26"/>
      <c r="O159" s="35">
        <f t="shared" si="11"/>
        <v>0</v>
      </c>
      <c r="P159" s="45"/>
      <c r="Q159" s="45"/>
    </row>
    <row r="160" spans="1:17" x14ac:dyDescent="0.25">
      <c r="A160" s="43" t="s">
        <v>71</v>
      </c>
      <c r="B160" s="45" t="s">
        <v>72</v>
      </c>
      <c r="C160" s="44">
        <v>42845.402777777781</v>
      </c>
      <c r="D160" s="44">
        <v>42845.408333333333</v>
      </c>
      <c r="E160" s="43" t="s">
        <v>73</v>
      </c>
      <c r="F160" s="22">
        <v>77301</v>
      </c>
      <c r="G160" s="43" t="s">
        <v>74</v>
      </c>
      <c r="H160" s="22">
        <v>77304</v>
      </c>
      <c r="I160" s="43" t="s">
        <v>93</v>
      </c>
      <c r="J160" s="22">
        <v>2</v>
      </c>
      <c r="K160" s="38">
        <v>0.40625</v>
      </c>
      <c r="L160" s="24">
        <f t="shared" si="9"/>
        <v>0.41319444444444442</v>
      </c>
      <c r="M160" s="26">
        <f t="shared" si="10"/>
        <v>6.9444444444444198E-3</v>
      </c>
      <c r="N160" s="26"/>
      <c r="O160" s="36">
        <f t="shared" si="11"/>
        <v>0</v>
      </c>
      <c r="P160" s="45"/>
      <c r="Q160" s="45"/>
    </row>
    <row r="161" spans="1:17" x14ac:dyDescent="0.25">
      <c r="A161" s="43" t="s">
        <v>71</v>
      </c>
      <c r="B161" s="45" t="s">
        <v>85</v>
      </c>
      <c r="C161" s="44">
        <v>42845.413888888892</v>
      </c>
      <c r="D161" s="44">
        <v>42845.422222222223</v>
      </c>
      <c r="E161" s="43" t="s">
        <v>86</v>
      </c>
      <c r="F161" s="27">
        <v>77301</v>
      </c>
      <c r="G161" s="43" t="s">
        <v>74</v>
      </c>
      <c r="H161" s="22">
        <v>77304</v>
      </c>
      <c r="I161" s="43" t="s">
        <v>93</v>
      </c>
      <c r="J161" s="22">
        <v>2</v>
      </c>
      <c r="K161" s="42">
        <v>0.41319444444444442</v>
      </c>
      <c r="L161" s="24">
        <f t="shared" si="9"/>
        <v>0.42013888888888884</v>
      </c>
      <c r="M161" s="24">
        <f t="shared" si="10"/>
        <v>6.9444444444444198E-3</v>
      </c>
      <c r="N161" s="26"/>
      <c r="O161" s="35">
        <f t="shared" si="11"/>
        <v>0</v>
      </c>
      <c r="P161" s="45"/>
      <c r="Q161" s="45"/>
    </row>
    <row r="162" spans="1:17" x14ac:dyDescent="0.25">
      <c r="A162" s="43" t="s">
        <v>71</v>
      </c>
      <c r="B162" s="45" t="s">
        <v>81</v>
      </c>
      <c r="C162" s="44">
        <v>42845.422222222223</v>
      </c>
      <c r="D162" s="44">
        <v>42845.428472222222</v>
      </c>
      <c r="E162" s="43" t="s">
        <v>82</v>
      </c>
      <c r="F162" s="22">
        <v>77301</v>
      </c>
      <c r="G162" s="43" t="s">
        <v>74</v>
      </c>
      <c r="H162" s="22">
        <v>77304</v>
      </c>
      <c r="I162" s="43" t="s">
        <v>93</v>
      </c>
      <c r="J162" s="27">
        <v>1</v>
      </c>
      <c r="K162" s="42">
        <v>0.41666666666666669</v>
      </c>
      <c r="L162" s="24">
        <f t="shared" si="9"/>
        <v>0.4201388888888889</v>
      </c>
      <c r="M162" s="24">
        <f t="shared" si="10"/>
        <v>3.4722222222222099E-3</v>
      </c>
      <c r="N162" s="26"/>
      <c r="O162" s="35">
        <f t="shared" si="11"/>
        <v>0</v>
      </c>
      <c r="P162" s="45"/>
      <c r="Q162" s="45"/>
    </row>
    <row r="163" spans="1:17" x14ac:dyDescent="0.25">
      <c r="A163" s="43" t="s">
        <v>71</v>
      </c>
      <c r="B163" s="45" t="s">
        <v>91</v>
      </c>
      <c r="C163" s="44">
        <v>42845.429166666669</v>
      </c>
      <c r="D163" s="44">
        <v>42845.501388888886</v>
      </c>
      <c r="E163" s="45" t="s">
        <v>165</v>
      </c>
      <c r="F163" s="22">
        <v>77304</v>
      </c>
      <c r="G163" s="43" t="s">
        <v>92</v>
      </c>
      <c r="H163" s="22">
        <v>77301</v>
      </c>
      <c r="I163" s="45" t="s">
        <v>140</v>
      </c>
      <c r="J163" s="22">
        <v>11</v>
      </c>
      <c r="K163" s="42">
        <v>0.5</v>
      </c>
      <c r="L163" s="24">
        <f t="shared" si="9"/>
        <v>0.53819444444444442</v>
      </c>
      <c r="M163" s="26">
        <f t="shared" si="10"/>
        <v>3.819444444444442E-2</v>
      </c>
      <c r="N163" s="26"/>
      <c r="O163" s="36">
        <f t="shared" si="11"/>
        <v>0</v>
      </c>
      <c r="P163" s="45"/>
      <c r="Q163" s="45"/>
    </row>
    <row r="164" spans="1:17" x14ac:dyDescent="0.25">
      <c r="A164" s="45" t="s">
        <v>71</v>
      </c>
      <c r="B164" s="45" t="s">
        <v>91</v>
      </c>
      <c r="C164" s="44">
        <v>42845.445138888892</v>
      </c>
      <c r="D164" s="44">
        <v>42845.456944444442</v>
      </c>
      <c r="E164" s="43" t="s">
        <v>92</v>
      </c>
      <c r="F164" s="22">
        <v>77301</v>
      </c>
      <c r="G164" s="45" t="s">
        <v>165</v>
      </c>
      <c r="H164" s="22">
        <v>77304</v>
      </c>
      <c r="I164" s="45" t="s">
        <v>78</v>
      </c>
      <c r="J164" s="27">
        <v>4</v>
      </c>
      <c r="K164" s="38">
        <v>0.45833333333333331</v>
      </c>
      <c r="L164" s="24">
        <f t="shared" si="9"/>
        <v>0.47222222222222221</v>
      </c>
      <c r="M164" s="26">
        <f t="shared" si="10"/>
        <v>1.3888888888888895E-2</v>
      </c>
      <c r="N164" s="26"/>
      <c r="O164" s="36"/>
      <c r="P164" s="45"/>
      <c r="Q164" s="45"/>
    </row>
    <row r="165" spans="1:17" x14ac:dyDescent="0.25">
      <c r="A165" s="43" t="s">
        <v>71</v>
      </c>
      <c r="B165" s="45" t="s">
        <v>76</v>
      </c>
      <c r="C165" s="44">
        <v>42845.490972222222</v>
      </c>
      <c r="D165" s="44">
        <v>42845.5</v>
      </c>
      <c r="E165" s="45" t="s">
        <v>109</v>
      </c>
      <c r="F165" s="22">
        <v>77304</v>
      </c>
      <c r="G165" s="45" t="s">
        <v>156</v>
      </c>
      <c r="H165" s="22">
        <v>77301</v>
      </c>
      <c r="I165" s="45" t="s">
        <v>140</v>
      </c>
      <c r="J165" s="22">
        <v>5</v>
      </c>
      <c r="K165" s="38">
        <v>0.54166666666666663</v>
      </c>
      <c r="L165" s="24">
        <f t="shared" si="9"/>
        <v>0.55902777777777779</v>
      </c>
      <c r="M165" s="24">
        <f t="shared" si="10"/>
        <v>1.736111111111116E-2</v>
      </c>
      <c r="N165" s="26"/>
      <c r="O165" s="35">
        <f>N165*24</f>
        <v>0</v>
      </c>
      <c r="P165" s="45"/>
      <c r="Q165" s="45"/>
    </row>
    <row r="166" spans="1:17" s="45" customFormat="1" x14ac:dyDescent="0.25">
      <c r="A166" s="43" t="s">
        <v>71</v>
      </c>
      <c r="B166" s="45" t="s">
        <v>72</v>
      </c>
      <c r="C166" s="44">
        <v>42845.577777777777</v>
      </c>
      <c r="D166" s="44">
        <v>42845.581944444442</v>
      </c>
      <c r="E166" s="43" t="s">
        <v>74</v>
      </c>
      <c r="F166" s="22">
        <v>77304</v>
      </c>
      <c r="G166" s="43" t="s">
        <v>73</v>
      </c>
      <c r="H166" s="22">
        <v>77301</v>
      </c>
      <c r="I166" s="45" t="s">
        <v>140</v>
      </c>
      <c r="J166" s="22">
        <v>2</v>
      </c>
      <c r="K166" s="42">
        <v>0.59027777777777779</v>
      </c>
      <c r="L166" s="24">
        <f t="shared" si="9"/>
        <v>0.59722222222222221</v>
      </c>
      <c r="M166" s="26">
        <f t="shared" si="10"/>
        <v>6.9444444444444198E-3</v>
      </c>
      <c r="N166" s="26"/>
      <c r="O166" s="36">
        <f>N166*24</f>
        <v>0</v>
      </c>
    </row>
    <row r="167" spans="1:17" s="45" customFormat="1" x14ac:dyDescent="0.25">
      <c r="A167" s="43" t="s">
        <v>71</v>
      </c>
      <c r="B167" s="45" t="s">
        <v>85</v>
      </c>
      <c r="C167" s="44">
        <v>42845.589583333334</v>
      </c>
      <c r="D167" s="44">
        <v>42845.597222222219</v>
      </c>
      <c r="E167" s="43" t="s">
        <v>74</v>
      </c>
      <c r="F167" s="22">
        <v>77304</v>
      </c>
      <c r="G167" s="43" t="s">
        <v>86</v>
      </c>
      <c r="H167" s="27">
        <v>77301</v>
      </c>
      <c r="I167" s="45" t="s">
        <v>140</v>
      </c>
      <c r="J167" s="27">
        <v>2</v>
      </c>
      <c r="K167" s="38">
        <v>0.59375</v>
      </c>
      <c r="L167" s="24">
        <f t="shared" si="9"/>
        <v>0.60069444444444442</v>
      </c>
      <c r="M167" s="24">
        <f t="shared" si="10"/>
        <v>6.9444444444444198E-3</v>
      </c>
      <c r="N167" s="26"/>
      <c r="O167" s="35">
        <f>N167*24</f>
        <v>0</v>
      </c>
    </row>
    <row r="168" spans="1:17" s="45" customFormat="1" x14ac:dyDescent="0.25">
      <c r="A168" s="43" t="s">
        <v>71</v>
      </c>
      <c r="B168" s="45" t="s">
        <v>87</v>
      </c>
      <c r="C168" s="44">
        <v>42845.607638888891</v>
      </c>
      <c r="D168" s="44" t="s">
        <v>166</v>
      </c>
      <c r="E168" s="45" t="s">
        <v>155</v>
      </c>
      <c r="F168" s="27">
        <v>77301</v>
      </c>
      <c r="G168" s="45" t="s">
        <v>99</v>
      </c>
      <c r="H168" s="27">
        <v>77034</v>
      </c>
      <c r="I168" s="45" t="s">
        <v>75</v>
      </c>
      <c r="J168" s="27">
        <v>4</v>
      </c>
      <c r="K168" s="38">
        <v>0.60416666666666663</v>
      </c>
      <c r="L168" s="24">
        <f t="shared" si="9"/>
        <v>0.61805555555555547</v>
      </c>
      <c r="M168" s="24">
        <f t="shared" si="10"/>
        <v>1.388888888888884E-2</v>
      </c>
      <c r="N168" s="26"/>
      <c r="O168" s="35">
        <f>N168*24</f>
        <v>0</v>
      </c>
    </row>
    <row r="169" spans="1:17" s="45" customFormat="1" x14ac:dyDescent="0.25">
      <c r="A169" s="43" t="s">
        <v>71</v>
      </c>
      <c r="B169" s="45" t="s">
        <v>87</v>
      </c>
      <c r="C169" s="44">
        <v>42845.697222222225</v>
      </c>
      <c r="D169" s="44">
        <v>42845.723611111112</v>
      </c>
      <c r="E169" s="45" t="s">
        <v>99</v>
      </c>
      <c r="F169" s="27">
        <v>77034</v>
      </c>
      <c r="G169" s="45" t="s">
        <v>155</v>
      </c>
      <c r="H169" s="27">
        <v>77301</v>
      </c>
      <c r="I169" s="45" t="s">
        <v>140</v>
      </c>
      <c r="J169" s="27">
        <v>7</v>
      </c>
      <c r="K169" s="38">
        <v>0.66666666666666663</v>
      </c>
      <c r="L169" s="24">
        <f t="shared" si="9"/>
        <v>0.69097222222222221</v>
      </c>
      <c r="M169" s="24">
        <f t="shared" si="10"/>
        <v>2.430555555555558E-2</v>
      </c>
      <c r="N169" s="26"/>
      <c r="O169" s="35"/>
    </row>
    <row r="170" spans="1:17" s="45" customFormat="1" ht="15.75" thickBot="1" x14ac:dyDescent="0.3">
      <c r="A170" s="43" t="s">
        <v>71</v>
      </c>
      <c r="B170" s="45" t="s">
        <v>70</v>
      </c>
      <c r="C170" s="44">
        <v>42845.711805555555</v>
      </c>
      <c r="D170" s="44">
        <v>42845.715277777781</v>
      </c>
      <c r="E170" s="43" t="s">
        <v>163</v>
      </c>
      <c r="F170" s="22">
        <v>77304</v>
      </c>
      <c r="G170" s="43" t="s">
        <v>120</v>
      </c>
      <c r="H170" s="27">
        <v>77304</v>
      </c>
      <c r="I170" s="43" t="s">
        <v>93</v>
      </c>
      <c r="J170" s="27">
        <v>2</v>
      </c>
      <c r="K170" s="42">
        <v>0.70833333333333337</v>
      </c>
      <c r="L170" s="24">
        <f t="shared" si="9"/>
        <v>0.71527777777777779</v>
      </c>
      <c r="M170" s="24">
        <f t="shared" si="10"/>
        <v>6.9444444444444198E-3</v>
      </c>
      <c r="N170" s="26">
        <f>L170-K158</f>
        <v>0.40277777777777779</v>
      </c>
      <c r="O170" s="36">
        <f>N170*24</f>
        <v>9.6666666666666679</v>
      </c>
    </row>
    <row r="171" spans="1:17" s="56" customFormat="1" ht="15.75" thickTop="1" x14ac:dyDescent="0.25">
      <c r="A171" s="54" t="s">
        <v>71</v>
      </c>
      <c r="B171" s="56" t="s">
        <v>70</v>
      </c>
      <c r="C171" s="55">
        <v>42846.305555555555</v>
      </c>
      <c r="D171" s="55">
        <v>42846.30972222222</v>
      </c>
      <c r="E171" s="56" t="s">
        <v>147</v>
      </c>
      <c r="F171" s="57">
        <v>77301</v>
      </c>
      <c r="G171" s="54" t="s">
        <v>117</v>
      </c>
      <c r="H171" s="57">
        <v>770304</v>
      </c>
      <c r="I171" s="56" t="s">
        <v>114</v>
      </c>
      <c r="J171" s="57">
        <v>1</v>
      </c>
      <c r="K171" s="65">
        <v>0.3125</v>
      </c>
      <c r="L171" s="60">
        <f t="shared" si="9"/>
        <v>0.31597222222222221</v>
      </c>
      <c r="M171" s="61">
        <f t="shared" si="10"/>
        <v>3.4722222222222099E-3</v>
      </c>
      <c r="N171" s="61"/>
      <c r="O171" s="63">
        <f>N171*24</f>
        <v>0</v>
      </c>
    </row>
    <row r="172" spans="1:17" s="45" customFormat="1" x14ac:dyDescent="0.25">
      <c r="A172" s="43" t="s">
        <v>71</v>
      </c>
      <c r="B172" s="45" t="s">
        <v>158</v>
      </c>
      <c r="C172" s="44">
        <v>42846.330555555556</v>
      </c>
      <c r="D172" s="44">
        <v>42846.334722222222</v>
      </c>
      <c r="E172" s="43" t="s">
        <v>163</v>
      </c>
      <c r="F172" s="22">
        <v>77304</v>
      </c>
      <c r="G172" s="43" t="s">
        <v>120</v>
      </c>
      <c r="H172" s="27">
        <v>77304</v>
      </c>
      <c r="I172" s="43" t="s">
        <v>93</v>
      </c>
      <c r="J172" s="27">
        <v>2</v>
      </c>
      <c r="K172" s="42">
        <v>0.33333333333333331</v>
      </c>
      <c r="L172" s="24">
        <f t="shared" si="9"/>
        <v>0.34027777777777773</v>
      </c>
      <c r="M172" s="26">
        <f t="shared" si="10"/>
        <v>6.9444444444444198E-3</v>
      </c>
      <c r="N172" s="26"/>
      <c r="O172" s="36">
        <f>N172*24</f>
        <v>0</v>
      </c>
    </row>
    <row r="173" spans="1:17" s="45" customFormat="1" x14ac:dyDescent="0.25">
      <c r="A173" s="43" t="s">
        <v>71</v>
      </c>
      <c r="B173" s="43" t="s">
        <v>168</v>
      </c>
      <c r="C173" s="44">
        <v>42846.370138888888</v>
      </c>
      <c r="D173" s="44">
        <v>42846.375</v>
      </c>
      <c r="E173" s="43" t="s">
        <v>167</v>
      </c>
      <c r="F173" s="27">
        <v>77301</v>
      </c>
      <c r="G173" s="43" t="s">
        <v>101</v>
      </c>
      <c r="H173" s="27">
        <v>77301</v>
      </c>
      <c r="I173" s="43" t="s">
        <v>78</v>
      </c>
      <c r="J173" s="27">
        <v>1</v>
      </c>
      <c r="K173" s="42">
        <v>0.375</v>
      </c>
      <c r="L173" s="24">
        <f t="shared" si="9"/>
        <v>0.37847222222222221</v>
      </c>
      <c r="M173" s="24">
        <f t="shared" si="10"/>
        <v>3.4722222222222099E-3</v>
      </c>
      <c r="N173" s="26"/>
      <c r="O173" s="35">
        <f>N173*24</f>
        <v>0</v>
      </c>
    </row>
    <row r="174" spans="1:17" s="45" customFormat="1" x14ac:dyDescent="0.25">
      <c r="A174" s="45" t="s">
        <v>71</v>
      </c>
      <c r="B174" s="45" t="s">
        <v>89</v>
      </c>
      <c r="C174" s="44">
        <v>42846.388888888891</v>
      </c>
      <c r="D174" s="44">
        <v>42846.394444444442</v>
      </c>
      <c r="E174" s="45" t="s">
        <v>101</v>
      </c>
      <c r="F174" s="22">
        <v>77301</v>
      </c>
      <c r="G174" s="45" t="s">
        <v>169</v>
      </c>
      <c r="H174" s="22">
        <v>77301</v>
      </c>
      <c r="I174" s="45" t="s">
        <v>80</v>
      </c>
      <c r="J174" s="27">
        <v>2</v>
      </c>
      <c r="K174" s="38">
        <v>0.41666666666666669</v>
      </c>
      <c r="L174" s="24">
        <f t="shared" si="9"/>
        <v>0.4236111111111111</v>
      </c>
      <c r="M174" s="24">
        <f t="shared" si="10"/>
        <v>6.9444444444444198E-3</v>
      </c>
      <c r="N174" s="26"/>
      <c r="O174" s="36"/>
    </row>
    <row r="175" spans="1:17" s="45" customFormat="1" x14ac:dyDescent="0.25">
      <c r="A175" s="45" t="s">
        <v>71</v>
      </c>
      <c r="B175" s="45" t="s">
        <v>125</v>
      </c>
      <c r="C175" s="44">
        <v>42846.40347222222</v>
      </c>
      <c r="D175" s="44">
        <v>42846.409722222219</v>
      </c>
      <c r="E175" s="43" t="s">
        <v>74</v>
      </c>
      <c r="F175" s="22">
        <v>77304</v>
      </c>
      <c r="G175" s="45" t="s">
        <v>150</v>
      </c>
      <c r="H175" s="27">
        <v>77301</v>
      </c>
      <c r="I175" s="45" t="s">
        <v>140</v>
      </c>
      <c r="J175" s="22">
        <v>2</v>
      </c>
      <c r="K175" s="42">
        <v>0.41666666666666669</v>
      </c>
      <c r="L175" s="24">
        <f t="shared" si="9"/>
        <v>0.4236111111111111</v>
      </c>
      <c r="M175" s="26">
        <f t="shared" si="10"/>
        <v>6.9444444444444198E-3</v>
      </c>
      <c r="N175" s="26"/>
      <c r="O175" s="36"/>
    </row>
    <row r="176" spans="1:17" s="45" customFormat="1" x14ac:dyDescent="0.25">
      <c r="A176" s="45" t="s">
        <v>71</v>
      </c>
      <c r="B176" s="45" t="s">
        <v>89</v>
      </c>
      <c r="C176" s="44">
        <v>42846.417361111111</v>
      </c>
      <c r="D176" s="44">
        <v>42846.42083333333</v>
      </c>
      <c r="E176" s="45" t="s">
        <v>169</v>
      </c>
      <c r="F176" s="22">
        <v>77301</v>
      </c>
      <c r="G176" s="45" t="s">
        <v>170</v>
      </c>
      <c r="H176" s="22">
        <v>77301</v>
      </c>
      <c r="I176" s="45" t="s">
        <v>80</v>
      </c>
      <c r="J176" s="22">
        <v>1</v>
      </c>
      <c r="K176" s="42">
        <v>0.45833333333333331</v>
      </c>
      <c r="L176" s="24">
        <f t="shared" si="9"/>
        <v>0.46180555555555552</v>
      </c>
      <c r="M176" s="26">
        <f t="shared" si="10"/>
        <v>3.4722222222222099E-3</v>
      </c>
      <c r="N176" s="26"/>
      <c r="O176" s="36"/>
    </row>
    <row r="177" spans="1:15" s="45" customFormat="1" x14ac:dyDescent="0.25">
      <c r="A177" s="45" t="s">
        <v>71</v>
      </c>
      <c r="B177" s="45" t="s">
        <v>89</v>
      </c>
      <c r="C177" s="44">
        <v>42846.484027777777</v>
      </c>
      <c r="D177" s="44">
        <v>42846.490277777775</v>
      </c>
      <c r="E177" s="45" t="s">
        <v>170</v>
      </c>
      <c r="F177" s="22">
        <v>77301</v>
      </c>
      <c r="G177" s="45" t="s">
        <v>107</v>
      </c>
      <c r="H177" s="22">
        <v>77301</v>
      </c>
      <c r="I177" s="45" t="s">
        <v>80</v>
      </c>
      <c r="J177" s="22">
        <v>2</v>
      </c>
      <c r="K177" s="38">
        <v>0.5</v>
      </c>
      <c r="L177" s="24">
        <f t="shared" si="9"/>
        <v>0.50694444444444442</v>
      </c>
      <c r="M177" s="24">
        <f t="shared" si="10"/>
        <v>6.9444444444444198E-3</v>
      </c>
      <c r="N177" s="26"/>
      <c r="O177" s="35"/>
    </row>
    <row r="178" spans="1:15" s="45" customFormat="1" x14ac:dyDescent="0.25">
      <c r="A178" s="45" t="s">
        <v>71</v>
      </c>
      <c r="B178" s="45" t="s">
        <v>89</v>
      </c>
      <c r="C178" s="44">
        <v>42846.498611111114</v>
      </c>
      <c r="D178" s="44">
        <v>42846.504166666666</v>
      </c>
      <c r="E178" s="45" t="s">
        <v>107</v>
      </c>
      <c r="F178" s="22">
        <v>77301</v>
      </c>
      <c r="G178" s="43" t="s">
        <v>167</v>
      </c>
      <c r="H178" s="27">
        <v>77301</v>
      </c>
      <c r="I178" s="45" t="s">
        <v>140</v>
      </c>
      <c r="J178" s="22">
        <v>2</v>
      </c>
      <c r="K178" s="42">
        <v>0.54166666666666663</v>
      </c>
      <c r="L178" s="24">
        <f t="shared" si="9"/>
        <v>0.54861111111111105</v>
      </c>
      <c r="M178" s="26">
        <f t="shared" si="10"/>
        <v>6.9444444444444198E-3</v>
      </c>
      <c r="N178" s="26"/>
      <c r="O178" s="36"/>
    </row>
    <row r="179" spans="1:15" s="45" customFormat="1" x14ac:dyDescent="0.25">
      <c r="A179" s="43" t="s">
        <v>71</v>
      </c>
      <c r="B179" s="45" t="s">
        <v>158</v>
      </c>
      <c r="C179" s="44">
        <v>42846.511805555558</v>
      </c>
      <c r="D179" s="44">
        <v>42846.519444444442</v>
      </c>
      <c r="E179" s="43" t="s">
        <v>120</v>
      </c>
      <c r="F179" s="22">
        <v>77304</v>
      </c>
      <c r="G179" s="43" t="s">
        <v>163</v>
      </c>
      <c r="H179" s="22">
        <v>77304</v>
      </c>
      <c r="I179" s="45" t="s">
        <v>140</v>
      </c>
      <c r="J179" s="22">
        <v>2</v>
      </c>
      <c r="K179" s="42">
        <v>0.52083333333333337</v>
      </c>
      <c r="L179" s="24">
        <f t="shared" si="9"/>
        <v>0.52777777777777779</v>
      </c>
      <c r="M179" s="24">
        <f t="shared" si="10"/>
        <v>6.9444444444444198E-3</v>
      </c>
      <c r="N179" s="26"/>
      <c r="O179" s="35">
        <f>N179*24</f>
        <v>0</v>
      </c>
    </row>
    <row r="180" spans="1:15" s="45" customFormat="1" x14ac:dyDescent="0.25">
      <c r="A180" s="45" t="s">
        <v>71</v>
      </c>
      <c r="B180" s="45" t="s">
        <v>83</v>
      </c>
      <c r="C180" s="44">
        <v>42846.527777777781</v>
      </c>
      <c r="D180" s="44">
        <v>42846.537499999999</v>
      </c>
      <c r="E180" s="45" t="s">
        <v>84</v>
      </c>
      <c r="F180" s="27">
        <v>77301</v>
      </c>
      <c r="G180" s="45" t="s">
        <v>152</v>
      </c>
      <c r="H180" s="27">
        <v>77301</v>
      </c>
      <c r="I180" s="45" t="s">
        <v>93</v>
      </c>
      <c r="J180" s="22">
        <v>3</v>
      </c>
      <c r="K180" s="42">
        <v>0.53125</v>
      </c>
      <c r="L180" s="24">
        <f t="shared" si="9"/>
        <v>0.54166666666666663</v>
      </c>
      <c r="M180" s="26">
        <f t="shared" si="10"/>
        <v>1.041666666666663E-2</v>
      </c>
      <c r="N180" s="26"/>
      <c r="O180" s="36"/>
    </row>
    <row r="181" spans="1:15" s="45" customFormat="1" x14ac:dyDescent="0.25">
      <c r="A181" s="45" t="s">
        <v>71</v>
      </c>
      <c r="B181" s="45" t="s">
        <v>87</v>
      </c>
      <c r="C181" s="44">
        <v>42846.538194444445</v>
      </c>
      <c r="D181" s="44">
        <v>42846.54791666667</v>
      </c>
      <c r="E181" s="45" t="s">
        <v>155</v>
      </c>
      <c r="F181" s="27">
        <v>77301</v>
      </c>
      <c r="G181" s="43" t="s">
        <v>88</v>
      </c>
      <c r="H181" s="27">
        <v>77301</v>
      </c>
      <c r="I181" s="45" t="s">
        <v>114</v>
      </c>
      <c r="J181" s="23">
        <v>3</v>
      </c>
      <c r="K181" s="38">
        <v>0.54166666666666663</v>
      </c>
      <c r="L181" s="24">
        <f t="shared" si="9"/>
        <v>0.55208333333333326</v>
      </c>
      <c r="M181" s="26">
        <f t="shared" si="10"/>
        <v>1.041666666666663E-2</v>
      </c>
      <c r="N181" s="26"/>
      <c r="O181" s="36"/>
    </row>
    <row r="182" spans="1:15" s="45" customFormat="1" x14ac:dyDescent="0.25">
      <c r="A182" s="43" t="s">
        <v>71</v>
      </c>
      <c r="B182" s="45" t="s">
        <v>70</v>
      </c>
      <c r="C182" s="44">
        <v>42846.667361111111</v>
      </c>
      <c r="D182" s="44">
        <v>42846.671527777777</v>
      </c>
      <c r="E182" s="43" t="s">
        <v>117</v>
      </c>
      <c r="F182" s="22">
        <v>770304</v>
      </c>
      <c r="G182" s="45" t="s">
        <v>147</v>
      </c>
      <c r="H182" s="22">
        <v>77301</v>
      </c>
      <c r="I182" s="45" t="s">
        <v>140</v>
      </c>
      <c r="J182" s="22">
        <v>2</v>
      </c>
      <c r="K182" s="42">
        <v>0.66666666666666663</v>
      </c>
      <c r="L182" s="24">
        <f t="shared" si="9"/>
        <v>0.67361111111111105</v>
      </c>
      <c r="M182" s="26">
        <f t="shared" si="10"/>
        <v>6.9444444444444198E-3</v>
      </c>
      <c r="N182" s="26"/>
      <c r="O182" s="36">
        <f>N182*24</f>
        <v>0</v>
      </c>
    </row>
    <row r="183" spans="1:15" s="45" customFormat="1" x14ac:dyDescent="0.25">
      <c r="A183" s="45" t="s">
        <v>71</v>
      </c>
      <c r="B183" s="45" t="s">
        <v>87</v>
      </c>
      <c r="C183" s="44">
        <v>42846.732638888891</v>
      </c>
      <c r="D183" s="44">
        <v>42846.744444444441</v>
      </c>
      <c r="E183" s="43" t="s">
        <v>88</v>
      </c>
      <c r="F183" s="27">
        <v>77301</v>
      </c>
      <c r="G183" s="45" t="s">
        <v>155</v>
      </c>
      <c r="H183" s="27">
        <v>77031</v>
      </c>
      <c r="I183" s="45" t="s">
        <v>140</v>
      </c>
      <c r="J183" s="22">
        <v>3</v>
      </c>
      <c r="K183" s="42">
        <v>0.72916666666666663</v>
      </c>
      <c r="L183" s="24">
        <f t="shared" si="9"/>
        <v>0.73958333333333326</v>
      </c>
      <c r="M183" s="26">
        <f t="shared" si="10"/>
        <v>1.041666666666663E-2</v>
      </c>
      <c r="N183" s="26"/>
      <c r="O183" s="35"/>
    </row>
    <row r="184" spans="1:15" s="45" customFormat="1" ht="15.75" thickBot="1" x14ac:dyDescent="0.3">
      <c r="A184" s="45" t="s">
        <v>71</v>
      </c>
      <c r="B184" s="45" t="s">
        <v>83</v>
      </c>
      <c r="C184" s="44">
        <v>42846.753472222219</v>
      </c>
      <c r="D184" s="44">
        <v>42846.761805555558</v>
      </c>
      <c r="E184" s="45" t="s">
        <v>152</v>
      </c>
      <c r="F184" s="27">
        <v>77301</v>
      </c>
      <c r="G184" s="45" t="s">
        <v>84</v>
      </c>
      <c r="H184" s="27">
        <v>77301</v>
      </c>
      <c r="I184" s="45" t="s">
        <v>140</v>
      </c>
      <c r="J184" s="22">
        <v>3</v>
      </c>
      <c r="K184" s="38">
        <v>0.73958333333333337</v>
      </c>
      <c r="L184" s="24">
        <f t="shared" si="9"/>
        <v>0.75</v>
      </c>
      <c r="M184" s="26">
        <f t="shared" si="10"/>
        <v>1.041666666666663E-2</v>
      </c>
      <c r="N184" s="26">
        <f>L184-K171</f>
        <v>0.4375</v>
      </c>
      <c r="O184" s="36">
        <f>N184*24</f>
        <v>10.5</v>
      </c>
    </row>
    <row r="185" spans="1:15" s="56" customFormat="1" ht="15.75" thickTop="1" x14ac:dyDescent="0.25">
      <c r="A185" s="56" t="s">
        <v>71</v>
      </c>
      <c r="B185" s="56" t="s">
        <v>70</v>
      </c>
      <c r="C185" s="55">
        <v>42849.305555555555</v>
      </c>
      <c r="D185" s="55">
        <v>42849.310416666667</v>
      </c>
      <c r="E185" s="56" t="s">
        <v>147</v>
      </c>
      <c r="F185" s="57">
        <v>77301</v>
      </c>
      <c r="G185" s="54" t="s">
        <v>117</v>
      </c>
      <c r="H185" s="57">
        <v>770304</v>
      </c>
      <c r="I185" s="56" t="s">
        <v>114</v>
      </c>
      <c r="J185" s="57">
        <v>1</v>
      </c>
      <c r="K185" s="65">
        <v>0.3125</v>
      </c>
      <c r="L185" s="60">
        <f t="shared" si="9"/>
        <v>0.31597222222222221</v>
      </c>
      <c r="M185" s="61">
        <f t="shared" si="10"/>
        <v>3.4722222222222099E-3</v>
      </c>
      <c r="N185" s="61"/>
      <c r="O185" s="63"/>
    </row>
    <row r="186" spans="1:15" s="45" customFormat="1" x14ac:dyDescent="0.25">
      <c r="A186" s="45" t="s">
        <v>71</v>
      </c>
      <c r="B186" s="45" t="s">
        <v>158</v>
      </c>
      <c r="C186" s="44">
        <v>42849.308333333334</v>
      </c>
      <c r="D186" s="44">
        <v>42849.334027777775</v>
      </c>
      <c r="E186" s="43" t="s">
        <v>163</v>
      </c>
      <c r="F186" s="22">
        <v>77304</v>
      </c>
      <c r="G186" s="43" t="s">
        <v>120</v>
      </c>
      <c r="H186" s="27">
        <v>77304</v>
      </c>
      <c r="I186" s="43" t="s">
        <v>93</v>
      </c>
      <c r="J186" s="27">
        <v>2</v>
      </c>
      <c r="K186" s="42">
        <v>0.33333333333333331</v>
      </c>
      <c r="L186" s="24">
        <f t="shared" si="9"/>
        <v>0.34027777777777773</v>
      </c>
      <c r="M186" s="26">
        <f t="shared" si="10"/>
        <v>6.9444444444444198E-3</v>
      </c>
      <c r="N186" s="26"/>
      <c r="O186" s="35"/>
    </row>
    <row r="187" spans="1:15" s="45" customFormat="1" x14ac:dyDescent="0.25">
      <c r="A187" s="45" t="s">
        <v>71</v>
      </c>
      <c r="B187" s="45" t="s">
        <v>94</v>
      </c>
      <c r="C187" s="44">
        <v>42849.370138888888</v>
      </c>
      <c r="D187" s="44">
        <v>42849.37777777778</v>
      </c>
      <c r="E187" s="45" t="s">
        <v>95</v>
      </c>
      <c r="F187" s="27">
        <v>77031</v>
      </c>
      <c r="G187" s="45" t="s">
        <v>171</v>
      </c>
      <c r="H187" s="27">
        <v>77301</v>
      </c>
      <c r="I187" s="45" t="s">
        <v>75</v>
      </c>
      <c r="J187" s="27">
        <v>2</v>
      </c>
      <c r="K187" s="38">
        <v>0.375</v>
      </c>
      <c r="L187" s="24">
        <f t="shared" si="9"/>
        <v>0.38194444444444442</v>
      </c>
      <c r="M187" s="26">
        <f t="shared" si="10"/>
        <v>6.9444444444444198E-3</v>
      </c>
      <c r="N187" s="26"/>
      <c r="O187" s="35"/>
    </row>
    <row r="188" spans="1:15" s="45" customFormat="1" x14ac:dyDescent="0.25">
      <c r="A188" s="45" t="s">
        <v>71</v>
      </c>
      <c r="B188" s="45" t="s">
        <v>94</v>
      </c>
      <c r="C188" s="44">
        <v>42849.381249999999</v>
      </c>
      <c r="D188" s="44">
        <v>42849.390277777777</v>
      </c>
      <c r="E188" s="45" t="s">
        <v>171</v>
      </c>
      <c r="F188" s="27">
        <v>77301</v>
      </c>
      <c r="G188" s="45" t="s">
        <v>95</v>
      </c>
      <c r="H188" s="27">
        <v>77031</v>
      </c>
      <c r="I188" s="45" t="s">
        <v>140</v>
      </c>
      <c r="J188" s="22">
        <v>2</v>
      </c>
      <c r="K188" s="42">
        <v>0.45833333333333331</v>
      </c>
      <c r="L188" s="24">
        <f t="shared" si="9"/>
        <v>0.46527777777777773</v>
      </c>
      <c r="M188" s="26">
        <f t="shared" si="10"/>
        <v>6.9444444444444198E-3</v>
      </c>
      <c r="N188" s="26"/>
      <c r="O188" s="36"/>
    </row>
    <row r="189" spans="1:15" s="45" customFormat="1" x14ac:dyDescent="0.25">
      <c r="A189" s="45" t="s">
        <v>71</v>
      </c>
      <c r="B189" s="45" t="s">
        <v>76</v>
      </c>
      <c r="C189" s="44">
        <v>42849.416666666664</v>
      </c>
      <c r="D189" s="44">
        <v>42849.423611111109</v>
      </c>
      <c r="E189" s="45" t="s">
        <v>156</v>
      </c>
      <c r="F189" s="22">
        <v>77301</v>
      </c>
      <c r="G189" s="43" t="s">
        <v>77</v>
      </c>
      <c r="H189" s="27">
        <v>77304</v>
      </c>
      <c r="I189" s="45" t="s">
        <v>80</v>
      </c>
      <c r="J189" s="22">
        <v>3</v>
      </c>
      <c r="K189" s="42">
        <v>0.41666666666666669</v>
      </c>
      <c r="L189" s="24">
        <f t="shared" si="9"/>
        <v>0.42708333333333337</v>
      </c>
      <c r="M189" s="26">
        <f t="shared" si="10"/>
        <v>1.0416666666666685E-2</v>
      </c>
      <c r="N189" s="26"/>
      <c r="O189" s="35"/>
    </row>
    <row r="190" spans="1:15" s="45" customFormat="1" x14ac:dyDescent="0.25">
      <c r="A190" s="45" t="s">
        <v>71</v>
      </c>
      <c r="B190" s="45" t="s">
        <v>125</v>
      </c>
      <c r="C190" s="44">
        <v>42849.428472222222</v>
      </c>
      <c r="D190" s="44">
        <v>42790.436805555553</v>
      </c>
      <c r="E190" s="43" t="s">
        <v>74</v>
      </c>
      <c r="F190" s="22">
        <v>77304</v>
      </c>
      <c r="G190" s="45" t="s">
        <v>150</v>
      </c>
      <c r="H190" s="27">
        <v>77301</v>
      </c>
      <c r="I190" s="45" t="s">
        <v>140</v>
      </c>
      <c r="J190" s="22">
        <v>2</v>
      </c>
      <c r="K190" s="42">
        <v>0.41666666666666669</v>
      </c>
      <c r="L190" s="24">
        <f t="shared" si="9"/>
        <v>0.4236111111111111</v>
      </c>
      <c r="M190" s="26">
        <f t="shared" si="10"/>
        <v>6.9444444444444198E-3</v>
      </c>
      <c r="N190" s="26"/>
      <c r="O190" s="35"/>
    </row>
    <row r="191" spans="1:15" s="45" customFormat="1" x14ac:dyDescent="0.25">
      <c r="A191" s="45" t="s">
        <v>71</v>
      </c>
      <c r="B191" s="45" t="s">
        <v>76</v>
      </c>
      <c r="C191" s="44">
        <v>42849.447916666664</v>
      </c>
      <c r="D191" s="44">
        <v>42849.45416666667</v>
      </c>
      <c r="E191" s="43" t="s">
        <v>77</v>
      </c>
      <c r="F191" s="27">
        <v>77304</v>
      </c>
      <c r="G191" s="45" t="s">
        <v>156</v>
      </c>
      <c r="H191" s="22">
        <v>77301</v>
      </c>
      <c r="I191" s="45" t="s">
        <v>140</v>
      </c>
      <c r="J191" s="22">
        <v>1</v>
      </c>
      <c r="K191" s="42">
        <v>0.5</v>
      </c>
      <c r="L191" s="24">
        <f t="shared" si="9"/>
        <v>0.50347222222222221</v>
      </c>
      <c r="M191" s="26">
        <f t="shared" si="10"/>
        <v>3.4722222222222099E-3</v>
      </c>
      <c r="N191" s="26"/>
      <c r="O191" s="36"/>
    </row>
    <row r="192" spans="1:15" s="45" customFormat="1" x14ac:dyDescent="0.25">
      <c r="A192" s="45" t="s">
        <v>71</v>
      </c>
      <c r="B192" s="45" t="s">
        <v>158</v>
      </c>
      <c r="C192" s="44">
        <v>42849.529166666667</v>
      </c>
      <c r="D192" s="44">
        <v>42849.536805555559</v>
      </c>
      <c r="E192" s="43" t="s">
        <v>120</v>
      </c>
      <c r="F192" s="22">
        <v>77304</v>
      </c>
      <c r="G192" s="43" t="s">
        <v>163</v>
      </c>
      <c r="H192" s="22">
        <v>77304</v>
      </c>
      <c r="I192" s="45" t="s">
        <v>140</v>
      </c>
      <c r="J192" s="22">
        <v>2</v>
      </c>
      <c r="K192" s="42">
        <v>0.52083333333333337</v>
      </c>
      <c r="L192" s="24">
        <f t="shared" si="9"/>
        <v>0.52777777777777779</v>
      </c>
      <c r="M192" s="26">
        <f t="shared" si="10"/>
        <v>6.9444444444444198E-3</v>
      </c>
      <c r="N192" s="26"/>
      <c r="O192" s="36"/>
    </row>
    <row r="193" spans="1:17" s="45" customFormat="1" x14ac:dyDescent="0.25">
      <c r="A193" s="45" t="s">
        <v>71</v>
      </c>
      <c r="B193" s="45" t="s">
        <v>94</v>
      </c>
      <c r="C193" s="44">
        <v>42849.554861111108</v>
      </c>
      <c r="D193" s="44">
        <v>42849.561111111114</v>
      </c>
      <c r="E193" s="45" t="s">
        <v>95</v>
      </c>
      <c r="F193" s="27">
        <v>77031</v>
      </c>
      <c r="G193" s="45" t="s">
        <v>99</v>
      </c>
      <c r="H193" s="27">
        <v>7734</v>
      </c>
      <c r="I193" s="45" t="s">
        <v>75</v>
      </c>
      <c r="J193" s="22">
        <v>3</v>
      </c>
      <c r="K193" s="42">
        <v>0.54166666666666663</v>
      </c>
      <c r="L193" s="24">
        <f t="shared" si="9"/>
        <v>0.55208333333333326</v>
      </c>
      <c r="M193" s="26">
        <f t="shared" si="10"/>
        <v>1.041666666666663E-2</v>
      </c>
      <c r="N193" s="26"/>
      <c r="O193" s="36"/>
    </row>
    <row r="194" spans="1:17" s="45" customFormat="1" x14ac:dyDescent="0.25">
      <c r="A194" s="45" t="s">
        <v>71</v>
      </c>
      <c r="B194" s="45" t="s">
        <v>94</v>
      </c>
      <c r="C194" s="44">
        <v>42849.629861111112</v>
      </c>
      <c r="D194" s="44">
        <v>42849.638888888891</v>
      </c>
      <c r="E194" s="45" t="s">
        <v>99</v>
      </c>
      <c r="F194" s="27">
        <v>7734</v>
      </c>
      <c r="G194" s="45" t="s">
        <v>95</v>
      </c>
      <c r="H194" s="27">
        <v>77031</v>
      </c>
      <c r="I194" s="45" t="s">
        <v>140</v>
      </c>
      <c r="J194" s="27">
        <v>3</v>
      </c>
      <c r="K194" s="38">
        <v>0.625</v>
      </c>
      <c r="L194" s="24">
        <f t="shared" ref="L194:L240" si="12">K194+J194/24/12</f>
        <v>0.63541666666666663</v>
      </c>
      <c r="M194" s="26">
        <f t="shared" ref="M194:M240" si="13">L194-K194</f>
        <v>1.041666666666663E-2</v>
      </c>
      <c r="N194" s="26"/>
      <c r="O194" s="35"/>
    </row>
    <row r="195" spans="1:17" s="45" customFormat="1" x14ac:dyDescent="0.25">
      <c r="A195" s="45" t="s">
        <v>71</v>
      </c>
      <c r="B195" s="45" t="s">
        <v>70</v>
      </c>
      <c r="C195" s="44">
        <v>42849.711111111108</v>
      </c>
      <c r="D195" s="44">
        <v>42849.715277777781</v>
      </c>
      <c r="E195" s="43" t="s">
        <v>117</v>
      </c>
      <c r="F195" s="22">
        <v>770304</v>
      </c>
      <c r="G195" s="45" t="s">
        <v>147</v>
      </c>
      <c r="H195" s="22">
        <v>77301</v>
      </c>
      <c r="I195" s="45" t="s">
        <v>140</v>
      </c>
      <c r="J195" s="22">
        <v>2</v>
      </c>
      <c r="K195" s="42">
        <v>0.70833333333333337</v>
      </c>
      <c r="L195" s="24">
        <f t="shared" si="12"/>
        <v>0.71527777777777779</v>
      </c>
      <c r="M195" s="26">
        <f t="shared" si="13"/>
        <v>6.9444444444444198E-3</v>
      </c>
      <c r="N195" s="26"/>
      <c r="O195" s="36"/>
    </row>
    <row r="196" spans="1:17" s="45" customFormat="1" ht="15.75" thickBot="1" x14ac:dyDescent="0.3">
      <c r="A196" s="45" t="s">
        <v>71</v>
      </c>
      <c r="B196" s="45" t="s">
        <v>83</v>
      </c>
      <c r="C196" s="44">
        <v>42849.752083333333</v>
      </c>
      <c r="D196" s="44">
        <v>42849.760416666664</v>
      </c>
      <c r="E196" s="45" t="s">
        <v>152</v>
      </c>
      <c r="F196" s="27">
        <v>77301</v>
      </c>
      <c r="G196" s="45" t="s">
        <v>84</v>
      </c>
      <c r="H196" s="27">
        <v>77301</v>
      </c>
      <c r="I196" s="45" t="s">
        <v>140</v>
      </c>
      <c r="J196" s="22">
        <v>3</v>
      </c>
      <c r="K196" s="38">
        <v>0.73958333333333337</v>
      </c>
      <c r="L196" s="24">
        <f t="shared" si="12"/>
        <v>0.75</v>
      </c>
      <c r="M196" s="26">
        <f t="shared" si="13"/>
        <v>1.041666666666663E-2</v>
      </c>
      <c r="N196" s="26">
        <f>L196-K185</f>
        <v>0.4375</v>
      </c>
      <c r="O196" s="36">
        <f>N196*24</f>
        <v>10.5</v>
      </c>
    </row>
    <row r="197" spans="1:17" s="56" customFormat="1" ht="15.75" thickTop="1" x14ac:dyDescent="0.25">
      <c r="A197" s="56" t="s">
        <v>71</v>
      </c>
      <c r="B197" s="56" t="s">
        <v>70</v>
      </c>
      <c r="C197" s="55">
        <v>42850.305555555555</v>
      </c>
      <c r="D197" s="55">
        <v>42850.309027777781</v>
      </c>
      <c r="E197" s="56" t="s">
        <v>147</v>
      </c>
      <c r="F197" s="57">
        <v>77301</v>
      </c>
      <c r="G197" s="54" t="s">
        <v>117</v>
      </c>
      <c r="H197" s="57">
        <v>770304</v>
      </c>
      <c r="I197" s="56" t="s">
        <v>114</v>
      </c>
      <c r="J197" s="57">
        <v>1</v>
      </c>
      <c r="K197" s="65">
        <v>0.3125</v>
      </c>
      <c r="L197" s="60">
        <f t="shared" si="12"/>
        <v>0.31597222222222221</v>
      </c>
      <c r="M197" s="61">
        <f t="shared" si="13"/>
        <v>3.4722222222222099E-3</v>
      </c>
      <c r="N197" s="61"/>
      <c r="O197" s="62"/>
    </row>
    <row r="198" spans="1:17" s="45" customFormat="1" x14ac:dyDescent="0.25">
      <c r="A198" s="45" t="s">
        <v>71</v>
      </c>
      <c r="B198" s="45" t="s">
        <v>96</v>
      </c>
      <c r="C198" s="44">
        <v>42850.367361111108</v>
      </c>
      <c r="D198" s="44">
        <v>42850.371527777781</v>
      </c>
      <c r="E198" s="45" t="s">
        <v>97</v>
      </c>
      <c r="F198" s="27">
        <v>77301</v>
      </c>
      <c r="G198" s="45" t="s">
        <v>98</v>
      </c>
      <c r="H198" s="27">
        <v>77301</v>
      </c>
      <c r="I198" s="45" t="s">
        <v>114</v>
      </c>
      <c r="J198" s="27">
        <v>1</v>
      </c>
      <c r="K198" s="38">
        <v>0.375</v>
      </c>
      <c r="L198" s="24">
        <f t="shared" si="12"/>
        <v>0.37847222222222221</v>
      </c>
      <c r="M198" s="26">
        <f t="shared" si="13"/>
        <v>3.4722222222222099E-3</v>
      </c>
      <c r="N198" s="26"/>
      <c r="O198" s="35"/>
    </row>
    <row r="199" spans="1:17" s="45" customFormat="1" x14ac:dyDescent="0.25">
      <c r="A199" s="45" t="s">
        <v>71</v>
      </c>
      <c r="B199" s="45" t="s">
        <v>127</v>
      </c>
      <c r="C199" s="44">
        <v>42850.378472222219</v>
      </c>
      <c r="D199" s="44">
        <v>42850.386805555558</v>
      </c>
      <c r="E199" s="45" t="s">
        <v>145</v>
      </c>
      <c r="F199" s="27">
        <v>77301</v>
      </c>
      <c r="G199" s="45" t="s">
        <v>175</v>
      </c>
      <c r="H199" s="27">
        <v>7731</v>
      </c>
      <c r="I199" s="45" t="s">
        <v>75</v>
      </c>
      <c r="J199" s="27">
        <v>4</v>
      </c>
      <c r="K199" s="38">
        <v>0.375</v>
      </c>
      <c r="L199" s="24">
        <f t="shared" si="12"/>
        <v>0.3888888888888889</v>
      </c>
      <c r="M199" s="26">
        <f t="shared" si="13"/>
        <v>1.3888888888888895E-2</v>
      </c>
      <c r="N199" s="26"/>
      <c r="O199" s="35"/>
    </row>
    <row r="200" spans="1:17" s="45" customFormat="1" x14ac:dyDescent="0.25">
      <c r="A200" s="45" t="s">
        <v>71</v>
      </c>
      <c r="B200" s="45" t="s">
        <v>91</v>
      </c>
      <c r="C200" s="44">
        <v>42850.395833333336</v>
      </c>
      <c r="D200" s="44">
        <v>42850.404166666667</v>
      </c>
      <c r="E200" s="45" t="s">
        <v>92</v>
      </c>
      <c r="F200" s="27">
        <v>77301</v>
      </c>
      <c r="G200" s="45" t="s">
        <v>176</v>
      </c>
      <c r="H200" s="27">
        <v>77034</v>
      </c>
      <c r="I200" s="45" t="s">
        <v>75</v>
      </c>
      <c r="J200" s="22">
        <v>3</v>
      </c>
      <c r="K200" s="42">
        <v>0.39583333333333331</v>
      </c>
      <c r="L200" s="24">
        <f t="shared" si="12"/>
        <v>0.40625</v>
      </c>
      <c r="M200" s="26">
        <f t="shared" si="13"/>
        <v>1.0416666666666685E-2</v>
      </c>
      <c r="N200" s="26"/>
      <c r="O200" s="36"/>
      <c r="P200" s="46"/>
      <c r="Q200" s="46"/>
    </row>
    <row r="201" spans="1:17" s="45" customFormat="1" x14ac:dyDescent="0.25">
      <c r="A201" s="45" t="s">
        <v>71</v>
      </c>
      <c r="B201" s="45" t="s">
        <v>72</v>
      </c>
      <c r="C201" s="44">
        <v>42850.411111111112</v>
      </c>
      <c r="D201" s="44">
        <v>42850.414583333331</v>
      </c>
      <c r="E201" s="43" t="s">
        <v>73</v>
      </c>
      <c r="F201" s="22">
        <v>77301</v>
      </c>
      <c r="G201" s="43" t="s">
        <v>74</v>
      </c>
      <c r="H201" s="22">
        <v>77304</v>
      </c>
      <c r="I201" s="43" t="s">
        <v>93</v>
      </c>
      <c r="J201" s="22">
        <v>2</v>
      </c>
      <c r="K201" s="38">
        <v>0.40625</v>
      </c>
      <c r="L201" s="24">
        <f t="shared" si="12"/>
        <v>0.41319444444444442</v>
      </c>
      <c r="M201" s="26">
        <f t="shared" si="13"/>
        <v>6.9444444444444198E-3</v>
      </c>
      <c r="N201" s="26"/>
      <c r="O201" s="35"/>
    </row>
    <row r="202" spans="1:17" s="45" customFormat="1" x14ac:dyDescent="0.25">
      <c r="A202" s="45" t="s">
        <v>71</v>
      </c>
      <c r="B202" s="45" t="s">
        <v>81</v>
      </c>
      <c r="C202" s="44">
        <v>42850.428472222222</v>
      </c>
      <c r="D202" s="44">
        <v>42850.433333333334</v>
      </c>
      <c r="E202" s="43" t="s">
        <v>82</v>
      </c>
      <c r="F202" s="22">
        <v>77301</v>
      </c>
      <c r="G202" s="43" t="s">
        <v>74</v>
      </c>
      <c r="H202" s="22">
        <v>77304</v>
      </c>
      <c r="I202" s="43" t="s">
        <v>93</v>
      </c>
      <c r="J202" s="27">
        <v>1</v>
      </c>
      <c r="K202" s="42">
        <v>0.41666666666666669</v>
      </c>
      <c r="L202" s="24">
        <f t="shared" si="12"/>
        <v>0.4201388888888889</v>
      </c>
      <c r="M202" s="26">
        <f t="shared" si="13"/>
        <v>3.4722222222222099E-3</v>
      </c>
      <c r="N202" s="26"/>
      <c r="O202" s="36"/>
    </row>
    <row r="203" spans="1:17" s="45" customFormat="1" x14ac:dyDescent="0.25">
      <c r="A203" s="45" t="s">
        <v>71</v>
      </c>
      <c r="B203" s="45" t="s">
        <v>89</v>
      </c>
      <c r="C203" s="44">
        <v>42850.436805555553</v>
      </c>
      <c r="D203" s="44">
        <v>42850.442361111112</v>
      </c>
      <c r="E203" s="43" t="s">
        <v>167</v>
      </c>
      <c r="F203" s="27">
        <v>77301</v>
      </c>
      <c r="G203" s="45" t="s">
        <v>170</v>
      </c>
      <c r="H203" s="22">
        <v>77301</v>
      </c>
      <c r="I203" s="45" t="s">
        <v>80</v>
      </c>
      <c r="J203" s="22">
        <v>3</v>
      </c>
      <c r="K203" s="38">
        <v>0.41666666666666669</v>
      </c>
      <c r="L203" s="24">
        <f t="shared" si="12"/>
        <v>0.42708333333333337</v>
      </c>
      <c r="M203" s="26">
        <f t="shared" si="13"/>
        <v>1.0416666666666685E-2</v>
      </c>
      <c r="N203" s="26"/>
      <c r="O203" s="35"/>
    </row>
    <row r="204" spans="1:17" s="45" customFormat="1" x14ac:dyDescent="0.25">
      <c r="A204" s="45" t="s">
        <v>71</v>
      </c>
      <c r="B204" s="45" t="s">
        <v>127</v>
      </c>
      <c r="C204" s="44">
        <v>42850.465277777781</v>
      </c>
      <c r="D204" s="44">
        <v>42850.474999999999</v>
      </c>
      <c r="E204" s="45" t="s">
        <v>175</v>
      </c>
      <c r="F204" s="27">
        <v>7731</v>
      </c>
      <c r="G204" s="45" t="s">
        <v>145</v>
      </c>
      <c r="H204" s="27">
        <v>77301</v>
      </c>
      <c r="I204" s="45" t="s">
        <v>140</v>
      </c>
      <c r="J204" s="22">
        <v>4</v>
      </c>
      <c r="K204" s="42">
        <v>0.45833333333333331</v>
      </c>
      <c r="L204" s="24">
        <f t="shared" si="12"/>
        <v>0.47222222222222221</v>
      </c>
      <c r="M204" s="26">
        <f t="shared" si="13"/>
        <v>1.3888888888888895E-2</v>
      </c>
      <c r="N204" s="26"/>
      <c r="O204" s="36"/>
    </row>
    <row r="205" spans="1:17" s="45" customFormat="1" x14ac:dyDescent="0.25">
      <c r="A205" s="45" t="s">
        <v>71</v>
      </c>
      <c r="B205" s="45" t="s">
        <v>91</v>
      </c>
      <c r="C205" s="44">
        <v>42850.484027777777</v>
      </c>
      <c r="D205" s="44">
        <v>42850.522222222222</v>
      </c>
      <c r="E205" s="45" t="s">
        <v>176</v>
      </c>
      <c r="F205" s="27">
        <v>77034</v>
      </c>
      <c r="G205" s="45" t="s">
        <v>99</v>
      </c>
      <c r="H205" s="27">
        <v>7734</v>
      </c>
      <c r="I205" s="45" t="s">
        <v>75</v>
      </c>
      <c r="J205" s="22">
        <v>1</v>
      </c>
      <c r="K205" s="38">
        <v>0.5</v>
      </c>
      <c r="L205" s="24">
        <f t="shared" si="12"/>
        <v>0.50347222222222221</v>
      </c>
      <c r="M205" s="26">
        <f t="shared" si="13"/>
        <v>3.4722222222222099E-3</v>
      </c>
      <c r="N205" s="26"/>
      <c r="O205" s="35"/>
    </row>
    <row r="206" spans="1:17" s="45" customFormat="1" x14ac:dyDescent="0.25">
      <c r="A206" s="45" t="s">
        <v>71</v>
      </c>
      <c r="B206" s="45" t="s">
        <v>89</v>
      </c>
      <c r="C206" s="44">
        <v>42850.509722222225</v>
      </c>
      <c r="D206" s="44">
        <v>42850.527777777781</v>
      </c>
      <c r="E206" s="45" t="s">
        <v>170</v>
      </c>
      <c r="F206" s="22">
        <v>77301</v>
      </c>
      <c r="G206" s="45" t="s">
        <v>107</v>
      </c>
      <c r="H206" s="22">
        <v>77301</v>
      </c>
      <c r="I206" s="45" t="s">
        <v>80</v>
      </c>
      <c r="J206" s="27">
        <v>8</v>
      </c>
      <c r="K206" s="42">
        <v>0.47916666666666669</v>
      </c>
      <c r="L206" s="24">
        <f t="shared" si="12"/>
        <v>0.50694444444444442</v>
      </c>
      <c r="M206" s="26">
        <f t="shared" si="13"/>
        <v>2.7777777777777735E-2</v>
      </c>
      <c r="N206" s="26"/>
      <c r="O206" s="35"/>
    </row>
    <row r="207" spans="1:17" s="45" customFormat="1" x14ac:dyDescent="0.25">
      <c r="A207" s="45" t="s">
        <v>71</v>
      </c>
      <c r="B207" s="45" t="s">
        <v>72</v>
      </c>
      <c r="C207" s="44">
        <v>42850.582638888889</v>
      </c>
      <c r="D207" s="44">
        <v>42850.586111111108</v>
      </c>
      <c r="E207" s="43" t="s">
        <v>74</v>
      </c>
      <c r="F207" s="22">
        <v>77304</v>
      </c>
      <c r="G207" s="43" t="s">
        <v>73</v>
      </c>
      <c r="H207" s="22">
        <v>77301</v>
      </c>
      <c r="I207" s="45" t="s">
        <v>140</v>
      </c>
      <c r="J207" s="22">
        <v>2</v>
      </c>
      <c r="K207" s="42">
        <v>0.59027777777777779</v>
      </c>
      <c r="L207" s="24">
        <f t="shared" si="12"/>
        <v>0.59722222222222221</v>
      </c>
      <c r="M207" s="26">
        <f t="shared" si="13"/>
        <v>6.9444444444444198E-3</v>
      </c>
      <c r="N207" s="26"/>
      <c r="O207" s="35"/>
    </row>
    <row r="208" spans="1:17" s="45" customFormat="1" x14ac:dyDescent="0.25">
      <c r="A208" s="45" t="s">
        <v>71</v>
      </c>
      <c r="B208" s="45" t="s">
        <v>81</v>
      </c>
      <c r="C208" s="44">
        <v>42850.618055555555</v>
      </c>
      <c r="D208" s="44">
        <v>42850.624305555553</v>
      </c>
      <c r="E208" s="43" t="s">
        <v>74</v>
      </c>
      <c r="F208" s="22">
        <v>77304</v>
      </c>
      <c r="G208" s="43" t="s">
        <v>82</v>
      </c>
      <c r="H208" s="22">
        <v>77301</v>
      </c>
      <c r="I208" s="45" t="s">
        <v>140</v>
      </c>
      <c r="J208" s="22">
        <v>1</v>
      </c>
      <c r="K208" s="42">
        <v>0.58333333333333337</v>
      </c>
      <c r="L208" s="24">
        <f t="shared" si="12"/>
        <v>0.58680555555555558</v>
      </c>
      <c r="M208" s="26">
        <f t="shared" si="13"/>
        <v>3.4722222222222099E-3</v>
      </c>
      <c r="N208" s="26"/>
      <c r="O208" s="36"/>
    </row>
    <row r="209" spans="1:17" s="45" customFormat="1" ht="15.75" thickBot="1" x14ac:dyDescent="0.3">
      <c r="A209" s="45" t="s">
        <v>71</v>
      </c>
      <c r="B209" s="45" t="s">
        <v>70</v>
      </c>
      <c r="C209" s="44">
        <v>42850.713194444441</v>
      </c>
      <c r="D209" s="44">
        <v>42850.717361111114</v>
      </c>
      <c r="E209" s="43" t="s">
        <v>117</v>
      </c>
      <c r="F209" s="22">
        <v>770304</v>
      </c>
      <c r="G209" s="45" t="s">
        <v>147</v>
      </c>
      <c r="H209" s="22">
        <v>77301</v>
      </c>
      <c r="I209" s="45" t="s">
        <v>140</v>
      </c>
      <c r="J209" s="22">
        <v>2</v>
      </c>
      <c r="K209" s="42">
        <v>0.70833333333333337</v>
      </c>
      <c r="L209" s="24">
        <f t="shared" si="12"/>
        <v>0.71527777777777779</v>
      </c>
      <c r="M209" s="26">
        <f t="shared" si="13"/>
        <v>6.9444444444444198E-3</v>
      </c>
      <c r="N209" s="26">
        <f>L209-K197</f>
        <v>0.40277777777777779</v>
      </c>
      <c r="O209" s="36">
        <f>N209*24</f>
        <v>9.6666666666666679</v>
      </c>
    </row>
    <row r="210" spans="1:17" s="56" customFormat="1" ht="15.75" thickTop="1" x14ac:dyDescent="0.25">
      <c r="A210" s="56" t="s">
        <v>71</v>
      </c>
      <c r="B210" s="54" t="s">
        <v>70</v>
      </c>
      <c r="C210" s="55">
        <v>42851.304166666669</v>
      </c>
      <c r="D210" s="55">
        <v>42851.308333333334</v>
      </c>
      <c r="E210" s="56" t="s">
        <v>147</v>
      </c>
      <c r="F210" s="57">
        <v>77301</v>
      </c>
      <c r="G210" s="54" t="s">
        <v>117</v>
      </c>
      <c r="H210" s="57">
        <v>770304</v>
      </c>
      <c r="I210" s="56" t="s">
        <v>114</v>
      </c>
      <c r="J210" s="57">
        <v>1</v>
      </c>
      <c r="K210" s="65">
        <v>0.3125</v>
      </c>
      <c r="L210" s="60">
        <f t="shared" si="12"/>
        <v>0.31597222222222221</v>
      </c>
      <c r="M210" s="61">
        <f t="shared" si="13"/>
        <v>3.4722222222222099E-3</v>
      </c>
      <c r="N210" s="61"/>
      <c r="O210" s="63"/>
    </row>
    <row r="211" spans="1:17" s="45" customFormat="1" x14ac:dyDescent="0.25">
      <c r="A211" s="45" t="s">
        <v>71</v>
      </c>
      <c r="B211" s="45" t="s">
        <v>158</v>
      </c>
      <c r="C211" s="44">
        <v>42851.331250000003</v>
      </c>
      <c r="D211" s="44">
        <v>42851.336805555555</v>
      </c>
      <c r="E211" s="43" t="s">
        <v>163</v>
      </c>
      <c r="F211" s="22">
        <v>77304</v>
      </c>
      <c r="G211" s="43" t="s">
        <v>120</v>
      </c>
      <c r="H211" s="27">
        <v>77304</v>
      </c>
      <c r="I211" s="43" t="s">
        <v>93</v>
      </c>
      <c r="J211" s="27">
        <v>2</v>
      </c>
      <c r="K211" s="42">
        <v>0.33333333333333331</v>
      </c>
      <c r="L211" s="24">
        <f t="shared" si="12"/>
        <v>0.34027777777777773</v>
      </c>
      <c r="M211" s="26">
        <f t="shared" si="13"/>
        <v>6.9444444444444198E-3</v>
      </c>
      <c r="N211" s="26"/>
      <c r="O211" s="36"/>
    </row>
    <row r="212" spans="1:17" s="46" customFormat="1" x14ac:dyDescent="0.25">
      <c r="A212" s="45" t="s">
        <v>71</v>
      </c>
      <c r="B212" s="45" t="s">
        <v>125</v>
      </c>
      <c r="C212" s="44">
        <v>42851.406944444447</v>
      </c>
      <c r="D212" s="44">
        <v>42851.415277777778</v>
      </c>
      <c r="E212" s="43" t="s">
        <v>74</v>
      </c>
      <c r="F212" s="22">
        <v>77304</v>
      </c>
      <c r="G212" s="45" t="s">
        <v>150</v>
      </c>
      <c r="H212" s="27">
        <v>77301</v>
      </c>
      <c r="I212" s="45" t="s">
        <v>140</v>
      </c>
      <c r="J212" s="22">
        <v>2</v>
      </c>
      <c r="K212" s="42">
        <v>0.41666666666666669</v>
      </c>
      <c r="L212" s="24">
        <f t="shared" si="12"/>
        <v>0.4236111111111111</v>
      </c>
      <c r="M212" s="26">
        <f t="shared" si="13"/>
        <v>6.9444444444444198E-3</v>
      </c>
      <c r="N212" s="26"/>
      <c r="O212" s="36"/>
      <c r="P212" s="45"/>
      <c r="Q212" s="45"/>
    </row>
    <row r="213" spans="1:17" s="45" customFormat="1" x14ac:dyDescent="0.25">
      <c r="A213" s="45" t="s">
        <v>71</v>
      </c>
      <c r="B213" s="45" t="s">
        <v>158</v>
      </c>
      <c r="C213" s="44">
        <v>42851.517361111109</v>
      </c>
      <c r="D213" s="44">
        <v>42851.524305555555</v>
      </c>
      <c r="E213" s="43" t="s">
        <v>120</v>
      </c>
      <c r="F213" s="22">
        <v>77304</v>
      </c>
      <c r="G213" s="43" t="s">
        <v>163</v>
      </c>
      <c r="H213" s="22">
        <v>77304</v>
      </c>
      <c r="I213" s="45" t="s">
        <v>140</v>
      </c>
      <c r="J213" s="22">
        <v>2</v>
      </c>
      <c r="K213" s="42">
        <v>0.52083333333333337</v>
      </c>
      <c r="L213" s="24">
        <f t="shared" si="12"/>
        <v>0.52777777777777779</v>
      </c>
      <c r="M213" s="26">
        <f t="shared" si="13"/>
        <v>6.9444444444444198E-3</v>
      </c>
      <c r="N213" s="26"/>
      <c r="O213" s="36"/>
    </row>
    <row r="214" spans="1:17" s="45" customFormat="1" x14ac:dyDescent="0.25">
      <c r="A214" s="45" t="s">
        <v>71</v>
      </c>
      <c r="B214" s="45" t="s">
        <v>83</v>
      </c>
      <c r="C214" s="44">
        <v>42851.534722222219</v>
      </c>
      <c r="D214" s="44">
        <v>42851.524305555555</v>
      </c>
      <c r="E214" s="45" t="s">
        <v>84</v>
      </c>
      <c r="F214" s="27">
        <v>77301</v>
      </c>
      <c r="G214" s="45" t="s">
        <v>152</v>
      </c>
      <c r="H214" s="27">
        <v>77301</v>
      </c>
      <c r="I214" s="45" t="s">
        <v>93</v>
      </c>
      <c r="J214" s="22">
        <v>3</v>
      </c>
      <c r="K214" s="42">
        <v>0.53125</v>
      </c>
      <c r="L214" s="24">
        <f t="shared" si="12"/>
        <v>0.54166666666666663</v>
      </c>
      <c r="M214" s="26">
        <f t="shared" si="13"/>
        <v>1.041666666666663E-2</v>
      </c>
      <c r="N214" s="26"/>
      <c r="O214" s="36"/>
    </row>
    <row r="215" spans="1:17" s="45" customFormat="1" x14ac:dyDescent="0.25">
      <c r="A215" s="45" t="s">
        <v>71</v>
      </c>
      <c r="B215" s="45" t="s">
        <v>87</v>
      </c>
      <c r="C215" s="44">
        <v>42851.552083333336</v>
      </c>
      <c r="D215" s="44">
        <v>42851.5625</v>
      </c>
      <c r="E215" s="45" t="s">
        <v>155</v>
      </c>
      <c r="F215" s="27">
        <v>77301</v>
      </c>
      <c r="G215" s="43" t="s">
        <v>88</v>
      </c>
      <c r="H215" s="27">
        <v>77301</v>
      </c>
      <c r="I215" s="45" t="s">
        <v>114</v>
      </c>
      <c r="J215" s="23">
        <v>3</v>
      </c>
      <c r="K215" s="38">
        <v>0.5625</v>
      </c>
      <c r="L215" s="24">
        <f t="shared" si="12"/>
        <v>0.57291666666666663</v>
      </c>
      <c r="M215" s="26">
        <f t="shared" si="13"/>
        <v>1.041666666666663E-2</v>
      </c>
      <c r="N215" s="26"/>
      <c r="O215" s="36"/>
    </row>
    <row r="216" spans="1:17" s="45" customFormat="1" x14ac:dyDescent="0.25">
      <c r="A216" s="45" t="s">
        <v>71</v>
      </c>
      <c r="B216" s="45" t="s">
        <v>87</v>
      </c>
      <c r="C216" s="44">
        <v>42851.730555555558</v>
      </c>
      <c r="D216" s="44">
        <v>42851.745833333334</v>
      </c>
      <c r="E216" s="43" t="s">
        <v>88</v>
      </c>
      <c r="F216" s="27">
        <v>77301</v>
      </c>
      <c r="G216" s="45" t="s">
        <v>155</v>
      </c>
      <c r="H216" s="27">
        <v>77031</v>
      </c>
      <c r="I216" s="45" t="s">
        <v>140</v>
      </c>
      <c r="J216" s="22">
        <v>4</v>
      </c>
      <c r="K216" s="42">
        <v>0.72916666666666663</v>
      </c>
      <c r="L216" s="24">
        <f t="shared" si="12"/>
        <v>0.74305555555555547</v>
      </c>
      <c r="M216" s="26">
        <f t="shared" si="13"/>
        <v>1.388888888888884E-2</v>
      </c>
      <c r="N216" s="26"/>
      <c r="O216" s="36"/>
    </row>
    <row r="217" spans="1:17" s="45" customFormat="1" x14ac:dyDescent="0.25">
      <c r="A217" s="45" t="s">
        <v>71</v>
      </c>
      <c r="B217" s="45" t="s">
        <v>96</v>
      </c>
      <c r="C217" s="44">
        <v>42851.736111111109</v>
      </c>
      <c r="D217" s="44">
        <v>42851.739583333336</v>
      </c>
      <c r="E217" s="45" t="s">
        <v>98</v>
      </c>
      <c r="F217" s="27">
        <v>77301</v>
      </c>
      <c r="G217" s="45" t="s">
        <v>97</v>
      </c>
      <c r="H217" s="27">
        <v>77301</v>
      </c>
      <c r="I217" s="45" t="s">
        <v>140</v>
      </c>
      <c r="J217" s="23">
        <v>1</v>
      </c>
      <c r="K217" s="38">
        <v>0.72916666666666663</v>
      </c>
      <c r="L217" s="24">
        <f t="shared" si="12"/>
        <v>0.73263888888888884</v>
      </c>
      <c r="M217" s="26">
        <f t="shared" si="13"/>
        <v>3.4722222222222099E-3</v>
      </c>
      <c r="N217" s="26"/>
      <c r="O217" s="35"/>
    </row>
    <row r="218" spans="1:17" s="45" customFormat="1" ht="15.75" thickBot="1" x14ac:dyDescent="0.3">
      <c r="A218" s="45" t="s">
        <v>71</v>
      </c>
      <c r="B218" s="45" t="s">
        <v>83</v>
      </c>
      <c r="C218" s="44">
        <v>42851.756944444445</v>
      </c>
      <c r="D218" s="44">
        <v>42851.763194444444</v>
      </c>
      <c r="E218" s="45" t="s">
        <v>152</v>
      </c>
      <c r="F218" s="27">
        <v>77301</v>
      </c>
      <c r="G218" s="45" t="s">
        <v>84</v>
      </c>
      <c r="H218" s="27">
        <v>77301</v>
      </c>
      <c r="I218" s="45" t="s">
        <v>140</v>
      </c>
      <c r="J218" s="22">
        <v>3</v>
      </c>
      <c r="K218" s="38">
        <v>0.73958333333333337</v>
      </c>
      <c r="L218" s="24">
        <f t="shared" si="12"/>
        <v>0.75</v>
      </c>
      <c r="M218" s="26">
        <f t="shared" si="13"/>
        <v>1.041666666666663E-2</v>
      </c>
      <c r="N218" s="26">
        <f>L218-K210</f>
        <v>0.4375</v>
      </c>
      <c r="O218" s="35">
        <f>N218*24</f>
        <v>10.5</v>
      </c>
    </row>
    <row r="219" spans="1:17" s="56" customFormat="1" ht="15.75" thickTop="1" x14ac:dyDescent="0.25">
      <c r="A219" s="56" t="s">
        <v>71</v>
      </c>
      <c r="B219" s="56" t="s">
        <v>70</v>
      </c>
      <c r="C219" s="55">
        <v>42852.303472222222</v>
      </c>
      <c r="D219" s="55">
        <v>42852.306944444441</v>
      </c>
      <c r="E219" s="56" t="s">
        <v>147</v>
      </c>
      <c r="F219" s="57">
        <v>77301</v>
      </c>
      <c r="G219" s="54" t="s">
        <v>117</v>
      </c>
      <c r="H219" s="57">
        <v>770304</v>
      </c>
      <c r="I219" s="56" t="s">
        <v>114</v>
      </c>
      <c r="J219" s="57">
        <v>1</v>
      </c>
      <c r="K219" s="65">
        <v>0.3125</v>
      </c>
      <c r="L219" s="60">
        <f t="shared" si="12"/>
        <v>0.31597222222222221</v>
      </c>
      <c r="M219" s="61">
        <f t="shared" si="13"/>
        <v>3.4722222222222099E-3</v>
      </c>
      <c r="N219" s="61"/>
      <c r="O219" s="63"/>
    </row>
    <row r="220" spans="1:17" s="45" customFormat="1" x14ac:dyDescent="0.25">
      <c r="A220" s="45" t="s">
        <v>71</v>
      </c>
      <c r="B220" s="45" t="s">
        <v>96</v>
      </c>
      <c r="C220" s="44">
        <v>42852.31527777778</v>
      </c>
      <c r="D220" s="44">
        <v>42852.320138888892</v>
      </c>
      <c r="E220" s="45" t="s">
        <v>97</v>
      </c>
      <c r="F220" s="27">
        <v>77301</v>
      </c>
      <c r="G220" s="45" t="s">
        <v>98</v>
      </c>
      <c r="H220" s="27">
        <v>77301</v>
      </c>
      <c r="I220" s="45" t="s">
        <v>114</v>
      </c>
      <c r="J220" s="27">
        <v>1</v>
      </c>
      <c r="K220" s="38">
        <v>0.33333333333333331</v>
      </c>
      <c r="L220" s="24">
        <f t="shared" si="12"/>
        <v>0.33680555555555552</v>
      </c>
      <c r="M220" s="24">
        <f t="shared" si="13"/>
        <v>3.4722222222222099E-3</v>
      </c>
      <c r="N220" s="26"/>
      <c r="O220" s="36"/>
    </row>
    <row r="221" spans="1:17" s="45" customFormat="1" x14ac:dyDescent="0.25">
      <c r="A221" s="45" t="s">
        <v>71</v>
      </c>
      <c r="B221" s="45" t="s">
        <v>72</v>
      </c>
      <c r="C221" s="44">
        <v>42852.39166666667</v>
      </c>
      <c r="D221" s="44">
        <v>42852.396527777775</v>
      </c>
      <c r="E221" s="43" t="s">
        <v>73</v>
      </c>
      <c r="F221" s="22">
        <v>77301</v>
      </c>
      <c r="G221" s="43" t="s">
        <v>74</v>
      </c>
      <c r="H221" s="22">
        <v>77304</v>
      </c>
      <c r="I221" s="43" t="s">
        <v>93</v>
      </c>
      <c r="J221" s="22">
        <v>2</v>
      </c>
      <c r="K221" s="38">
        <v>0.40625</v>
      </c>
      <c r="L221" s="24">
        <f t="shared" si="12"/>
        <v>0.41319444444444442</v>
      </c>
      <c r="M221" s="24">
        <f t="shared" si="13"/>
        <v>6.9444444444444198E-3</v>
      </c>
      <c r="N221" s="26"/>
      <c r="O221" s="35"/>
    </row>
    <row r="222" spans="1:17" s="45" customFormat="1" x14ac:dyDescent="0.25">
      <c r="A222" s="45" t="s">
        <v>71</v>
      </c>
      <c r="B222" s="45" t="s">
        <v>85</v>
      </c>
      <c r="C222" s="44">
        <v>42852.402777777781</v>
      </c>
      <c r="D222" s="44">
        <v>42852.412499999999</v>
      </c>
      <c r="E222" s="43" t="s">
        <v>86</v>
      </c>
      <c r="F222" s="27">
        <v>77301</v>
      </c>
      <c r="G222" s="43" t="s">
        <v>74</v>
      </c>
      <c r="H222" s="22">
        <v>77304</v>
      </c>
      <c r="I222" s="43" t="s">
        <v>93</v>
      </c>
      <c r="J222" s="22">
        <v>2</v>
      </c>
      <c r="K222" s="42">
        <v>0.41319444444444442</v>
      </c>
      <c r="L222" s="24">
        <f t="shared" si="12"/>
        <v>0.42013888888888884</v>
      </c>
      <c r="M222" s="24">
        <f t="shared" si="13"/>
        <v>6.9444444444444198E-3</v>
      </c>
      <c r="N222" s="26"/>
      <c r="O222" s="36"/>
    </row>
    <row r="223" spans="1:17" s="45" customFormat="1" x14ac:dyDescent="0.25">
      <c r="A223" s="45" t="s">
        <v>71</v>
      </c>
      <c r="B223" s="45" t="s">
        <v>81</v>
      </c>
      <c r="C223" s="44">
        <v>42852.418055555558</v>
      </c>
      <c r="D223" s="44">
        <v>42852.423611111109</v>
      </c>
      <c r="E223" s="43" t="s">
        <v>82</v>
      </c>
      <c r="F223" s="22">
        <v>77301</v>
      </c>
      <c r="G223" s="43" t="s">
        <v>74</v>
      </c>
      <c r="H223" s="22">
        <v>77304</v>
      </c>
      <c r="I223" s="43" t="s">
        <v>93</v>
      </c>
      <c r="J223" s="27">
        <v>1</v>
      </c>
      <c r="K223" s="42">
        <v>0.41666666666666669</v>
      </c>
      <c r="L223" s="24">
        <f t="shared" si="12"/>
        <v>0.4201388888888889</v>
      </c>
      <c r="M223" s="24">
        <f t="shared" si="13"/>
        <v>3.4722222222222099E-3</v>
      </c>
      <c r="N223" s="26"/>
      <c r="O223" s="36"/>
    </row>
    <row r="224" spans="1:17" s="45" customFormat="1" x14ac:dyDescent="0.25">
      <c r="A224" s="45" t="s">
        <v>71</v>
      </c>
      <c r="B224" s="45" t="s">
        <v>72</v>
      </c>
      <c r="C224" s="44">
        <v>42852.575694444444</v>
      </c>
      <c r="D224" s="44">
        <v>42852.579861111109</v>
      </c>
      <c r="E224" s="43" t="s">
        <v>74</v>
      </c>
      <c r="F224" s="22">
        <v>77304</v>
      </c>
      <c r="G224" s="43" t="s">
        <v>73</v>
      </c>
      <c r="H224" s="22">
        <v>77301</v>
      </c>
      <c r="I224" s="45" t="s">
        <v>140</v>
      </c>
      <c r="J224" s="22">
        <v>1</v>
      </c>
      <c r="K224" s="42">
        <v>0.59027777777777779</v>
      </c>
      <c r="L224" s="24">
        <f t="shared" si="12"/>
        <v>0.59375</v>
      </c>
      <c r="M224" s="24">
        <f t="shared" si="13"/>
        <v>3.4722222222222099E-3</v>
      </c>
      <c r="N224" s="26"/>
      <c r="O224" s="35"/>
    </row>
    <row r="225" spans="1:15" s="45" customFormat="1" x14ac:dyDescent="0.25">
      <c r="A225" s="45" t="s">
        <v>71</v>
      </c>
      <c r="B225" s="45" t="s">
        <v>85</v>
      </c>
      <c r="C225" s="44">
        <v>42852.595138888886</v>
      </c>
      <c r="D225" s="44">
        <v>42852.602083333331</v>
      </c>
      <c r="E225" s="43" t="s">
        <v>74</v>
      </c>
      <c r="F225" s="22">
        <v>77304</v>
      </c>
      <c r="G225" s="43" t="s">
        <v>86</v>
      </c>
      <c r="H225" s="27">
        <v>77301</v>
      </c>
      <c r="I225" s="45" t="s">
        <v>140</v>
      </c>
      <c r="J225" s="27">
        <v>2</v>
      </c>
      <c r="K225" s="38">
        <v>0.59375</v>
      </c>
      <c r="L225" s="24">
        <f t="shared" si="12"/>
        <v>0.60069444444444442</v>
      </c>
      <c r="M225" s="24">
        <f t="shared" si="13"/>
        <v>6.9444444444444198E-3</v>
      </c>
      <c r="N225" s="26"/>
      <c r="O225" s="36"/>
    </row>
    <row r="226" spans="1:15" s="45" customFormat="1" x14ac:dyDescent="0.25">
      <c r="A226" s="45" t="s">
        <v>71</v>
      </c>
      <c r="B226" s="45" t="s">
        <v>81</v>
      </c>
      <c r="C226" s="44">
        <v>42852.602083333331</v>
      </c>
      <c r="D226" s="44">
        <v>42852.609027777777</v>
      </c>
      <c r="E226" s="43" t="s">
        <v>74</v>
      </c>
      <c r="F226" s="22">
        <v>77304</v>
      </c>
      <c r="G226" s="43" t="s">
        <v>82</v>
      </c>
      <c r="H226" s="22">
        <v>77301</v>
      </c>
      <c r="I226" s="45" t="s">
        <v>140</v>
      </c>
      <c r="J226" s="27">
        <v>1</v>
      </c>
      <c r="K226" s="38">
        <v>0.58333333333333337</v>
      </c>
      <c r="L226" s="24">
        <f t="shared" si="12"/>
        <v>0.58680555555555558</v>
      </c>
      <c r="M226" s="24">
        <f t="shared" si="13"/>
        <v>3.4722222222222099E-3</v>
      </c>
      <c r="N226" s="26"/>
      <c r="O226" s="35"/>
    </row>
    <row r="227" spans="1:15" s="45" customFormat="1" x14ac:dyDescent="0.25">
      <c r="A227" s="45" t="s">
        <v>71</v>
      </c>
      <c r="B227" s="43" t="s">
        <v>70</v>
      </c>
      <c r="C227" s="44">
        <v>42852.709722222222</v>
      </c>
      <c r="D227" s="44">
        <v>42852.711805555555</v>
      </c>
      <c r="E227" s="43" t="s">
        <v>117</v>
      </c>
      <c r="F227" s="22">
        <v>770304</v>
      </c>
      <c r="G227" s="45" t="s">
        <v>147</v>
      </c>
      <c r="H227" s="22">
        <v>77301</v>
      </c>
      <c r="I227" s="45" t="s">
        <v>140</v>
      </c>
      <c r="J227" s="22">
        <v>2</v>
      </c>
      <c r="K227" s="38">
        <v>0.70833333333333337</v>
      </c>
      <c r="L227" s="24">
        <f t="shared" si="12"/>
        <v>0.71527777777777779</v>
      </c>
      <c r="M227" s="24">
        <f t="shared" si="13"/>
        <v>6.9444444444444198E-3</v>
      </c>
      <c r="N227" s="26"/>
      <c r="O227" s="35"/>
    </row>
    <row r="228" spans="1:15" s="45" customFormat="1" ht="15.75" thickBot="1" x14ac:dyDescent="0.3">
      <c r="A228" s="45" t="s">
        <v>71</v>
      </c>
      <c r="B228" s="45" t="s">
        <v>96</v>
      </c>
      <c r="C228" s="44">
        <v>42852.725694444445</v>
      </c>
      <c r="D228" s="44">
        <v>42852.729861111111</v>
      </c>
      <c r="E228" s="45" t="s">
        <v>98</v>
      </c>
      <c r="F228" s="27">
        <v>77301</v>
      </c>
      <c r="G228" s="45" t="s">
        <v>97</v>
      </c>
      <c r="H228" s="27">
        <v>77301</v>
      </c>
      <c r="I228" s="45" t="s">
        <v>140</v>
      </c>
      <c r="J228" s="22">
        <v>1</v>
      </c>
      <c r="K228" s="38">
        <v>0.72916666666666663</v>
      </c>
      <c r="L228" s="24">
        <f t="shared" si="12"/>
        <v>0.73263888888888884</v>
      </c>
      <c r="M228" s="24">
        <f t="shared" si="13"/>
        <v>3.4722222222222099E-3</v>
      </c>
      <c r="N228" s="26">
        <f>L228-K219</f>
        <v>0.42013888888888884</v>
      </c>
      <c r="O228" s="35">
        <f>N228*24</f>
        <v>10.083333333333332</v>
      </c>
    </row>
    <row r="229" spans="1:15" s="56" customFormat="1" ht="15.75" thickTop="1" x14ac:dyDescent="0.25">
      <c r="A229" s="56" t="s">
        <v>71</v>
      </c>
      <c r="B229" s="56" t="s">
        <v>70</v>
      </c>
      <c r="C229" s="55">
        <v>42853.305555555555</v>
      </c>
      <c r="D229" s="55">
        <v>42853.30972222222</v>
      </c>
      <c r="E229" s="56" t="s">
        <v>147</v>
      </c>
      <c r="F229" s="57">
        <v>77301</v>
      </c>
      <c r="G229" s="54" t="s">
        <v>117</v>
      </c>
      <c r="H229" s="57">
        <v>770304</v>
      </c>
      <c r="I229" s="56" t="s">
        <v>114</v>
      </c>
      <c r="J229" s="57">
        <v>1</v>
      </c>
      <c r="K229" s="65">
        <v>0.3125</v>
      </c>
      <c r="L229" s="60">
        <f t="shared" si="12"/>
        <v>0.31597222222222221</v>
      </c>
      <c r="M229" s="60">
        <f t="shared" si="13"/>
        <v>3.4722222222222099E-3</v>
      </c>
      <c r="N229" s="61"/>
      <c r="O229" s="62"/>
    </row>
    <row r="230" spans="1:15" s="45" customFormat="1" x14ac:dyDescent="0.25">
      <c r="A230" s="45" t="s">
        <v>71</v>
      </c>
      <c r="B230" s="45" t="s">
        <v>158</v>
      </c>
      <c r="C230" s="44">
        <v>42853.32916666667</v>
      </c>
      <c r="D230" s="44">
        <v>42853.334027777775</v>
      </c>
      <c r="E230" s="43" t="s">
        <v>163</v>
      </c>
      <c r="F230" s="22">
        <v>77304</v>
      </c>
      <c r="G230" s="43" t="s">
        <v>120</v>
      </c>
      <c r="H230" s="27">
        <v>77304</v>
      </c>
      <c r="I230" s="43" t="s">
        <v>93</v>
      </c>
      <c r="J230" s="27">
        <v>2</v>
      </c>
      <c r="K230" s="42">
        <v>0.33333333333333331</v>
      </c>
      <c r="L230" s="24">
        <f t="shared" si="12"/>
        <v>0.34027777777777773</v>
      </c>
      <c r="M230" s="24">
        <f t="shared" si="13"/>
        <v>6.9444444444444198E-3</v>
      </c>
      <c r="N230" s="26"/>
      <c r="O230" s="36"/>
    </row>
    <row r="231" spans="1:15" s="45" customFormat="1" x14ac:dyDescent="0.25">
      <c r="A231" s="45" t="s">
        <v>71</v>
      </c>
      <c r="B231" s="45" t="s">
        <v>177</v>
      </c>
      <c r="C231" s="44">
        <v>42853.375694444447</v>
      </c>
      <c r="D231" s="44">
        <v>42853.384027777778</v>
      </c>
      <c r="E231" s="43" t="s">
        <v>167</v>
      </c>
      <c r="F231" s="27">
        <v>77301</v>
      </c>
      <c r="G231" s="45" t="s">
        <v>178</v>
      </c>
      <c r="H231" s="27">
        <v>77301</v>
      </c>
      <c r="I231" s="45" t="s">
        <v>80</v>
      </c>
      <c r="J231" s="27">
        <v>3</v>
      </c>
      <c r="K231" s="38">
        <v>0.375</v>
      </c>
      <c r="L231" s="24">
        <f t="shared" si="12"/>
        <v>0.38541666666666669</v>
      </c>
      <c r="M231" s="24">
        <f t="shared" si="13"/>
        <v>1.0416666666666685E-2</v>
      </c>
      <c r="N231" s="26"/>
      <c r="O231" s="35"/>
    </row>
    <row r="232" spans="1:15" s="45" customFormat="1" x14ac:dyDescent="0.25">
      <c r="A232" s="45" t="s">
        <v>71</v>
      </c>
      <c r="B232" s="45" t="s">
        <v>125</v>
      </c>
      <c r="C232" s="44">
        <v>42853.406944444447</v>
      </c>
      <c r="D232" s="44">
        <v>42853.430555555555</v>
      </c>
      <c r="E232" s="43" t="s">
        <v>74</v>
      </c>
      <c r="F232" s="22">
        <v>77304</v>
      </c>
      <c r="G232" s="45" t="s">
        <v>150</v>
      </c>
      <c r="H232" s="27">
        <v>77301</v>
      </c>
      <c r="I232" s="45" t="s">
        <v>140</v>
      </c>
      <c r="J232" s="22">
        <v>2</v>
      </c>
      <c r="K232" s="42">
        <v>0.41666666666666669</v>
      </c>
      <c r="L232" s="24">
        <f t="shared" si="12"/>
        <v>0.4236111111111111</v>
      </c>
      <c r="M232" s="24">
        <f t="shared" si="13"/>
        <v>6.9444444444444198E-3</v>
      </c>
      <c r="N232" s="26"/>
      <c r="O232" s="35"/>
    </row>
    <row r="233" spans="1:15" s="45" customFormat="1" x14ac:dyDescent="0.25">
      <c r="A233" s="45" t="s">
        <v>71</v>
      </c>
      <c r="B233" s="43" t="s">
        <v>158</v>
      </c>
      <c r="C233" s="44">
        <v>42853.507638888892</v>
      </c>
      <c r="D233" s="44">
        <v>42853.513888888891</v>
      </c>
      <c r="E233" s="43" t="s">
        <v>120</v>
      </c>
      <c r="F233" s="22">
        <v>77304</v>
      </c>
      <c r="G233" s="43" t="s">
        <v>163</v>
      </c>
      <c r="H233" s="22">
        <v>77304</v>
      </c>
      <c r="I233" s="45" t="s">
        <v>140</v>
      </c>
      <c r="J233" s="22">
        <v>2</v>
      </c>
      <c r="K233" s="42">
        <v>0.52083333333333337</v>
      </c>
      <c r="L233" s="24">
        <f t="shared" si="12"/>
        <v>0.52777777777777779</v>
      </c>
      <c r="M233" s="24">
        <f t="shared" si="13"/>
        <v>6.9444444444444198E-3</v>
      </c>
      <c r="N233" s="26"/>
      <c r="O233" s="36"/>
    </row>
    <row r="234" spans="1:15" s="45" customFormat="1" x14ac:dyDescent="0.25">
      <c r="A234" s="45" t="s">
        <v>71</v>
      </c>
      <c r="B234" s="45" t="s">
        <v>83</v>
      </c>
      <c r="C234" s="44">
        <v>42853.507638888892</v>
      </c>
      <c r="D234" s="44">
        <v>42853.513888888891</v>
      </c>
      <c r="E234" s="45" t="s">
        <v>84</v>
      </c>
      <c r="F234" s="27">
        <v>77301</v>
      </c>
      <c r="G234" s="45" t="s">
        <v>152</v>
      </c>
      <c r="H234" s="27">
        <v>77301</v>
      </c>
      <c r="I234" s="45" t="s">
        <v>93</v>
      </c>
      <c r="J234" s="22">
        <v>3</v>
      </c>
      <c r="K234" s="42">
        <v>0.52083333333333337</v>
      </c>
      <c r="L234" s="24">
        <f t="shared" si="12"/>
        <v>0.53125</v>
      </c>
      <c r="M234" s="24">
        <f t="shared" si="13"/>
        <v>1.041666666666663E-2</v>
      </c>
      <c r="N234" s="26"/>
      <c r="O234" s="35"/>
    </row>
    <row r="235" spans="1:15" s="45" customFormat="1" x14ac:dyDescent="0.25">
      <c r="A235" s="45" t="s">
        <v>71</v>
      </c>
      <c r="B235" s="45" t="s">
        <v>177</v>
      </c>
      <c r="C235" s="44">
        <v>42853.536805555559</v>
      </c>
      <c r="D235" s="44">
        <v>42853.543749999997</v>
      </c>
      <c r="E235" s="45" t="s">
        <v>179</v>
      </c>
      <c r="F235" s="22">
        <v>77304</v>
      </c>
      <c r="G235" s="43" t="s">
        <v>167</v>
      </c>
      <c r="H235" s="27">
        <v>77301</v>
      </c>
      <c r="I235" s="45" t="s">
        <v>140</v>
      </c>
      <c r="J235" s="22">
        <v>5</v>
      </c>
      <c r="K235" s="42">
        <v>0.5</v>
      </c>
      <c r="L235" s="24">
        <f t="shared" si="12"/>
        <v>0.51736111111111116</v>
      </c>
      <c r="M235" s="24">
        <f t="shared" si="13"/>
        <v>1.736111111111116E-2</v>
      </c>
      <c r="N235" s="26"/>
      <c r="O235" s="36"/>
    </row>
    <row r="236" spans="1:15" s="45" customFormat="1" x14ac:dyDescent="0.25">
      <c r="A236" s="45" t="s">
        <v>71</v>
      </c>
      <c r="B236" s="45" t="s">
        <v>70</v>
      </c>
      <c r="C236" s="44">
        <v>42853.669444444444</v>
      </c>
      <c r="D236" s="44">
        <v>42853.67291666667</v>
      </c>
      <c r="E236" s="43" t="s">
        <v>117</v>
      </c>
      <c r="F236" s="22">
        <v>770304</v>
      </c>
      <c r="G236" s="45" t="s">
        <v>147</v>
      </c>
      <c r="H236" s="22">
        <v>77301</v>
      </c>
      <c r="I236" s="45" t="s">
        <v>140</v>
      </c>
      <c r="J236" s="27">
        <v>1</v>
      </c>
      <c r="K236" s="38">
        <v>0.70833333333333337</v>
      </c>
      <c r="L236" s="24">
        <f t="shared" si="12"/>
        <v>0.71180555555555558</v>
      </c>
      <c r="M236" s="24">
        <f t="shared" si="13"/>
        <v>3.4722222222222099E-3</v>
      </c>
      <c r="N236" s="26"/>
      <c r="O236" s="35"/>
    </row>
    <row r="237" spans="1:15" s="45" customFormat="1" x14ac:dyDescent="0.25">
      <c r="A237" s="45" t="s">
        <v>71</v>
      </c>
      <c r="B237" s="45" t="s">
        <v>83</v>
      </c>
      <c r="C237" s="44">
        <v>42853.74722222222</v>
      </c>
      <c r="D237" s="44">
        <v>42853.754166666666</v>
      </c>
      <c r="E237" s="45" t="s">
        <v>152</v>
      </c>
      <c r="F237" s="27">
        <v>77301</v>
      </c>
      <c r="G237" s="45" t="s">
        <v>84</v>
      </c>
      <c r="H237" s="27">
        <v>77301</v>
      </c>
      <c r="I237" s="45" t="s">
        <v>140</v>
      </c>
      <c r="J237" s="22">
        <v>3</v>
      </c>
      <c r="K237" s="38">
        <v>0.73958333333333337</v>
      </c>
      <c r="L237" s="24">
        <f t="shared" si="12"/>
        <v>0.75</v>
      </c>
      <c r="M237" s="24">
        <f t="shared" si="13"/>
        <v>1.041666666666663E-2</v>
      </c>
      <c r="N237" s="26"/>
      <c r="O237" s="35"/>
    </row>
    <row r="238" spans="1:15" s="45" customFormat="1" ht="15.75" thickBot="1" x14ac:dyDescent="0.3">
      <c r="A238" s="45" t="s">
        <v>71</v>
      </c>
      <c r="B238" s="45" t="s">
        <v>83</v>
      </c>
      <c r="C238" s="44" t="s">
        <v>172</v>
      </c>
      <c r="D238" s="44">
        <v>42849.548611111109</v>
      </c>
      <c r="E238" s="45" t="s">
        <v>84</v>
      </c>
      <c r="F238" s="27">
        <v>77301</v>
      </c>
      <c r="G238" s="45" t="s">
        <v>152</v>
      </c>
      <c r="H238" s="27">
        <v>77301</v>
      </c>
      <c r="I238" s="45" t="s">
        <v>93</v>
      </c>
      <c r="J238" s="22">
        <v>3</v>
      </c>
      <c r="K238" s="42">
        <v>0.53125</v>
      </c>
      <c r="L238" s="24">
        <f t="shared" si="12"/>
        <v>0.54166666666666663</v>
      </c>
      <c r="M238" s="26">
        <f t="shared" si="13"/>
        <v>1.041666666666663E-2</v>
      </c>
      <c r="N238" s="26">
        <f>L238-K229</f>
        <v>0.22916666666666663</v>
      </c>
      <c r="O238" s="35">
        <f>N238*24</f>
        <v>5.4999999999999991</v>
      </c>
    </row>
    <row r="239" spans="1:15" s="56" customFormat="1" ht="15.75" thickTop="1" x14ac:dyDescent="0.25">
      <c r="A239" s="56" t="s">
        <v>71</v>
      </c>
      <c r="B239" s="56" t="s">
        <v>87</v>
      </c>
      <c r="C239" s="55" t="s">
        <v>173</v>
      </c>
      <c r="D239" s="55">
        <v>42849.566666666666</v>
      </c>
      <c r="E239" s="56" t="s">
        <v>155</v>
      </c>
      <c r="F239" s="64">
        <v>77301</v>
      </c>
      <c r="G239" s="54" t="s">
        <v>88</v>
      </c>
      <c r="H239" s="64">
        <v>77301</v>
      </c>
      <c r="I239" s="56" t="s">
        <v>114</v>
      </c>
      <c r="J239" s="58">
        <v>3</v>
      </c>
      <c r="K239" s="59">
        <v>0.5625</v>
      </c>
      <c r="L239" s="60">
        <f t="shared" si="12"/>
        <v>0.57291666666666663</v>
      </c>
      <c r="M239" s="61">
        <f t="shared" si="13"/>
        <v>1.041666666666663E-2</v>
      </c>
      <c r="N239" s="61"/>
      <c r="O239" s="63"/>
    </row>
    <row r="240" spans="1:15" s="45" customFormat="1" x14ac:dyDescent="0.25">
      <c r="A240" s="45" t="s">
        <v>71</v>
      </c>
      <c r="B240" s="45" t="s">
        <v>87</v>
      </c>
      <c r="C240" s="44" t="s">
        <v>174</v>
      </c>
      <c r="D240" s="44">
        <v>42849.740277777775</v>
      </c>
      <c r="E240" s="43" t="s">
        <v>88</v>
      </c>
      <c r="F240" s="27">
        <v>77301</v>
      </c>
      <c r="G240" s="45" t="s">
        <v>155</v>
      </c>
      <c r="H240" s="27">
        <v>77031</v>
      </c>
      <c r="I240" s="45" t="s">
        <v>140</v>
      </c>
      <c r="J240" s="22">
        <v>3</v>
      </c>
      <c r="K240" s="42">
        <v>0.72916666666666663</v>
      </c>
      <c r="L240" s="24">
        <f t="shared" si="12"/>
        <v>0.73958333333333326</v>
      </c>
      <c r="M240" s="26">
        <f t="shared" si="13"/>
        <v>1.041666666666663E-2</v>
      </c>
      <c r="N240" s="26">
        <f>L240-K239</f>
        <v>0.17708333333333326</v>
      </c>
      <c r="O240" s="35">
        <f>N240*24</f>
        <v>4.2499999999999982</v>
      </c>
    </row>
    <row r="241" spans="1:17" s="45" customFormat="1" x14ac:dyDescent="0.25">
      <c r="A241" s="43" t="s">
        <v>67</v>
      </c>
      <c r="B241" s="43">
        <f>COUNTIF(A1:A240, "Delivered")</f>
        <v>239</v>
      </c>
      <c r="C241" s="27"/>
      <c r="D241" s="27"/>
      <c r="E241" s="43"/>
      <c r="F241" s="27"/>
      <c r="G241" s="43"/>
      <c r="H241" s="27"/>
      <c r="I241" s="27"/>
      <c r="J241" s="27"/>
      <c r="K241" s="67" t="s">
        <v>63</v>
      </c>
      <c r="L241" s="52"/>
      <c r="M241" s="52"/>
      <c r="N241" s="52"/>
      <c r="O241" s="53">
        <f>SUM(O1:O240)</f>
        <v>192.5</v>
      </c>
      <c r="P241" s="43"/>
      <c r="Q241" s="43"/>
    </row>
    <row r="242" spans="1:17" s="45" customFormat="1" x14ac:dyDescent="0.25">
      <c r="A242" s="43"/>
      <c r="B242" s="43"/>
      <c r="C242" s="44"/>
      <c r="D242" s="44"/>
      <c r="E242" s="43"/>
      <c r="F242" s="27"/>
      <c r="G242" s="43"/>
      <c r="H242" s="27"/>
      <c r="I242" s="43"/>
      <c r="J242" s="27"/>
      <c r="K242" s="42"/>
      <c r="L242" s="24"/>
      <c r="M242" s="24"/>
      <c r="N242" s="26"/>
      <c r="O242" s="35"/>
      <c r="P242" s="71"/>
    </row>
    <row r="243" spans="1:17" x14ac:dyDescent="0.25">
      <c r="C243" s="44"/>
      <c r="D243" s="44"/>
      <c r="I243" s="43"/>
      <c r="L243" s="24"/>
      <c r="M243" s="24"/>
      <c r="N243" s="24"/>
      <c r="O243" s="35"/>
      <c r="P243" s="45"/>
      <c r="Q243" s="45"/>
    </row>
    <row r="244" spans="1:17" x14ac:dyDescent="0.25">
      <c r="A244" s="43" t="s">
        <v>66</v>
      </c>
      <c r="B244" s="43">
        <f>COUNTIF(A1:A242, "No Show")</f>
        <v>0</v>
      </c>
    </row>
    <row r="245" spans="1:17" x14ac:dyDescent="0.25">
      <c r="A245" s="43" t="s">
        <v>183</v>
      </c>
      <c r="B245" s="43" t="s">
        <v>182</v>
      </c>
    </row>
    <row r="246" spans="1:17" ht="24.75" x14ac:dyDescent="0.45">
      <c r="B246" s="80" t="s">
        <v>182</v>
      </c>
    </row>
  </sheetData>
  <sortState ref="A2:Q255">
    <sortCondition ref="C2:C255"/>
    <sortCondition ref="K2:K255"/>
  </sortState>
  <conditionalFormatting sqref="O73:O79 O88:O99 O2:O35 O53:O64 O81:O86 O101:O169 O171:O183 O185:O195 O197:O208 O210:O217 O219:O227 O229:O237 O239 O241:O242">
    <cfRule type="cellIs" dxfId="17" priority="29" operator="equal">
      <formula>0</formula>
    </cfRule>
  </conditionalFormatting>
  <conditionalFormatting sqref="Q130">
    <cfRule type="cellIs" dxfId="16" priority="22" operator="equal">
      <formula>0</formula>
    </cfRule>
  </conditionalFormatting>
  <conditionalFormatting sqref="O66:O71">
    <cfRule type="cellIs" dxfId="15" priority="21" operator="equal">
      <formula>0</formula>
    </cfRule>
  </conditionalFormatting>
  <conditionalFormatting sqref="O36:O52">
    <cfRule type="cellIs" dxfId="14" priority="16" operator="equal">
      <formula>0</formula>
    </cfRule>
  </conditionalFormatting>
  <conditionalFormatting sqref="O87">
    <cfRule type="cellIs" dxfId="13" priority="14" operator="equal">
      <formula>0</formula>
    </cfRule>
  </conditionalFormatting>
  <conditionalFormatting sqref="O100">
    <cfRule type="cellIs" dxfId="12" priority="13" operator="equal">
      <formula>0</formula>
    </cfRule>
  </conditionalFormatting>
  <conditionalFormatting sqref="O72">
    <cfRule type="cellIs" dxfId="11" priority="12" operator="equal">
      <formula>0</formula>
    </cfRule>
  </conditionalFormatting>
  <conditionalFormatting sqref="O65">
    <cfRule type="cellIs" dxfId="10" priority="11" operator="equal">
      <formula>0</formula>
    </cfRule>
  </conditionalFormatting>
  <conditionalFormatting sqref="O80">
    <cfRule type="cellIs" dxfId="9" priority="10" operator="equal">
      <formula>0</formula>
    </cfRule>
  </conditionalFormatting>
  <conditionalFormatting sqref="O170">
    <cfRule type="cellIs" dxfId="8" priority="9" operator="equal">
      <formula>0</formula>
    </cfRule>
  </conditionalFormatting>
  <conditionalFormatting sqref="O184">
    <cfRule type="cellIs" dxfId="7" priority="8" operator="equal">
      <formula>0</formula>
    </cfRule>
  </conditionalFormatting>
  <conditionalFormatting sqref="O196">
    <cfRule type="cellIs" dxfId="6" priority="7" operator="equal">
      <formula>0</formula>
    </cfRule>
  </conditionalFormatting>
  <conditionalFormatting sqref="O209">
    <cfRule type="cellIs" dxfId="5" priority="6" operator="equal">
      <formula>0</formula>
    </cfRule>
  </conditionalFormatting>
  <conditionalFormatting sqref="O218">
    <cfRule type="cellIs" dxfId="4" priority="5" operator="equal">
      <formula>0</formula>
    </cfRule>
  </conditionalFormatting>
  <conditionalFormatting sqref="O228">
    <cfRule type="cellIs" dxfId="3" priority="4" operator="equal">
      <formula>0</formula>
    </cfRule>
  </conditionalFormatting>
  <conditionalFormatting sqref="O238">
    <cfRule type="cellIs" dxfId="2" priority="3" operator="equal">
      <formula>0</formula>
    </cfRule>
  </conditionalFormatting>
  <conditionalFormatting sqref="O240">
    <cfRule type="cellIs" dxfId="1" priority="2" operator="equal">
      <formula>0</formula>
    </cfRule>
  </conditionalFormatting>
  <pageMargins left="0.7" right="0.7" top="0.75" bottom="0.75" header="0.3" footer="0.3"/>
  <pageSetup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E09773BF-BCC3-418E-A918-094B8B0C5254}">
            <xm:f>NOT(ISERROR(SEARCH("No Show",A1)))</xm:f>
            <xm:f>"No Show"</xm:f>
            <x14:dxf>
              <fill>
                <patternFill>
                  <bgColor rgb="FFFFFF00"/>
                </patternFill>
              </fill>
            </x14:dxf>
          </x14:cfRule>
          <xm:sqref>A1:A1048576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K13" sqref="K13"/>
    </sheetView>
  </sheetViews>
  <sheetFormatPr defaultRowHeight="15" x14ac:dyDescent="0.25"/>
  <cols>
    <col min="1" max="1" width="29.85546875" bestFit="1" customWidth="1"/>
    <col min="2" max="2" width="22.140625" customWidth="1"/>
    <col min="3" max="3" width="10.5703125" bestFit="1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45313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1473</v>
      </c>
      <c r="C3" s="5">
        <v>1473</v>
      </c>
    </row>
    <row r="4" spans="1:5" x14ac:dyDescent="0.25">
      <c r="A4" s="2" t="s">
        <v>36</v>
      </c>
      <c r="B4" s="14">
        <v>45313</v>
      </c>
      <c r="C4" s="14" t="s">
        <v>102</v>
      </c>
    </row>
    <row r="5" spans="1:5" x14ac:dyDescent="0.25">
      <c r="A5" s="2" t="s">
        <v>37</v>
      </c>
      <c r="B5" s="31" t="s">
        <v>180</v>
      </c>
      <c r="C5" s="31" t="s">
        <v>102</v>
      </c>
    </row>
    <row r="6" spans="1:5" x14ac:dyDescent="0.25">
      <c r="A6" s="2" t="s">
        <v>38</v>
      </c>
      <c r="B6" s="31" t="s">
        <v>180</v>
      </c>
      <c r="C6" s="31" t="s">
        <v>102</v>
      </c>
    </row>
    <row r="7" spans="1:5" ht="65.25" customHeight="1" x14ac:dyDescent="0.25">
      <c r="A7" s="2" t="s">
        <v>39</v>
      </c>
      <c r="B7" s="39"/>
      <c r="C7" s="5" t="s">
        <v>102</v>
      </c>
    </row>
    <row r="8" spans="1:5" x14ac:dyDescent="0.25">
      <c r="A8" s="2" t="s">
        <v>40</v>
      </c>
      <c r="B8" s="14" t="s">
        <v>103</v>
      </c>
      <c r="C8" s="14" t="s">
        <v>102</v>
      </c>
    </row>
    <row r="9" spans="1:5" x14ac:dyDescent="0.25">
      <c r="A9" s="2" t="s">
        <v>41</v>
      </c>
      <c r="B9" s="5" t="s">
        <v>102</v>
      </c>
      <c r="C9" s="5" t="s">
        <v>102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8" sqref="I8"/>
    </sheetView>
  </sheetViews>
  <sheetFormatPr defaultRowHeight="15" x14ac:dyDescent="0.25"/>
  <cols>
    <col min="1" max="1" width="29.85546875" bestFit="1" customWidth="1"/>
    <col min="2" max="2" width="22.7109375" customWidth="1"/>
    <col min="3" max="3" width="10.5703125" bestFit="1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41915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1474</v>
      </c>
      <c r="C3" s="5">
        <v>1474</v>
      </c>
    </row>
    <row r="4" spans="1:5" x14ac:dyDescent="0.25">
      <c r="A4" s="2" t="s">
        <v>36</v>
      </c>
      <c r="B4" s="14">
        <v>41915</v>
      </c>
      <c r="C4" s="14" t="s">
        <v>102</v>
      </c>
    </row>
    <row r="5" spans="1:5" x14ac:dyDescent="0.25">
      <c r="A5" s="2" t="s">
        <v>37</v>
      </c>
      <c r="B5" s="31" t="s">
        <v>180</v>
      </c>
      <c r="C5" s="31" t="s">
        <v>102</v>
      </c>
    </row>
    <row r="6" spans="1:5" x14ac:dyDescent="0.25">
      <c r="A6" s="2" t="s">
        <v>38</v>
      </c>
      <c r="B6" s="31" t="s">
        <v>102</v>
      </c>
      <c r="C6" s="31" t="s">
        <v>102</v>
      </c>
    </row>
    <row r="7" spans="1:5" ht="46.5" customHeight="1" x14ac:dyDescent="0.25">
      <c r="A7" s="2" t="s">
        <v>39</v>
      </c>
      <c r="B7" s="39"/>
      <c r="C7" s="5" t="s">
        <v>102</v>
      </c>
    </row>
    <row r="8" spans="1:5" x14ac:dyDescent="0.25">
      <c r="A8" s="2" t="s">
        <v>40</v>
      </c>
      <c r="B8" s="14" t="s">
        <v>102</v>
      </c>
      <c r="C8" s="14" t="s">
        <v>102</v>
      </c>
    </row>
    <row r="9" spans="1:5" x14ac:dyDescent="0.25">
      <c r="A9" s="2" t="s">
        <v>41</v>
      </c>
      <c r="B9" s="5" t="s">
        <v>102</v>
      </c>
      <c r="C9" s="5" t="s">
        <v>102</v>
      </c>
    </row>
    <row r="10" spans="1:5" x14ac:dyDescent="0.25">
      <c r="A10" s="81" t="s">
        <v>112</v>
      </c>
      <c r="B10" s="81"/>
      <c r="C10" s="81"/>
    </row>
    <row r="11" spans="1:5" x14ac:dyDescent="0.25">
      <c r="A11" s="82"/>
      <c r="B11" s="82"/>
      <c r="C11" s="82"/>
    </row>
    <row r="12" spans="1:5" x14ac:dyDescent="0.25">
      <c r="A12" s="82"/>
      <c r="B12" s="82"/>
      <c r="C12" s="82"/>
    </row>
    <row r="13" spans="1:5" x14ac:dyDescent="0.25">
      <c r="A13" s="82"/>
      <c r="B13" s="82"/>
      <c r="C13" s="82"/>
    </row>
  </sheetData>
  <mergeCells count="1">
    <mergeCell ref="A10:C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9.85546875" bestFit="1" customWidth="1"/>
    <col min="2" max="2" width="22.7109375" customWidth="1"/>
    <col min="3" max="3" width="10.5703125" bestFit="1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39707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1475</v>
      </c>
      <c r="C3" s="5">
        <v>1475</v>
      </c>
    </row>
    <row r="4" spans="1:5" x14ac:dyDescent="0.25">
      <c r="A4" s="2" t="s">
        <v>36</v>
      </c>
      <c r="B4" s="14">
        <v>39707</v>
      </c>
      <c r="C4" s="14" t="s">
        <v>102</v>
      </c>
    </row>
    <row r="5" spans="1:5" x14ac:dyDescent="0.25">
      <c r="A5" s="2" t="s">
        <v>37</v>
      </c>
      <c r="B5" s="31">
        <v>42850</v>
      </c>
      <c r="C5" s="31" t="s">
        <v>102</v>
      </c>
    </row>
    <row r="6" spans="1:5" x14ac:dyDescent="0.25">
      <c r="A6" s="2" t="s">
        <v>38</v>
      </c>
      <c r="B6" s="31" t="s">
        <v>102</v>
      </c>
      <c r="C6" s="31" t="s">
        <v>102</v>
      </c>
    </row>
    <row r="7" spans="1:5" ht="46.5" customHeight="1" x14ac:dyDescent="0.25">
      <c r="A7" s="2" t="s">
        <v>39</v>
      </c>
      <c r="B7" s="39" t="s">
        <v>181</v>
      </c>
      <c r="C7" s="5" t="s">
        <v>102</v>
      </c>
    </row>
    <row r="8" spans="1:5" x14ac:dyDescent="0.25">
      <c r="A8" s="2" t="s">
        <v>40</v>
      </c>
      <c r="B8" s="14" t="s">
        <v>102</v>
      </c>
      <c r="C8" s="14" t="s">
        <v>102</v>
      </c>
    </row>
    <row r="9" spans="1:5" x14ac:dyDescent="0.25">
      <c r="A9" s="2" t="s">
        <v>41</v>
      </c>
      <c r="B9" s="5" t="s">
        <v>102</v>
      </c>
      <c r="C9" s="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7" sqref="F7"/>
    </sheetView>
  </sheetViews>
  <sheetFormatPr defaultRowHeight="15" x14ac:dyDescent="0.25"/>
  <cols>
    <col min="1" max="1" width="29.85546875" bestFit="1" customWidth="1"/>
    <col min="2" max="2" width="22.7109375" customWidth="1"/>
    <col min="3" max="3" width="10.5703125" bestFit="1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47612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1476</v>
      </c>
      <c r="C3" s="5">
        <v>1476</v>
      </c>
    </row>
    <row r="4" spans="1:5" x14ac:dyDescent="0.25">
      <c r="A4" s="2" t="s">
        <v>36</v>
      </c>
      <c r="B4" s="14">
        <v>47612</v>
      </c>
      <c r="C4" s="14" t="s">
        <v>102</v>
      </c>
    </row>
    <row r="5" spans="1:5" x14ac:dyDescent="0.25">
      <c r="A5" s="2" t="s">
        <v>37</v>
      </c>
      <c r="B5" s="31" t="s">
        <v>102</v>
      </c>
      <c r="C5" s="31" t="s">
        <v>102</v>
      </c>
    </row>
    <row r="6" spans="1:5" x14ac:dyDescent="0.25">
      <c r="A6" s="2" t="s">
        <v>38</v>
      </c>
      <c r="B6" s="31" t="s">
        <v>102</v>
      </c>
      <c r="C6" s="31" t="s">
        <v>102</v>
      </c>
    </row>
    <row r="7" spans="1:5" ht="46.5" customHeight="1" x14ac:dyDescent="0.25">
      <c r="A7" s="2" t="s">
        <v>39</v>
      </c>
      <c r="B7" s="39"/>
      <c r="C7" s="5" t="s">
        <v>102</v>
      </c>
    </row>
    <row r="8" spans="1:5" x14ac:dyDescent="0.25">
      <c r="A8" s="2" t="s">
        <v>40</v>
      </c>
      <c r="B8" s="14" t="s">
        <v>102</v>
      </c>
      <c r="C8" s="14" t="s">
        <v>102</v>
      </c>
    </row>
    <row r="9" spans="1:5" x14ac:dyDescent="0.25">
      <c r="A9" s="2" t="s">
        <v>41</v>
      </c>
      <c r="B9" s="5" t="s">
        <v>102</v>
      </c>
      <c r="C9" s="5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9.85546875" bestFit="1" customWidth="1"/>
    <col min="2" max="2" width="11.5703125" bestFit="1" customWidth="1"/>
    <col min="3" max="3" width="10.5703125" bestFit="1" customWidth="1"/>
    <col min="4" max="4" width="21.5703125" bestFit="1" customWidth="1"/>
  </cols>
  <sheetData>
    <row r="1" spans="1:3" x14ac:dyDescent="0.25">
      <c r="A1" s="1" t="s">
        <v>33</v>
      </c>
      <c r="B1" s="4" t="s">
        <v>1</v>
      </c>
      <c r="C1" s="4" t="s">
        <v>2</v>
      </c>
    </row>
    <row r="2" spans="1:3" x14ac:dyDescent="0.25">
      <c r="A2" s="2" t="s">
        <v>34</v>
      </c>
      <c r="B2" s="5"/>
      <c r="C2" s="5"/>
    </row>
    <row r="3" spans="1:3" x14ac:dyDescent="0.25">
      <c r="A3" s="2" t="s">
        <v>35</v>
      </c>
      <c r="B3" s="5" t="s">
        <v>68</v>
      </c>
      <c r="C3" s="5" t="s">
        <v>68</v>
      </c>
    </row>
    <row r="4" spans="1:3" x14ac:dyDescent="0.25">
      <c r="A4" s="2" t="s">
        <v>36</v>
      </c>
      <c r="B4" s="14"/>
      <c r="C4" s="14"/>
    </row>
    <row r="5" spans="1:3" x14ac:dyDescent="0.25">
      <c r="A5" s="2" t="s">
        <v>37</v>
      </c>
      <c r="B5" s="5"/>
      <c r="C5" s="5"/>
    </row>
    <row r="6" spans="1:3" x14ac:dyDescent="0.25">
      <c r="A6" s="2" t="s">
        <v>38</v>
      </c>
      <c r="B6" s="5"/>
      <c r="C6" s="5"/>
    </row>
    <row r="7" spans="1:3" x14ac:dyDescent="0.25">
      <c r="A7" s="2" t="s">
        <v>39</v>
      </c>
      <c r="B7" s="5"/>
      <c r="C7" s="5"/>
    </row>
    <row r="8" spans="1:3" x14ac:dyDescent="0.25">
      <c r="A8" s="2" t="s">
        <v>40</v>
      </c>
      <c r="B8" s="14"/>
      <c r="C8" s="14"/>
    </row>
    <row r="9" spans="1:3" x14ac:dyDescent="0.25">
      <c r="A9" s="2" t="s">
        <v>41</v>
      </c>
      <c r="B9" s="5"/>
      <c r="C9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7" sqref="E7"/>
    </sheetView>
  </sheetViews>
  <sheetFormatPr defaultRowHeight="15" x14ac:dyDescent="0.25"/>
  <cols>
    <col min="1" max="1" width="29.85546875" bestFit="1" customWidth="1"/>
    <col min="2" max="2" width="11.5703125" bestFit="1" customWidth="1"/>
    <col min="3" max="3" width="20.42578125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7592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1603</v>
      </c>
      <c r="C3" s="5">
        <v>1603</v>
      </c>
    </row>
    <row r="4" spans="1:5" x14ac:dyDescent="0.25">
      <c r="A4" s="2" t="s">
        <v>36</v>
      </c>
      <c r="B4" s="14" t="s">
        <v>102</v>
      </c>
      <c r="C4" s="14">
        <v>7156</v>
      </c>
    </row>
    <row r="5" spans="1:5" x14ac:dyDescent="0.25">
      <c r="A5" s="2" t="s">
        <v>37</v>
      </c>
      <c r="B5" s="14" t="s">
        <v>102</v>
      </c>
      <c r="C5" s="41" t="s">
        <v>102</v>
      </c>
    </row>
    <row r="6" spans="1:5" x14ac:dyDescent="0.25">
      <c r="A6" s="2" t="s">
        <v>38</v>
      </c>
      <c r="B6" s="14" t="s">
        <v>102</v>
      </c>
      <c r="C6" s="41" t="s">
        <v>102</v>
      </c>
    </row>
    <row r="7" spans="1:5" ht="61.5" customHeight="1" x14ac:dyDescent="0.25">
      <c r="A7" s="2" t="s">
        <v>39</v>
      </c>
      <c r="B7" s="14" t="s">
        <v>102</v>
      </c>
      <c r="C7" s="40" t="s">
        <v>102</v>
      </c>
    </row>
    <row r="8" spans="1:5" x14ac:dyDescent="0.25">
      <c r="A8" s="2" t="s">
        <v>40</v>
      </c>
      <c r="B8" s="14" t="s">
        <v>102</v>
      </c>
      <c r="C8" s="14" t="s">
        <v>104</v>
      </c>
    </row>
    <row r="9" spans="1:5" x14ac:dyDescent="0.25">
      <c r="A9" s="2" t="s">
        <v>41</v>
      </c>
      <c r="B9" s="5" t="s">
        <v>102</v>
      </c>
      <c r="C9" s="5" t="s">
        <v>102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8" sqref="D8"/>
    </sheetView>
  </sheetViews>
  <sheetFormatPr defaultRowHeight="15" x14ac:dyDescent="0.25"/>
  <cols>
    <col min="1" max="1" width="29.85546875" bestFit="1" customWidth="1"/>
    <col min="2" max="2" width="11.5703125" bestFit="1" customWidth="1"/>
    <col min="3" max="3" width="20.28515625" customWidth="1"/>
    <col min="4" max="4" width="21.5703125" bestFit="1" customWidth="1"/>
  </cols>
  <sheetData>
    <row r="1" spans="1:5" x14ac:dyDescent="0.25">
      <c r="A1" s="1" t="s">
        <v>33</v>
      </c>
      <c r="B1" s="4" t="s">
        <v>1</v>
      </c>
      <c r="C1" s="4" t="s">
        <v>2</v>
      </c>
      <c r="D1" s="33" t="s">
        <v>105</v>
      </c>
      <c r="E1" s="34">
        <v>15021</v>
      </c>
    </row>
    <row r="2" spans="1:5" x14ac:dyDescent="0.25">
      <c r="A2" s="2" t="s">
        <v>34</v>
      </c>
      <c r="B2" s="5">
        <v>0</v>
      </c>
      <c r="C2" s="5">
        <v>0</v>
      </c>
    </row>
    <row r="3" spans="1:5" x14ac:dyDescent="0.25">
      <c r="A3" s="2" t="s">
        <v>35</v>
      </c>
      <c r="B3" s="5">
        <v>1604</v>
      </c>
      <c r="C3" s="5">
        <v>1604</v>
      </c>
    </row>
    <row r="4" spans="1:5" x14ac:dyDescent="0.25">
      <c r="A4" s="2" t="s">
        <v>36</v>
      </c>
      <c r="B4" s="14" t="s">
        <v>102</v>
      </c>
      <c r="C4" s="14">
        <v>12238</v>
      </c>
    </row>
    <row r="5" spans="1:5" x14ac:dyDescent="0.25">
      <c r="A5" s="2" t="s">
        <v>37</v>
      </c>
      <c r="B5" s="31" t="s">
        <v>102</v>
      </c>
      <c r="C5" s="31" t="s">
        <v>102</v>
      </c>
    </row>
    <row r="6" spans="1:5" x14ac:dyDescent="0.25">
      <c r="A6" s="2" t="s">
        <v>38</v>
      </c>
      <c r="B6" s="31" t="s">
        <v>102</v>
      </c>
      <c r="C6" s="31" t="s">
        <v>102</v>
      </c>
    </row>
    <row r="7" spans="1:5" ht="78.75" customHeight="1" x14ac:dyDescent="0.25">
      <c r="A7" s="2" t="s">
        <v>39</v>
      </c>
      <c r="B7" s="5" t="s">
        <v>102</v>
      </c>
      <c r="C7" s="39"/>
    </row>
    <row r="8" spans="1:5" x14ac:dyDescent="0.25">
      <c r="A8" s="2" t="s">
        <v>40</v>
      </c>
      <c r="B8" s="14" t="s">
        <v>102</v>
      </c>
      <c r="C8" s="14" t="s">
        <v>104</v>
      </c>
    </row>
    <row r="9" spans="1:5" x14ac:dyDescent="0.25">
      <c r="A9" s="2" t="s">
        <v>41</v>
      </c>
      <c r="B9" s="5" t="s">
        <v>102</v>
      </c>
      <c r="C9" s="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Operations</vt:lpstr>
      <vt:lpstr>Paratransit</vt:lpstr>
      <vt:lpstr>Maint. 1473</vt:lpstr>
      <vt:lpstr>Maint. 1474</vt:lpstr>
      <vt:lpstr>Maint. 1475</vt:lpstr>
      <vt:lpstr>Maint. 1476</vt:lpstr>
      <vt:lpstr>Maint. 6389</vt:lpstr>
      <vt:lpstr>Maint. 1603</vt:lpstr>
      <vt:lpstr>Maint. 1604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2017-05-30T14:31:10Z</dcterms:modified>
</cp:coreProperties>
</file>