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defaultThemeVersion="124226"/>
  <mc:AlternateContent xmlns:mc="http://schemas.openxmlformats.org/markup-compatibility/2006">
    <mc:Choice Requires="x15">
      <x15ac:absPath xmlns:x15ac="http://schemas.microsoft.com/office/spreadsheetml/2010/11/ac" url="F:\Purchasing\Bids\2023-2024 FY (2024000)\2024007 RFP for Banking Services\Drafts\"/>
    </mc:Choice>
  </mc:AlternateContent>
  <xr:revisionPtr revIDLastSave="0" documentId="13_ncr:1_{D3CEB1F8-FD5E-42D8-8134-23A8DF4EB2E6}" xr6:coauthVersionLast="36" xr6:coauthVersionMax="36" xr10:uidLastSave="{00000000-0000-0000-0000-000000000000}"/>
  <bookViews>
    <workbookView xWindow="0" yWindow="0" windowWidth="28800" windowHeight="12885" xr2:uid="{00000000-000D-0000-FFFF-FFFF00000000}"/>
  </bookViews>
  <sheets>
    <sheet name="Banking Services" sheetId="3" r:id="rId1"/>
    <sheet name="Retail Lockbox" sheetId="5" r:id="rId2"/>
    <sheet name="ECR Interest" sheetId="4" r:id="rId3"/>
  </sheets>
  <definedNames>
    <definedName name="_xlnm.Print_Area" localSheetId="0">'Banking Services'!$A$3:$G$117</definedName>
    <definedName name="_xlnm.Print_Area" localSheetId="2">'ECR Interest'!$A$1:$G$23</definedName>
    <definedName name="_xlnm.Print_Area" localSheetId="1">'Retail Lockbox'!$A$1:$G$43</definedName>
    <definedName name="_xlnm.Print_Titles" localSheetId="0">'Banking Services'!$1:$12</definedName>
  </definedNames>
  <calcPr calcId="191029"/>
</workbook>
</file>

<file path=xl/calcChain.xml><?xml version="1.0" encoding="utf-8"?>
<calcChain xmlns="http://schemas.openxmlformats.org/spreadsheetml/2006/main">
  <c r="A1" i="4" l="1"/>
  <c r="A1" i="5"/>
  <c r="A1" i="3"/>
  <c r="G39" i="5" l="1"/>
  <c r="G38" i="5"/>
  <c r="G37" i="5"/>
  <c r="G36" i="5"/>
  <c r="G35" i="5"/>
  <c r="G34" i="5"/>
  <c r="G33" i="5"/>
  <c r="G32" i="5"/>
  <c r="G31" i="5"/>
  <c r="G30" i="5"/>
  <c r="G29" i="5"/>
  <c r="G28" i="5"/>
  <c r="G27" i="5"/>
  <c r="G26" i="5"/>
  <c r="C25" i="5"/>
  <c r="G25" i="5" s="1"/>
  <c r="G24" i="5"/>
  <c r="G23" i="5"/>
  <c r="G22" i="5"/>
  <c r="G21" i="5"/>
  <c r="G20" i="5"/>
  <c r="G19" i="5"/>
  <c r="G18" i="5"/>
  <c r="G17" i="5"/>
  <c r="G16" i="5"/>
  <c r="G15" i="5"/>
  <c r="G14" i="5"/>
  <c r="G13" i="5"/>
  <c r="G12" i="5"/>
  <c r="G11" i="5"/>
  <c r="G42" i="5" l="1"/>
  <c r="G31" i="3"/>
  <c r="G30" i="3"/>
  <c r="G14" i="3" l="1"/>
  <c r="C69" i="3" l="1"/>
  <c r="C68" i="3"/>
  <c r="G77" i="3" l="1"/>
  <c r="G76" i="3"/>
  <c r="G75" i="3"/>
  <c r="G74" i="3"/>
  <c r="G63" i="3"/>
  <c r="G73" i="3"/>
  <c r="G72" i="3"/>
  <c r="G71" i="3"/>
  <c r="G70" i="3"/>
  <c r="G69" i="3"/>
  <c r="G68" i="3"/>
  <c r="G67" i="3"/>
  <c r="G62" i="3"/>
  <c r="G61" i="3"/>
  <c r="G60" i="3"/>
  <c r="G56" i="3"/>
  <c r="G55" i="3"/>
  <c r="G54" i="3"/>
  <c r="G53" i="3"/>
  <c r="G52" i="3"/>
  <c r="G51" i="3"/>
  <c r="G50" i="3"/>
  <c r="G46" i="3"/>
  <c r="G45" i="3"/>
  <c r="G44" i="3"/>
  <c r="G43" i="3"/>
  <c r="G42" i="3"/>
  <c r="G41" i="3"/>
  <c r="G40" i="3"/>
  <c r="G36" i="3"/>
  <c r="G35" i="3"/>
  <c r="G26" i="3"/>
  <c r="G25" i="3"/>
  <c r="G23" i="3"/>
  <c r="G22" i="3"/>
  <c r="G21" i="3"/>
  <c r="G20" i="3"/>
  <c r="G24" i="3"/>
  <c r="G16" i="3"/>
  <c r="G15" i="3"/>
  <c r="G94" i="3" l="1"/>
</calcChain>
</file>

<file path=xl/sharedStrings.xml><?xml version="1.0" encoding="utf-8"?>
<sst xmlns="http://schemas.openxmlformats.org/spreadsheetml/2006/main" count="132" uniqueCount="115">
  <si>
    <t>INDIAN RIVER COUNTY, FLORIDA</t>
  </si>
  <si>
    <t>Totals</t>
  </si>
  <si>
    <t xml:space="preserve">Per Item </t>
  </si>
  <si>
    <t>Cost</t>
  </si>
  <si>
    <t>Total</t>
  </si>
  <si>
    <t>Annual</t>
  </si>
  <si>
    <t>Volume Analysis - Cost Proposal</t>
  </si>
  <si>
    <t>Volume</t>
  </si>
  <si>
    <t>EXHIBIT "A"</t>
  </si>
  <si>
    <t>GENERAL ACCOUNT SERVICES</t>
  </si>
  <si>
    <t>DEPOSITORY SERVICES</t>
  </si>
  <si>
    <t>PAPER DISBURSEMENT SERVICES</t>
  </si>
  <si>
    <t>GENERAL ACH SERVICES</t>
  </si>
  <si>
    <t>WIRE &amp; OTHER FUNDS TRANSFER SERVICE</t>
  </si>
  <si>
    <t xml:space="preserve">WIRE IN DOMESTIC                         </t>
  </si>
  <si>
    <t>INFORMATION SERVICES</t>
  </si>
  <si>
    <t xml:space="preserve">CHECKS PAID                          </t>
  </si>
  <si>
    <t>OTHER SERVICE FEES NOT LISTED (PLEASE SPECIFY):</t>
  </si>
  <si>
    <t>BANKING AND LOCKBOX SERVICES PROPOSAL</t>
  </si>
  <si>
    <t>RETAIL LOCKBOX (RLB) SERVICES</t>
  </si>
  <si>
    <t>ACH NOTIFICATIONS OF CHANGE</t>
  </si>
  <si>
    <t>POSITIVE PAY ONLY - PER CHECK ISSUED</t>
  </si>
  <si>
    <t>ACH RETURNED ITEM</t>
  </si>
  <si>
    <t>The PROPOSER proposes the following fees:</t>
  </si>
  <si>
    <t>Address:</t>
  </si>
  <si>
    <t>Phone Number:</t>
  </si>
  <si>
    <t>Email:</t>
  </si>
  <si>
    <t>Name of Firm:</t>
  </si>
  <si>
    <t>Authorized Signature:</t>
  </si>
  <si>
    <t>Title:</t>
  </si>
  <si>
    <t>Date Signed:</t>
  </si>
  <si>
    <t>The undersigned hereby certifies that they have read and understand the contents of this solicitation and agree to furnish at the prices shown above all of the services specified in the RFP document, subject to all instructions, conditions, specifications, and attachments hereto.  Failure to have read all the provisions of this solicitation shall not be cause to alter any resulting contract or additional compensation.</t>
  </si>
  <si>
    <t>The undersigned, as PROPOSER, declares that he/she has reviewed the RFP specifications for the scope of the services; has read all special provisions furnished prior to the opening of the responses; and he/she is satisfied relative to the work to be performed.</t>
  </si>
  <si>
    <t>ACCOUNT MAINTENANCE - 8 ACCOUNTS</t>
  </si>
  <si>
    <t>ZBA PARENT ACCOUNT</t>
  </si>
  <si>
    <t>ZBA SUB ACCOUNT</t>
  </si>
  <si>
    <t>DEPOSITS PROCESSED</t>
  </si>
  <si>
    <t>CHECKS DEPOSITED</t>
  </si>
  <si>
    <t>REMOTE DEPOSIT CAPTURE PER ITEM FEE</t>
  </si>
  <si>
    <t>RETURN DEPOSITED ITEM - FINAL PRESENTMENT</t>
  </si>
  <si>
    <t>ACCOUNT RECONCILEMENT</t>
  </si>
  <si>
    <t>FULL CHECK BLOCK POSITIVE PAY</t>
  </si>
  <si>
    <t>PAYEE POS PAY MONTHLY MAINT</t>
  </si>
  <si>
    <t>ARP PAID ITEMS</t>
  </si>
  <si>
    <t>ARP-PD/DEP ITEM OUTPUT FILE</t>
  </si>
  <si>
    <t>ARP ISSUE FILE TRANSMISSION</t>
  </si>
  <si>
    <t>PAID/DEPOSITED ITEM OUTPUT FILE</t>
  </si>
  <si>
    <t>ACH RECEIVED CREDITS</t>
  </si>
  <si>
    <t>ACH RECEIVED DEBITS</t>
  </si>
  <si>
    <t xml:space="preserve">ACH DEBIT BLOCK </t>
  </si>
  <si>
    <t xml:space="preserve">ACH POSITIVE PAY </t>
  </si>
  <si>
    <t xml:space="preserve">WIRE IN DOMESTIC EXCEPTION           </t>
  </si>
  <si>
    <t>WIRE IN FOREIGN</t>
  </si>
  <si>
    <t>Account Maintenace</t>
  </si>
  <si>
    <t>Return Item</t>
  </si>
  <si>
    <t>Electronic Debits</t>
  </si>
  <si>
    <t>Electronic Credits</t>
  </si>
  <si>
    <t>Checks Paid - Debits</t>
  </si>
  <si>
    <t>Deposits - Credits</t>
  </si>
  <si>
    <t>Items Deposited on Us</t>
  </si>
  <si>
    <t>Items Deposited Local</t>
  </si>
  <si>
    <t>Items Deposited Regional</t>
  </si>
  <si>
    <t>Items Deposited Other Fed</t>
  </si>
  <si>
    <t>Wire Outgoing</t>
  </si>
  <si>
    <t>ACH Alert Monthly Maint</t>
  </si>
  <si>
    <t>ACH Alert Account Fee</t>
  </si>
  <si>
    <t>No Check Pos Pay Per Acct</t>
  </si>
  <si>
    <t>RLB Monthly Maintenance</t>
  </si>
  <si>
    <t>RLB Exception Monthly Maintenance</t>
  </si>
  <si>
    <t>RLB Exception Decision Per Item</t>
  </si>
  <si>
    <t>RLB Image Monthly Maintenance</t>
  </si>
  <si>
    <t>POSITIVE PAY MAINTENANCE - 5 ACCOUNTS</t>
  </si>
  <si>
    <t>DIGITAL EXPRESS DEPOSIT CORRECTION</t>
  </si>
  <si>
    <t>ACH FILTER</t>
  </si>
  <si>
    <t>WIRE-OUTGOING DOMESTIC</t>
  </si>
  <si>
    <t>ONLINE BANKING STOP PAYMENT</t>
  </si>
  <si>
    <t>ONLINE BANKING SECURITY TOKEN</t>
  </si>
  <si>
    <t>ONLINE BANKING ACH BATCH INITIATED</t>
  </si>
  <si>
    <t xml:space="preserve">ONLINE BANKING BOOK TRANSFER </t>
  </si>
  <si>
    <t xml:space="preserve">ONLINE BANKING -  ACH INITIATED                </t>
  </si>
  <si>
    <t xml:space="preserve">ONLINE BANKING -  ACH ADDENDA RECORD INITIATED                </t>
  </si>
  <si>
    <t>ONLINE BANKING - ACH TRANSACTION REVERSAL</t>
  </si>
  <si>
    <t>ONLINE BANKING - ISSUE/CANCEL TRANSACTIONS</t>
  </si>
  <si>
    <t>ONLINE BANKING MONTHLY MAINTENANCE FEE</t>
  </si>
  <si>
    <t>ONLINE BANKING TRANSACTION RECORD</t>
  </si>
  <si>
    <t>TD E-TREASURY BALANCE REPORTING ACCOUNTS</t>
  </si>
  <si>
    <t xml:space="preserve">Deposit Administrative Fee - Monthly </t>
  </si>
  <si>
    <t>Detail Trans Per Item</t>
  </si>
  <si>
    <t>Previous Day Information</t>
  </si>
  <si>
    <t>RDI Report</t>
  </si>
  <si>
    <t>RLB Per Item Fee</t>
  </si>
  <si>
    <t>RLB Per Item Fee-CIE Payments</t>
  </si>
  <si>
    <t>RLB Multi Coupons/Checks</t>
  </si>
  <si>
    <t>RLB No Payment Coupon w/Check</t>
  </si>
  <si>
    <t>RLB Unprocessable Item</t>
  </si>
  <si>
    <t>RLB Cash Payments</t>
  </si>
  <si>
    <t>RLB Data Transmission</t>
  </si>
  <si>
    <t>REMOTE DEPOSIT CAPTURE MAINTENANCE</t>
  </si>
  <si>
    <t>REMOTE DEPOSIT CAPTURE -ADDL SCANNER</t>
  </si>
  <si>
    <t>TOTAL ANNUALSERVICES COST:</t>
  </si>
  <si>
    <t>SUPPLIES</t>
  </si>
  <si>
    <t>DISPOSABLE NIGHT BAGS</t>
  </si>
  <si>
    <t>DEPOSIT TICKETS (3-Part)</t>
  </si>
  <si>
    <t>TOTAL ANNUAL LOCKBOX COST:</t>
  </si>
  <si>
    <t>Earnings Credit and Interest</t>
  </si>
  <si>
    <t>Reserve Requirement</t>
  </si>
  <si>
    <t>Balance Upon Which Credit will be Based</t>
  </si>
  <si>
    <t>Floor Rate for Earnings Credit</t>
  </si>
  <si>
    <t>Floor Interest Rate</t>
  </si>
  <si>
    <t>County Average Daily Balance</t>
  </si>
  <si>
    <t>Please complete the following table to indicate the proposed interest/earnings rate calculation.</t>
  </si>
  <si>
    <t>Earnings Credit Rate</t>
  </si>
  <si>
    <t>Interest Rate</t>
  </si>
  <si>
    <t>Bob</t>
  </si>
  <si>
    <t>Retail Lockbox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</si>
</sst>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2" formatCode="_(&quot;$&quot;* #,##0_);_(&quot;$&quot;* \(#,##0\);_(&quot;$&quot;* &quot;-&quot;_);_(@_)"/>
    <numFmt numFmtId="164" formatCode="&quot;$&quot;#,##0.00"/>
  </numFmts>
  <fonts count="7" x14ac:knownFonts="1">
    <font>
      <sz val="11"/>
      <color theme="1"/>
      <name val="Calibri"/>
      <family val="2"/>
      <scheme val="minor"/>
    </font>
    <font>
      <b/>
      <sz val="10"/>
      <color indexed="8"/>
      <name val="Arial"/>
      <family val="2"/>
    </font>
    <font>
      <sz val="10"/>
      <name val="Arial"/>
      <family val="2"/>
    </font>
    <font>
      <sz val="10"/>
      <color indexed="8"/>
      <name val="Arial"/>
      <family val="2"/>
    </font>
    <font>
      <b/>
      <sz val="10"/>
      <color theme="1"/>
      <name val="Arial"/>
      <family val="2"/>
    </font>
    <font>
      <sz val="10"/>
      <color theme="1"/>
      <name val="Arial"/>
      <family val="2"/>
    </font>
    <font>
      <sz val="10"/>
      <color rgb="FFFF000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4" fillId="0" borderId="0" xfId="0" applyFont="1"/>
    <xf numFmtId="0" fontId="5" fillId="0" borderId="0" xfId="0" applyFont="1"/>
    <xf numFmtId="0" fontId="4" fillId="0" borderId="1" xfId="0" applyFont="1" applyFill="1" applyBorder="1"/>
    <xf numFmtId="0" fontId="5" fillId="0" borderId="0" xfId="0" applyFont="1" applyFill="1"/>
    <xf numFmtId="0" fontId="4" fillId="0" borderId="0" xfId="0" applyFont="1" applyAlignment="1">
      <alignment horizontal="right"/>
    </xf>
    <xf numFmtId="0" fontId="5" fillId="0" borderId="0" xfId="0" applyFont="1" applyAlignment="1">
      <alignment horizontal="center"/>
    </xf>
    <xf numFmtId="0" fontId="4" fillId="0" borderId="0" xfId="0" applyFont="1" applyBorder="1"/>
    <xf numFmtId="0" fontId="4" fillId="0" borderId="0" xfId="0" applyFont="1" applyAlignment="1">
      <alignment horizontal="center"/>
    </xf>
    <xf numFmtId="0" fontId="4" fillId="0" borderId="1" xfId="0" applyFont="1" applyBorder="1" applyAlignment="1">
      <alignment horizontal="center"/>
    </xf>
    <xf numFmtId="0" fontId="5" fillId="0" borderId="0" xfId="0" applyFont="1" applyFill="1" applyAlignment="1">
      <alignment horizontal="center"/>
    </xf>
    <xf numFmtId="164" fontId="5" fillId="0" borderId="1" xfId="0" applyNumberFormat="1" applyFont="1" applyBorder="1"/>
    <xf numFmtId="3" fontId="5" fillId="0" borderId="0" xfId="0" applyNumberFormat="1" applyFont="1" applyFill="1" applyAlignment="1">
      <alignment horizontal="center"/>
    </xf>
    <xf numFmtId="3" fontId="5" fillId="0" borderId="0" xfId="0" applyNumberFormat="1" applyFont="1" applyAlignment="1">
      <alignment horizontal="center"/>
    </xf>
    <xf numFmtId="0" fontId="6" fillId="0" borderId="0" xfId="0" applyFont="1"/>
    <xf numFmtId="0" fontId="5" fillId="0" borderId="1" xfId="0" applyFont="1" applyBorder="1"/>
    <xf numFmtId="7" fontId="5" fillId="0" borderId="2" xfId="0" applyNumberFormat="1" applyFont="1" applyBorder="1"/>
    <xf numFmtId="0" fontId="5" fillId="0" borderId="0" xfId="0" applyFont="1" applyAlignment="1">
      <alignment horizontal="left"/>
    </xf>
    <xf numFmtId="42" fontId="5"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center"/>
    </xf>
    <xf numFmtId="0" fontId="4" fillId="0" borderId="0" xfId="0" applyFont="1" applyProtection="1"/>
    <xf numFmtId="0" fontId="5" fillId="0" borderId="0" xfId="0" applyFont="1" applyProtection="1"/>
    <xf numFmtId="0" fontId="5" fillId="0" borderId="0" xfId="0" applyFont="1" applyAlignment="1" applyProtection="1">
      <alignment horizontal="center"/>
    </xf>
    <xf numFmtId="0" fontId="5" fillId="0" borderId="0" xfId="0" applyFont="1" applyAlignment="1" applyProtection="1">
      <alignment wrapText="1"/>
    </xf>
    <xf numFmtId="0" fontId="4" fillId="0" borderId="0" xfId="0" applyFont="1" applyBorder="1" applyProtection="1"/>
    <xf numFmtId="0" fontId="4" fillId="0" borderId="0" xfId="0" applyFont="1" applyAlignment="1" applyProtection="1">
      <alignment horizontal="center"/>
    </xf>
    <xf numFmtId="0" fontId="4" fillId="0" borderId="1" xfId="0" applyFont="1" applyBorder="1" applyAlignment="1" applyProtection="1">
      <alignment horizontal="center"/>
    </xf>
    <xf numFmtId="0" fontId="1" fillId="0" borderId="1" xfId="0" applyFont="1" applyFill="1" applyBorder="1" applyProtection="1"/>
    <xf numFmtId="0" fontId="5" fillId="0" borderId="0" xfId="0" applyFont="1" applyFill="1" applyProtection="1"/>
    <xf numFmtId="0" fontId="5" fillId="0" borderId="0" xfId="0" applyFont="1" applyFill="1" applyAlignment="1" applyProtection="1">
      <alignment horizontal="center"/>
    </xf>
    <xf numFmtId="0" fontId="2" fillId="0" borderId="0" xfId="0" applyFont="1" applyFill="1" applyAlignment="1" applyProtection="1">
      <alignment horizontal="left"/>
    </xf>
    <xf numFmtId="37" fontId="5" fillId="0" borderId="0" xfId="0" applyNumberFormat="1" applyFont="1" applyFill="1" applyAlignment="1" applyProtection="1">
      <alignment horizontal="center" vertical="center"/>
    </xf>
    <xf numFmtId="37" fontId="5" fillId="0" borderId="0" xfId="0" applyNumberFormat="1" applyFont="1" applyFill="1" applyAlignment="1" applyProtection="1">
      <alignment horizontal="center"/>
    </xf>
    <xf numFmtId="37" fontId="5" fillId="0" borderId="0" xfId="0" applyNumberFormat="1" applyFont="1" applyAlignment="1" applyProtection="1">
      <alignment horizontal="center"/>
    </xf>
    <xf numFmtId="0" fontId="4" fillId="0" borderId="1" xfId="0" applyFont="1" applyFill="1" applyBorder="1" applyProtection="1"/>
    <xf numFmtId="3" fontId="5" fillId="0" borderId="0" xfId="0" applyNumberFormat="1" applyFont="1" applyFill="1" applyAlignment="1" applyProtection="1">
      <alignment horizontal="center"/>
    </xf>
    <xf numFmtId="3" fontId="5" fillId="0" borderId="0" xfId="0" applyNumberFormat="1" applyFont="1" applyAlignment="1" applyProtection="1">
      <alignment horizontal="center"/>
    </xf>
    <xf numFmtId="0" fontId="3" fillId="0" borderId="0" xfId="0" applyFont="1" applyFill="1" applyProtection="1"/>
    <xf numFmtId="0" fontId="4" fillId="0" borderId="1" xfId="0" applyFont="1" applyBorder="1" applyProtection="1"/>
    <xf numFmtId="164" fontId="5" fillId="0" borderId="1" xfId="0" applyNumberFormat="1" applyFont="1" applyBorder="1" applyProtection="1"/>
    <xf numFmtId="164" fontId="5" fillId="0" borderId="0" xfId="0" applyNumberFormat="1" applyFont="1" applyBorder="1" applyProtection="1"/>
    <xf numFmtId="164" fontId="5" fillId="0" borderId="0" xfId="0" applyNumberFormat="1" applyFont="1" applyProtection="1"/>
    <xf numFmtId="164" fontId="5" fillId="0" borderId="1" xfId="0" applyNumberFormat="1" applyFont="1" applyFill="1" applyBorder="1" applyProtection="1"/>
    <xf numFmtId="164" fontId="5" fillId="0" borderId="0" xfId="0" applyNumberFormat="1" applyFont="1" applyFill="1" applyBorder="1" applyProtection="1"/>
    <xf numFmtId="0" fontId="4" fillId="0" borderId="0" xfId="0" applyFont="1" applyAlignment="1" applyProtection="1">
      <alignment horizontal="right"/>
    </xf>
    <xf numFmtId="7" fontId="5" fillId="0" borderId="2" xfId="0" applyNumberFormat="1" applyFont="1" applyBorder="1" applyProtection="1"/>
    <xf numFmtId="0" fontId="5" fillId="0" borderId="0" xfId="0" applyFont="1" applyProtection="1">
      <protection locked="0"/>
    </xf>
    <xf numFmtId="164" fontId="5" fillId="0" borderId="1" xfId="0" applyNumberFormat="1" applyFont="1" applyBorder="1" applyProtection="1">
      <protection locked="0"/>
    </xf>
    <xf numFmtId="164" fontId="5" fillId="0" borderId="0" xfId="0" applyNumberFormat="1" applyFont="1" applyBorder="1" applyProtection="1">
      <protection locked="0"/>
    </xf>
    <xf numFmtId="164" fontId="5" fillId="0" borderId="0" xfId="0" applyNumberFormat="1" applyFont="1" applyProtection="1">
      <protection locked="0"/>
    </xf>
    <xf numFmtId="164" fontId="5" fillId="0" borderId="1" xfId="0" applyNumberFormat="1" applyFont="1" applyFill="1" applyBorder="1" applyProtection="1">
      <protection locked="0"/>
    </xf>
    <xf numFmtId="164" fontId="5" fillId="0" borderId="0" xfId="0" applyNumberFormat="1" applyFont="1" applyFill="1" applyBorder="1" applyProtection="1">
      <protection locked="0"/>
    </xf>
    <xf numFmtId="0" fontId="5" fillId="0" borderId="0" xfId="0" applyFont="1" applyAlignment="1" applyProtection="1">
      <alignment horizontal="center"/>
      <protection locked="0"/>
    </xf>
    <xf numFmtId="0" fontId="5" fillId="0" borderId="1" xfId="0" applyFont="1" applyBorder="1" applyProtection="1">
      <protection locked="0"/>
    </xf>
    <xf numFmtId="0" fontId="5" fillId="0" borderId="2"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7"/>
  <sheetViews>
    <sheetView tabSelected="1" zoomScaleNormal="100" zoomScaleSheetLayoutView="90" workbookViewId="0">
      <selection activeCell="A103" sqref="A103"/>
    </sheetView>
  </sheetViews>
  <sheetFormatPr defaultRowHeight="12.75" x14ac:dyDescent="0.2"/>
  <cols>
    <col min="1" max="1" width="91.140625" style="2" bestFit="1" customWidth="1"/>
    <col min="2" max="2" width="4.140625" style="2" customWidth="1"/>
    <col min="3" max="3" width="14" style="6" customWidth="1"/>
    <col min="4" max="4" width="2.7109375" style="2" customWidth="1"/>
    <col min="5" max="5" width="13" style="2" bestFit="1" customWidth="1"/>
    <col min="6" max="6" width="2.7109375" style="2" customWidth="1"/>
    <col min="7" max="7" width="15.42578125" style="2" customWidth="1"/>
    <col min="8" max="16384" width="9.140625" style="2"/>
  </cols>
  <sheetData>
    <row r="1" spans="1:7" x14ac:dyDescent="0.2">
      <c r="A1" s="2">
        <f>A103</f>
        <v>0</v>
      </c>
      <c r="C1" s="2"/>
    </row>
    <row r="2" spans="1:7" x14ac:dyDescent="0.2">
      <c r="C2" s="2"/>
    </row>
    <row r="3" spans="1:7" x14ac:dyDescent="0.2">
      <c r="A3" s="1" t="s">
        <v>0</v>
      </c>
      <c r="C3" s="20" t="s">
        <v>8</v>
      </c>
      <c r="D3" s="20"/>
      <c r="E3" s="20"/>
      <c r="F3" s="20"/>
      <c r="G3" s="20"/>
    </row>
    <row r="4" spans="1:7" x14ac:dyDescent="0.2">
      <c r="A4" s="21" t="s">
        <v>18</v>
      </c>
      <c r="B4" s="22"/>
      <c r="C4" s="23"/>
      <c r="G4" s="22"/>
    </row>
    <row r="5" spans="1:7" x14ac:dyDescent="0.2">
      <c r="A5" s="21" t="s">
        <v>6</v>
      </c>
      <c r="B5" s="22"/>
      <c r="C5" s="23"/>
      <c r="G5" s="22"/>
    </row>
    <row r="6" spans="1:7" x14ac:dyDescent="0.2">
      <c r="A6" s="21"/>
      <c r="B6" s="22"/>
      <c r="C6" s="23"/>
      <c r="G6" s="22"/>
    </row>
    <row r="7" spans="1:7" ht="38.25" x14ac:dyDescent="0.2">
      <c r="A7" s="24" t="s">
        <v>32</v>
      </c>
      <c r="B7" s="22"/>
      <c r="C7" s="23"/>
      <c r="G7" s="22"/>
    </row>
    <row r="8" spans="1:7" x14ac:dyDescent="0.2">
      <c r="A8" s="21"/>
      <c r="B8" s="22"/>
      <c r="C8" s="23"/>
      <c r="G8" s="22"/>
    </row>
    <row r="9" spans="1:7" x14ac:dyDescent="0.2">
      <c r="A9" s="22" t="s">
        <v>23</v>
      </c>
      <c r="B9" s="22"/>
      <c r="C9" s="23"/>
      <c r="G9" s="22"/>
    </row>
    <row r="10" spans="1:7" x14ac:dyDescent="0.2">
      <c r="A10" s="25"/>
      <c r="B10" s="22"/>
      <c r="C10" s="26" t="s">
        <v>5</v>
      </c>
      <c r="G10" s="26" t="s">
        <v>4</v>
      </c>
    </row>
    <row r="11" spans="1:7" x14ac:dyDescent="0.2">
      <c r="A11" s="22"/>
      <c r="B11" s="22"/>
      <c r="C11" s="26" t="s">
        <v>7</v>
      </c>
      <c r="E11" s="8" t="s">
        <v>2</v>
      </c>
      <c r="G11" s="26" t="s">
        <v>5</v>
      </c>
    </row>
    <row r="12" spans="1:7" x14ac:dyDescent="0.2">
      <c r="A12" s="22"/>
      <c r="B12" s="22"/>
      <c r="C12" s="27" t="s">
        <v>1</v>
      </c>
      <c r="E12" s="9" t="s">
        <v>3</v>
      </c>
      <c r="G12" s="27" t="s">
        <v>3</v>
      </c>
    </row>
    <row r="13" spans="1:7" x14ac:dyDescent="0.2">
      <c r="A13" s="28" t="s">
        <v>9</v>
      </c>
      <c r="B13" s="29"/>
      <c r="C13" s="30"/>
      <c r="E13" s="47"/>
      <c r="G13" s="22"/>
    </row>
    <row r="14" spans="1:7" x14ac:dyDescent="0.2">
      <c r="A14" s="31" t="s">
        <v>33</v>
      </c>
      <c r="B14" s="29"/>
      <c r="C14" s="32">
        <v>96</v>
      </c>
      <c r="E14" s="48"/>
      <c r="G14" s="40">
        <f>+C14*E14</f>
        <v>0</v>
      </c>
    </row>
    <row r="15" spans="1:7" x14ac:dyDescent="0.2">
      <c r="A15" s="31" t="s">
        <v>34</v>
      </c>
      <c r="B15" s="29"/>
      <c r="C15" s="33">
        <v>12</v>
      </c>
      <c r="E15" s="48"/>
      <c r="G15" s="40">
        <f>+C15*E15</f>
        <v>0</v>
      </c>
    </row>
    <row r="16" spans="1:7" x14ac:dyDescent="0.2">
      <c r="A16" s="31" t="s">
        <v>35</v>
      </c>
      <c r="B16" s="29"/>
      <c r="C16" s="33">
        <v>72</v>
      </c>
      <c r="E16" s="48"/>
      <c r="G16" s="40">
        <f>+C16*E16</f>
        <v>0</v>
      </c>
    </row>
    <row r="17" spans="1:7" x14ac:dyDescent="0.2">
      <c r="A17" s="31"/>
      <c r="B17" s="29"/>
      <c r="C17" s="33"/>
      <c r="E17" s="49"/>
      <c r="G17" s="41"/>
    </row>
    <row r="18" spans="1:7" x14ac:dyDescent="0.2">
      <c r="A18" s="31"/>
      <c r="B18" s="22"/>
      <c r="C18" s="34"/>
      <c r="E18" s="50"/>
      <c r="G18" s="42"/>
    </row>
    <row r="19" spans="1:7" x14ac:dyDescent="0.2">
      <c r="A19" s="28" t="s">
        <v>10</v>
      </c>
      <c r="B19" s="29"/>
      <c r="C19" s="33"/>
      <c r="E19" s="50"/>
      <c r="G19" s="42"/>
    </row>
    <row r="20" spans="1:7" x14ac:dyDescent="0.2">
      <c r="A20" s="31" t="s">
        <v>36</v>
      </c>
      <c r="B20" s="29"/>
      <c r="C20" s="33">
        <v>6906</v>
      </c>
      <c r="E20" s="48"/>
      <c r="G20" s="40">
        <f t="shared" ref="G20:G26" si="0">+C20*E20</f>
        <v>0</v>
      </c>
    </row>
    <row r="21" spans="1:7" x14ac:dyDescent="0.2">
      <c r="A21" s="31" t="s">
        <v>37</v>
      </c>
      <c r="B21" s="29"/>
      <c r="C21" s="33">
        <v>28491</v>
      </c>
      <c r="E21" s="48"/>
      <c r="G21" s="40">
        <f t="shared" si="0"/>
        <v>0</v>
      </c>
    </row>
    <row r="22" spans="1:7" x14ac:dyDescent="0.2">
      <c r="A22" s="31" t="s">
        <v>38</v>
      </c>
      <c r="B22" s="29"/>
      <c r="C22" s="33">
        <v>6522</v>
      </c>
      <c r="E22" s="48"/>
      <c r="G22" s="40">
        <f t="shared" si="0"/>
        <v>0</v>
      </c>
    </row>
    <row r="23" spans="1:7" x14ac:dyDescent="0.2">
      <c r="A23" s="31" t="s">
        <v>16</v>
      </c>
      <c r="B23" s="29"/>
      <c r="C23" s="33">
        <v>16497</v>
      </c>
      <c r="E23" s="48"/>
      <c r="G23" s="40">
        <f t="shared" si="0"/>
        <v>0</v>
      </c>
    </row>
    <row r="24" spans="1:7" x14ac:dyDescent="0.2">
      <c r="A24" s="31" t="s">
        <v>72</v>
      </c>
      <c r="B24" s="29"/>
      <c r="C24" s="33">
        <v>4</v>
      </c>
      <c r="D24" s="4"/>
      <c r="E24" s="51"/>
      <c r="F24" s="4"/>
      <c r="G24" s="43">
        <f t="shared" si="0"/>
        <v>0</v>
      </c>
    </row>
    <row r="25" spans="1:7" x14ac:dyDescent="0.2">
      <c r="A25" s="31" t="s">
        <v>97</v>
      </c>
      <c r="B25" s="29"/>
      <c r="C25" s="33">
        <v>12</v>
      </c>
      <c r="E25" s="48"/>
      <c r="G25" s="40">
        <f t="shared" si="0"/>
        <v>0</v>
      </c>
    </row>
    <row r="26" spans="1:7" x14ac:dyDescent="0.2">
      <c r="A26" s="31" t="s">
        <v>98</v>
      </c>
      <c r="B26" s="29"/>
      <c r="C26" s="33">
        <v>12</v>
      </c>
      <c r="E26" s="48"/>
      <c r="G26" s="40">
        <f t="shared" si="0"/>
        <v>0</v>
      </c>
    </row>
    <row r="27" spans="1:7" x14ac:dyDescent="0.2">
      <c r="A27" s="31"/>
      <c r="B27" s="29"/>
      <c r="C27" s="33"/>
      <c r="E27" s="49"/>
      <c r="G27" s="41"/>
    </row>
    <row r="28" spans="1:7" x14ac:dyDescent="0.2">
      <c r="A28" s="29"/>
      <c r="B28" s="29"/>
      <c r="C28" s="30"/>
      <c r="E28" s="47"/>
      <c r="G28" s="22"/>
    </row>
    <row r="29" spans="1:7" x14ac:dyDescent="0.2">
      <c r="A29" s="35" t="s">
        <v>100</v>
      </c>
      <c r="B29" s="29"/>
      <c r="C29" s="30"/>
      <c r="E29" s="47"/>
      <c r="G29" s="22"/>
    </row>
    <row r="30" spans="1:7" x14ac:dyDescent="0.2">
      <c r="A30" s="29" t="s">
        <v>101</v>
      </c>
      <c r="B30" s="29"/>
      <c r="C30" s="36">
        <v>3000</v>
      </c>
      <c r="E30" s="48"/>
      <c r="G30" s="40">
        <f>+C30*E30</f>
        <v>0</v>
      </c>
    </row>
    <row r="31" spans="1:7" x14ac:dyDescent="0.2">
      <c r="A31" s="29" t="s">
        <v>102</v>
      </c>
      <c r="B31" s="29"/>
      <c r="C31" s="36">
        <v>6000</v>
      </c>
      <c r="E31" s="48"/>
      <c r="G31" s="40">
        <f>+C31*E31</f>
        <v>0</v>
      </c>
    </row>
    <row r="32" spans="1:7" x14ac:dyDescent="0.2">
      <c r="A32" s="29"/>
      <c r="B32" s="29"/>
      <c r="C32" s="30"/>
      <c r="E32" s="47"/>
      <c r="G32" s="22"/>
    </row>
    <row r="33" spans="1:7" x14ac:dyDescent="0.2">
      <c r="A33" s="31"/>
      <c r="B33" s="29"/>
      <c r="C33" s="33"/>
      <c r="E33" s="50"/>
      <c r="G33" s="42"/>
    </row>
    <row r="34" spans="1:7" x14ac:dyDescent="0.2">
      <c r="A34" s="28" t="s">
        <v>11</v>
      </c>
      <c r="B34" s="29"/>
      <c r="C34" s="33"/>
      <c r="E34" s="50"/>
      <c r="G34" s="42"/>
    </row>
    <row r="35" spans="1:7" x14ac:dyDescent="0.2">
      <c r="A35" s="31" t="s">
        <v>21</v>
      </c>
      <c r="B35" s="29"/>
      <c r="C35" s="33">
        <v>0</v>
      </c>
      <c r="E35" s="48"/>
      <c r="G35" s="40">
        <f>+C35*E35</f>
        <v>0</v>
      </c>
    </row>
    <row r="36" spans="1:7" x14ac:dyDescent="0.2">
      <c r="A36" s="31" t="s">
        <v>39</v>
      </c>
      <c r="B36" s="29"/>
      <c r="C36" s="33">
        <v>41</v>
      </c>
      <c r="E36" s="48"/>
      <c r="G36" s="40">
        <f>+C36*E36</f>
        <v>0</v>
      </c>
    </row>
    <row r="37" spans="1:7" x14ac:dyDescent="0.2">
      <c r="A37" s="22"/>
      <c r="B37" s="22"/>
      <c r="C37" s="23"/>
      <c r="E37" s="47"/>
      <c r="G37" s="22"/>
    </row>
    <row r="38" spans="1:7" x14ac:dyDescent="0.2">
      <c r="A38" s="31"/>
      <c r="B38" s="22"/>
      <c r="C38" s="34"/>
      <c r="E38" s="49"/>
      <c r="G38" s="41"/>
    </row>
    <row r="39" spans="1:7" x14ac:dyDescent="0.2">
      <c r="A39" s="28" t="s">
        <v>40</v>
      </c>
      <c r="B39" s="22"/>
      <c r="C39" s="34"/>
      <c r="E39" s="49"/>
      <c r="G39" s="41"/>
    </row>
    <row r="40" spans="1:7" x14ac:dyDescent="0.2">
      <c r="A40" s="31" t="s">
        <v>41</v>
      </c>
      <c r="B40" s="22"/>
      <c r="C40" s="34">
        <v>36</v>
      </c>
      <c r="E40" s="48"/>
      <c r="G40" s="40">
        <f t="shared" ref="G40:G46" si="1">+C40*E40</f>
        <v>0</v>
      </c>
    </row>
    <row r="41" spans="1:7" x14ac:dyDescent="0.2">
      <c r="A41" s="31" t="s">
        <v>42</v>
      </c>
      <c r="B41" s="22"/>
      <c r="C41" s="34">
        <v>60</v>
      </c>
      <c r="E41" s="48"/>
      <c r="G41" s="40">
        <f t="shared" si="1"/>
        <v>0</v>
      </c>
    </row>
    <row r="42" spans="1:7" x14ac:dyDescent="0.2">
      <c r="A42" s="31" t="s">
        <v>43</v>
      </c>
      <c r="B42" s="22"/>
      <c r="C42" s="34">
        <v>16503</v>
      </c>
      <c r="E42" s="48"/>
      <c r="G42" s="40">
        <f t="shared" si="1"/>
        <v>0</v>
      </c>
    </row>
    <row r="43" spans="1:7" x14ac:dyDescent="0.2">
      <c r="A43" s="31" t="s">
        <v>44</v>
      </c>
      <c r="B43" s="22"/>
      <c r="C43" s="34">
        <v>12</v>
      </c>
      <c r="E43" s="48"/>
      <c r="G43" s="40">
        <f t="shared" si="1"/>
        <v>0</v>
      </c>
    </row>
    <row r="44" spans="1:7" x14ac:dyDescent="0.2">
      <c r="A44" s="31" t="s">
        <v>71</v>
      </c>
      <c r="B44" s="22"/>
      <c r="C44" s="34">
        <v>60</v>
      </c>
      <c r="E44" s="48"/>
      <c r="G44" s="40">
        <f t="shared" si="1"/>
        <v>0</v>
      </c>
    </row>
    <row r="45" spans="1:7" x14ac:dyDescent="0.2">
      <c r="A45" s="31" t="s">
        <v>45</v>
      </c>
      <c r="B45" s="22"/>
      <c r="C45" s="34">
        <v>120</v>
      </c>
      <c r="E45" s="48"/>
      <c r="G45" s="40">
        <f t="shared" si="1"/>
        <v>0</v>
      </c>
    </row>
    <row r="46" spans="1:7" x14ac:dyDescent="0.2">
      <c r="A46" s="31" t="s">
        <v>46</v>
      </c>
      <c r="B46" s="22"/>
      <c r="C46" s="34">
        <v>31</v>
      </c>
      <c r="E46" s="48"/>
      <c r="G46" s="40">
        <f t="shared" si="1"/>
        <v>0</v>
      </c>
    </row>
    <row r="47" spans="1:7" x14ac:dyDescent="0.2">
      <c r="A47" s="31"/>
      <c r="B47" s="22"/>
      <c r="C47" s="34"/>
      <c r="E47" s="49"/>
      <c r="G47" s="41"/>
    </row>
    <row r="48" spans="1:7" x14ac:dyDescent="0.2">
      <c r="A48" s="31"/>
      <c r="B48" s="22"/>
      <c r="C48" s="34"/>
      <c r="E48" s="50"/>
      <c r="G48" s="42"/>
    </row>
    <row r="49" spans="1:7" x14ac:dyDescent="0.2">
      <c r="A49" s="28" t="s">
        <v>12</v>
      </c>
      <c r="B49" s="22"/>
      <c r="C49" s="34"/>
      <c r="E49" s="50"/>
      <c r="G49" s="42"/>
    </row>
    <row r="50" spans="1:7" x14ac:dyDescent="0.2">
      <c r="A50" s="31" t="s">
        <v>47</v>
      </c>
      <c r="B50" s="29"/>
      <c r="C50" s="33">
        <v>6302.0000000000009</v>
      </c>
      <c r="E50" s="48"/>
      <c r="G50" s="40">
        <f t="shared" ref="G50:G56" si="2">+C50*E50</f>
        <v>0</v>
      </c>
    </row>
    <row r="51" spans="1:7" x14ac:dyDescent="0.2">
      <c r="A51" s="31" t="s">
        <v>48</v>
      </c>
      <c r="B51" s="29"/>
      <c r="C51" s="33">
        <v>1231</v>
      </c>
      <c r="D51" s="4"/>
      <c r="E51" s="51"/>
      <c r="F51" s="4"/>
      <c r="G51" s="40">
        <f t="shared" si="2"/>
        <v>0</v>
      </c>
    </row>
    <row r="52" spans="1:7" x14ac:dyDescent="0.2">
      <c r="A52" s="31" t="s">
        <v>22</v>
      </c>
      <c r="B52" s="29"/>
      <c r="C52" s="33">
        <v>675</v>
      </c>
      <c r="D52" s="4"/>
      <c r="E52" s="51"/>
      <c r="F52" s="4"/>
      <c r="G52" s="40">
        <f t="shared" si="2"/>
        <v>0</v>
      </c>
    </row>
    <row r="53" spans="1:7" x14ac:dyDescent="0.2">
      <c r="A53" s="31" t="s">
        <v>49</v>
      </c>
      <c r="B53" s="29"/>
      <c r="C53" s="33">
        <v>60</v>
      </c>
      <c r="D53" s="4"/>
      <c r="E53" s="51"/>
      <c r="F53" s="4"/>
      <c r="G53" s="40">
        <f t="shared" si="2"/>
        <v>0</v>
      </c>
    </row>
    <row r="54" spans="1:7" x14ac:dyDescent="0.2">
      <c r="A54" s="31" t="s">
        <v>50</v>
      </c>
      <c r="B54" s="29"/>
      <c r="C54" s="33">
        <v>36</v>
      </c>
      <c r="D54" s="4"/>
      <c r="E54" s="51"/>
      <c r="F54" s="4"/>
      <c r="G54" s="40">
        <f t="shared" si="2"/>
        <v>0</v>
      </c>
    </row>
    <row r="55" spans="1:7" x14ac:dyDescent="0.2">
      <c r="A55" s="31" t="s">
        <v>73</v>
      </c>
      <c r="B55" s="29"/>
      <c r="C55" s="33">
        <v>515</v>
      </c>
      <c r="D55" s="4"/>
      <c r="E55" s="51"/>
      <c r="F55" s="4"/>
      <c r="G55" s="40">
        <f t="shared" si="2"/>
        <v>0</v>
      </c>
    </row>
    <row r="56" spans="1:7" x14ac:dyDescent="0.2">
      <c r="A56" s="31" t="s">
        <v>20</v>
      </c>
      <c r="B56" s="29"/>
      <c r="C56" s="33">
        <v>1863</v>
      </c>
      <c r="D56" s="4"/>
      <c r="E56" s="51"/>
      <c r="F56" s="4"/>
      <c r="G56" s="40">
        <f t="shared" si="2"/>
        <v>0</v>
      </c>
    </row>
    <row r="57" spans="1:7" x14ac:dyDescent="0.2">
      <c r="A57" s="31"/>
      <c r="B57" s="29"/>
      <c r="C57" s="36"/>
      <c r="D57" s="4"/>
      <c r="E57" s="52"/>
      <c r="F57" s="4"/>
      <c r="G57" s="44"/>
    </row>
    <row r="58" spans="1:7" x14ac:dyDescent="0.2">
      <c r="A58" s="31"/>
      <c r="B58" s="22"/>
      <c r="C58" s="37"/>
      <c r="E58" s="47"/>
      <c r="G58" s="22"/>
    </row>
    <row r="59" spans="1:7" x14ac:dyDescent="0.2">
      <c r="A59" s="28" t="s">
        <v>13</v>
      </c>
      <c r="B59" s="22"/>
      <c r="C59" s="37"/>
      <c r="E59" s="47"/>
      <c r="G59" s="22"/>
    </row>
    <row r="60" spans="1:7" x14ac:dyDescent="0.2">
      <c r="A60" s="31" t="s">
        <v>14</v>
      </c>
      <c r="B60" s="29"/>
      <c r="C60" s="36">
        <v>208</v>
      </c>
      <c r="E60" s="48"/>
      <c r="G60" s="40">
        <f>+C60*E60</f>
        <v>0</v>
      </c>
    </row>
    <row r="61" spans="1:7" x14ac:dyDescent="0.2">
      <c r="A61" s="31" t="s">
        <v>51</v>
      </c>
      <c r="B61" s="29"/>
      <c r="C61" s="36">
        <v>16</v>
      </c>
      <c r="E61" s="48"/>
      <c r="G61" s="40">
        <f>+C61*E61</f>
        <v>0</v>
      </c>
    </row>
    <row r="62" spans="1:7" x14ac:dyDescent="0.2">
      <c r="A62" s="38" t="s">
        <v>52</v>
      </c>
      <c r="B62" s="29"/>
      <c r="C62" s="36">
        <v>0</v>
      </c>
      <c r="E62" s="48"/>
      <c r="G62" s="40">
        <f>+C62*E62</f>
        <v>0</v>
      </c>
    </row>
    <row r="63" spans="1:7" x14ac:dyDescent="0.2">
      <c r="A63" s="31" t="s">
        <v>74</v>
      </c>
      <c r="B63" s="29"/>
      <c r="C63" s="36">
        <v>84</v>
      </c>
      <c r="E63" s="51"/>
      <c r="F63" s="4"/>
      <c r="G63" s="40">
        <f>+C63*E63</f>
        <v>0</v>
      </c>
    </row>
    <row r="64" spans="1:7" x14ac:dyDescent="0.2">
      <c r="A64" s="31"/>
      <c r="B64" s="29"/>
      <c r="C64" s="36"/>
      <c r="E64" s="49"/>
      <c r="G64" s="41"/>
    </row>
    <row r="65" spans="1:7" x14ac:dyDescent="0.2">
      <c r="A65" s="38"/>
      <c r="B65" s="29"/>
      <c r="C65" s="36"/>
      <c r="E65" s="47"/>
      <c r="G65" s="22"/>
    </row>
    <row r="66" spans="1:7" x14ac:dyDescent="0.2">
      <c r="A66" s="28" t="s">
        <v>15</v>
      </c>
      <c r="B66" s="29"/>
      <c r="C66" s="36"/>
      <c r="E66" s="47"/>
      <c r="G66" s="22"/>
    </row>
    <row r="67" spans="1:7" x14ac:dyDescent="0.2">
      <c r="A67" s="31" t="s">
        <v>83</v>
      </c>
      <c r="B67" s="29"/>
      <c r="C67" s="36">
        <v>12</v>
      </c>
      <c r="E67" s="48"/>
      <c r="G67" s="40">
        <f t="shared" ref="G67:G77" si="3">+C67*E67</f>
        <v>0</v>
      </c>
    </row>
    <row r="68" spans="1:7" x14ac:dyDescent="0.2">
      <c r="A68" s="31" t="s">
        <v>84</v>
      </c>
      <c r="B68" s="29"/>
      <c r="C68" s="36">
        <f>32578+250*12</f>
        <v>35578</v>
      </c>
      <c r="E68" s="51"/>
      <c r="F68" s="4"/>
      <c r="G68" s="40">
        <f t="shared" si="3"/>
        <v>0</v>
      </c>
    </row>
    <row r="69" spans="1:7" x14ac:dyDescent="0.2">
      <c r="A69" s="31" t="s">
        <v>85</v>
      </c>
      <c r="B69" s="29"/>
      <c r="C69" s="36">
        <f>96+2*12</f>
        <v>120</v>
      </c>
      <c r="E69" s="51"/>
      <c r="F69" s="4"/>
      <c r="G69" s="40">
        <f t="shared" si="3"/>
        <v>0</v>
      </c>
    </row>
    <row r="70" spans="1:7" x14ac:dyDescent="0.2">
      <c r="A70" s="31" t="s">
        <v>76</v>
      </c>
      <c r="B70" s="29"/>
      <c r="C70" s="36">
        <v>330</v>
      </c>
      <c r="E70" s="51"/>
      <c r="F70" s="4"/>
      <c r="G70" s="40">
        <f t="shared" si="3"/>
        <v>0</v>
      </c>
    </row>
    <row r="71" spans="1:7" x14ac:dyDescent="0.2">
      <c r="A71" s="31" t="s">
        <v>77</v>
      </c>
      <c r="B71" s="29"/>
      <c r="C71" s="36">
        <v>856</v>
      </c>
      <c r="E71" s="51"/>
      <c r="F71" s="4"/>
      <c r="G71" s="40">
        <f t="shared" si="3"/>
        <v>0</v>
      </c>
    </row>
    <row r="72" spans="1:7" x14ac:dyDescent="0.2">
      <c r="A72" s="31" t="s">
        <v>75</v>
      </c>
      <c r="B72" s="29"/>
      <c r="C72" s="36">
        <v>4</v>
      </c>
      <c r="E72" s="51"/>
      <c r="F72" s="4"/>
      <c r="G72" s="40">
        <f t="shared" si="3"/>
        <v>0</v>
      </c>
    </row>
    <row r="73" spans="1:7" x14ac:dyDescent="0.2">
      <c r="A73" s="31" t="s">
        <v>78</v>
      </c>
      <c r="B73" s="29"/>
      <c r="C73" s="36">
        <v>13</v>
      </c>
      <c r="E73" s="51"/>
      <c r="F73" s="4"/>
      <c r="G73" s="40">
        <f t="shared" si="3"/>
        <v>0</v>
      </c>
    </row>
    <row r="74" spans="1:7" x14ac:dyDescent="0.2">
      <c r="A74" s="31" t="s">
        <v>79</v>
      </c>
      <c r="B74" s="29"/>
      <c r="C74" s="36">
        <v>237814</v>
      </c>
      <c r="E74" s="51"/>
      <c r="F74" s="4"/>
      <c r="G74" s="40">
        <f t="shared" si="3"/>
        <v>0</v>
      </c>
    </row>
    <row r="75" spans="1:7" x14ac:dyDescent="0.2">
      <c r="A75" s="31" t="s">
        <v>80</v>
      </c>
      <c r="B75" s="29"/>
      <c r="C75" s="36">
        <v>25</v>
      </c>
      <c r="E75" s="51"/>
      <c r="F75" s="4"/>
      <c r="G75" s="40">
        <f t="shared" si="3"/>
        <v>0</v>
      </c>
    </row>
    <row r="76" spans="1:7" x14ac:dyDescent="0.2">
      <c r="A76" s="31" t="s">
        <v>81</v>
      </c>
      <c r="B76" s="29"/>
      <c r="C76" s="36">
        <v>2</v>
      </c>
      <c r="E76" s="51"/>
      <c r="F76" s="4"/>
      <c r="G76" s="40">
        <f t="shared" si="3"/>
        <v>0</v>
      </c>
    </row>
    <row r="77" spans="1:7" x14ac:dyDescent="0.2">
      <c r="A77" s="31" t="s">
        <v>82</v>
      </c>
      <c r="B77" s="29"/>
      <c r="C77" s="36">
        <v>4</v>
      </c>
      <c r="E77" s="51"/>
      <c r="F77" s="4"/>
      <c r="G77" s="40">
        <f t="shared" si="3"/>
        <v>0</v>
      </c>
    </row>
    <row r="78" spans="1:7" x14ac:dyDescent="0.2">
      <c r="A78" s="31"/>
      <c r="B78" s="29"/>
      <c r="C78" s="36"/>
      <c r="E78" s="49"/>
      <c r="G78" s="41"/>
    </row>
    <row r="79" spans="1:7" x14ac:dyDescent="0.2">
      <c r="A79" s="22"/>
      <c r="B79" s="22"/>
      <c r="C79" s="23"/>
      <c r="E79" s="47"/>
      <c r="G79" s="22"/>
    </row>
    <row r="80" spans="1:7" x14ac:dyDescent="0.2">
      <c r="A80" s="22"/>
      <c r="B80" s="22"/>
      <c r="C80" s="23"/>
      <c r="E80" s="47"/>
      <c r="G80" s="22"/>
    </row>
    <row r="81" spans="1:7" x14ac:dyDescent="0.2">
      <c r="A81" s="22"/>
      <c r="B81" s="22"/>
      <c r="C81" s="23"/>
      <c r="E81" s="47"/>
      <c r="G81" s="22"/>
    </row>
    <row r="82" spans="1:7" x14ac:dyDescent="0.2">
      <c r="A82" s="22"/>
      <c r="B82" s="22"/>
      <c r="C82" s="23"/>
      <c r="E82" s="47"/>
      <c r="G82" s="22"/>
    </row>
    <row r="83" spans="1:7" x14ac:dyDescent="0.2">
      <c r="A83" s="39" t="s">
        <v>17</v>
      </c>
      <c r="B83" s="22"/>
      <c r="C83" s="23"/>
      <c r="E83" s="47"/>
      <c r="G83" s="22"/>
    </row>
    <row r="84" spans="1:7" x14ac:dyDescent="0.2">
      <c r="A84" s="47"/>
      <c r="B84" s="47"/>
      <c r="C84" s="53"/>
      <c r="D84" s="47"/>
      <c r="E84" s="47"/>
      <c r="F84" s="47"/>
      <c r="G84" s="47"/>
    </row>
    <row r="85" spans="1:7" x14ac:dyDescent="0.2">
      <c r="A85" s="47"/>
      <c r="B85" s="47"/>
      <c r="C85" s="53"/>
      <c r="D85" s="47"/>
      <c r="E85" s="47"/>
      <c r="F85" s="47"/>
      <c r="G85" s="47"/>
    </row>
    <row r="86" spans="1:7" x14ac:dyDescent="0.2">
      <c r="A86" s="47"/>
      <c r="B86" s="47"/>
      <c r="C86" s="53"/>
      <c r="D86" s="47"/>
      <c r="E86" s="47"/>
      <c r="F86" s="47"/>
      <c r="G86" s="47"/>
    </row>
    <row r="87" spans="1:7" x14ac:dyDescent="0.2">
      <c r="A87" s="47"/>
      <c r="B87" s="47"/>
      <c r="C87" s="53"/>
      <c r="D87" s="47"/>
      <c r="E87" s="47"/>
      <c r="F87" s="47"/>
      <c r="G87" s="47"/>
    </row>
    <row r="88" spans="1:7" x14ac:dyDescent="0.2">
      <c r="A88" s="47"/>
      <c r="B88" s="47"/>
      <c r="C88" s="53"/>
      <c r="D88" s="47"/>
      <c r="E88" s="47"/>
      <c r="F88" s="47"/>
      <c r="G88" s="47"/>
    </row>
    <row r="89" spans="1:7" x14ac:dyDescent="0.2">
      <c r="A89" s="47"/>
      <c r="B89" s="47"/>
      <c r="C89" s="53"/>
      <c r="D89" s="47"/>
      <c r="E89" s="47"/>
      <c r="F89" s="47"/>
      <c r="G89" s="47"/>
    </row>
    <row r="90" spans="1:7" x14ac:dyDescent="0.2">
      <c r="A90" s="47"/>
      <c r="B90" s="47"/>
      <c r="C90" s="53"/>
      <c r="D90" s="47"/>
      <c r="E90" s="47"/>
      <c r="F90" s="47"/>
      <c r="G90" s="47"/>
    </row>
    <row r="91" spans="1:7" x14ac:dyDescent="0.2">
      <c r="A91" s="47"/>
      <c r="B91" s="47"/>
      <c r="C91" s="53"/>
      <c r="D91" s="47"/>
      <c r="E91" s="47"/>
      <c r="F91" s="47"/>
      <c r="G91" s="47"/>
    </row>
    <row r="92" spans="1:7" x14ac:dyDescent="0.2">
      <c r="A92" s="47"/>
      <c r="B92" s="47"/>
      <c r="C92" s="53"/>
      <c r="D92" s="47"/>
      <c r="E92" s="47"/>
      <c r="F92" s="47"/>
      <c r="G92" s="47"/>
    </row>
    <row r="93" spans="1:7" x14ac:dyDescent="0.2">
      <c r="A93" s="47"/>
      <c r="B93" s="47"/>
      <c r="C93" s="53"/>
      <c r="D93" s="47"/>
      <c r="E93" s="47"/>
      <c r="F93" s="47"/>
      <c r="G93" s="47"/>
    </row>
    <row r="94" spans="1:7" x14ac:dyDescent="0.2">
      <c r="A94" s="45" t="s">
        <v>99</v>
      </c>
      <c r="B94" s="22"/>
      <c r="C94" s="23"/>
      <c r="D94" s="22"/>
      <c r="E94" s="22"/>
      <c r="F94" s="22"/>
      <c r="G94" s="46">
        <f>-SUM(G14:G92)</f>
        <v>0</v>
      </c>
    </row>
    <row r="95" spans="1:7" x14ac:dyDescent="0.2">
      <c r="A95" s="22"/>
      <c r="B95" s="22"/>
      <c r="C95" s="23"/>
      <c r="D95" s="22"/>
      <c r="E95" s="22"/>
      <c r="F95" s="22"/>
      <c r="G95" s="22"/>
    </row>
    <row r="96" spans="1:7" x14ac:dyDescent="0.2">
      <c r="A96" s="22"/>
      <c r="B96" s="22"/>
      <c r="C96" s="23"/>
      <c r="D96" s="22"/>
      <c r="E96" s="22"/>
      <c r="F96" s="22"/>
      <c r="G96" s="22"/>
    </row>
    <row r="97" spans="1:7" x14ac:dyDescent="0.2">
      <c r="A97" s="22"/>
      <c r="B97" s="22"/>
      <c r="C97" s="23"/>
      <c r="D97" s="22"/>
      <c r="E97" s="22"/>
      <c r="F97" s="22"/>
      <c r="G97" s="22"/>
    </row>
    <row r="98" spans="1:7" x14ac:dyDescent="0.2">
      <c r="A98" s="22"/>
      <c r="B98" s="22"/>
      <c r="C98" s="23"/>
      <c r="D98" s="22"/>
      <c r="E98" s="22"/>
      <c r="F98" s="22"/>
      <c r="G98" s="22"/>
    </row>
    <row r="99" spans="1:7" x14ac:dyDescent="0.2">
      <c r="A99" s="22"/>
      <c r="B99" s="22"/>
      <c r="C99" s="23"/>
      <c r="D99" s="22"/>
      <c r="E99" s="22"/>
      <c r="F99" s="22"/>
      <c r="G99" s="22"/>
    </row>
    <row r="100" spans="1:7" ht="72.75" customHeight="1" x14ac:dyDescent="0.2">
      <c r="A100" s="24" t="s">
        <v>31</v>
      </c>
      <c r="B100" s="22"/>
      <c r="C100" s="23"/>
      <c r="D100" s="22"/>
      <c r="E100" s="22"/>
      <c r="F100" s="22"/>
      <c r="G100" s="22"/>
    </row>
    <row r="102" spans="1:7" x14ac:dyDescent="0.2">
      <c r="A102" s="1" t="s">
        <v>27</v>
      </c>
    </row>
    <row r="103" spans="1:7" ht="21" customHeight="1" x14ac:dyDescent="0.2">
      <c r="A103" s="54"/>
    </row>
    <row r="104" spans="1:7" ht="19.5" customHeight="1" x14ac:dyDescent="0.2">
      <c r="A104" s="1" t="s">
        <v>24</v>
      </c>
    </row>
    <row r="105" spans="1:7" ht="22.5" customHeight="1" x14ac:dyDescent="0.2">
      <c r="A105" s="54"/>
    </row>
    <row r="106" spans="1:7" x14ac:dyDescent="0.2">
      <c r="A106" s="47"/>
    </row>
    <row r="107" spans="1:7" ht="21" customHeight="1" x14ac:dyDescent="0.2">
      <c r="A107" s="15"/>
    </row>
    <row r="108" spans="1:7" x14ac:dyDescent="0.2">
      <c r="A108" s="1" t="s">
        <v>25</v>
      </c>
    </row>
    <row r="109" spans="1:7" ht="24.75" customHeight="1" x14ac:dyDescent="0.2">
      <c r="A109" s="54"/>
    </row>
    <row r="110" spans="1:7" x14ac:dyDescent="0.2">
      <c r="A110" s="1" t="s">
        <v>26</v>
      </c>
    </row>
    <row r="111" spans="1:7" ht="23.25" customHeight="1" x14ac:dyDescent="0.2">
      <c r="A111" s="54"/>
    </row>
    <row r="112" spans="1:7" ht="17.25" customHeight="1" x14ac:dyDescent="0.2">
      <c r="A112" s="1" t="s">
        <v>28</v>
      </c>
    </row>
    <row r="113" spans="1:1" ht="24" customHeight="1" x14ac:dyDescent="0.2">
      <c r="A113" s="15"/>
    </row>
    <row r="114" spans="1:1" x14ac:dyDescent="0.2">
      <c r="A114" s="1" t="s">
        <v>29</v>
      </c>
    </row>
    <row r="115" spans="1:1" ht="21" customHeight="1" x14ac:dyDescent="0.2">
      <c r="A115" s="54"/>
    </row>
    <row r="116" spans="1:1" x14ac:dyDescent="0.2">
      <c r="A116" s="1" t="s">
        <v>30</v>
      </c>
    </row>
    <row r="117" spans="1:1" ht="26.25" customHeight="1" x14ac:dyDescent="0.2">
      <c r="A117" s="54"/>
    </row>
  </sheetData>
  <sheetProtection algorithmName="SHA-512" hashValue="Z+9ofMBT6OnrPLf478XYPTu6X+iztPQ9K0chBLpEh6qqFofTYCA+Q87mEpCwWaaNjxj09UXY7Uy7gDWIKYnswg==" saltValue="GEclXdJEZxuQA87mrqXpVw==" spinCount="100000" sheet="1" objects="1" scenarios="1"/>
  <mergeCells count="1">
    <mergeCell ref="C3:G3"/>
  </mergeCells>
  <pageMargins left="0.7" right="0.7" top="0.75" bottom="0.75" header="0.3" footer="0.3"/>
  <pageSetup scale="60" orientation="portrait" cellComments="asDisplayed" r:id="rId1"/>
  <headerFooter>
    <oddFooter>Page &amp;P of &amp;N</oddFooter>
  </headerFooter>
  <rowBreaks count="1" manualBreakCount="1">
    <brk id="81"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3"/>
  <sheetViews>
    <sheetView view="pageBreakPreview" zoomScale="60" zoomScaleNormal="100" workbookViewId="0">
      <selection activeCell="O36" sqref="O36"/>
    </sheetView>
  </sheetViews>
  <sheetFormatPr defaultRowHeight="15" x14ac:dyDescent="0.25"/>
  <cols>
    <col min="1" max="1" width="78.42578125" bestFit="1" customWidth="1"/>
    <col min="2" max="2" width="3.42578125" customWidth="1"/>
    <col min="3" max="3" width="10.28515625" customWidth="1"/>
    <col min="4" max="4" width="2.42578125" customWidth="1"/>
    <col min="5" max="5" width="12.42578125" customWidth="1"/>
    <col min="6" max="6" width="3.5703125" customWidth="1"/>
    <col min="7" max="7" width="15.7109375" customWidth="1"/>
  </cols>
  <sheetData>
    <row r="1" spans="1:7" s="2" customFormat="1" ht="12.75" x14ac:dyDescent="0.2">
      <c r="A1" s="2">
        <f>'Banking Services'!A103</f>
        <v>0</v>
      </c>
    </row>
    <row r="2" spans="1:7" s="2" customFormat="1" ht="12.75" x14ac:dyDescent="0.2"/>
    <row r="3" spans="1:7" s="2" customFormat="1" ht="12.75" x14ac:dyDescent="0.2">
      <c r="A3" s="1" t="s">
        <v>0</v>
      </c>
      <c r="C3" s="20" t="s">
        <v>8</v>
      </c>
      <c r="D3" s="20"/>
      <c r="E3" s="20"/>
      <c r="F3" s="20"/>
      <c r="G3" s="20"/>
    </row>
    <row r="4" spans="1:7" s="2" customFormat="1" ht="12.75" x14ac:dyDescent="0.2">
      <c r="A4" s="1" t="s">
        <v>18</v>
      </c>
      <c r="C4" s="6"/>
    </row>
    <row r="5" spans="1:7" s="2" customFormat="1" ht="12.75" x14ac:dyDescent="0.2">
      <c r="A5" s="1" t="s">
        <v>114</v>
      </c>
      <c r="C5" s="6"/>
    </row>
    <row r="6" spans="1:7" s="2" customFormat="1" ht="12.75" x14ac:dyDescent="0.2">
      <c r="A6" s="1"/>
      <c r="C6" s="6"/>
    </row>
    <row r="7" spans="1:7" s="2" customFormat="1" ht="12.75" x14ac:dyDescent="0.2">
      <c r="A7" s="7"/>
      <c r="C7" s="19" t="s">
        <v>5</v>
      </c>
      <c r="G7" s="8" t="s">
        <v>4</v>
      </c>
    </row>
    <row r="8" spans="1:7" s="2" customFormat="1" ht="12.75" x14ac:dyDescent="0.2">
      <c r="C8" s="19" t="s">
        <v>7</v>
      </c>
      <c r="E8" s="8" t="s">
        <v>2</v>
      </c>
      <c r="G8" s="8" t="s">
        <v>5</v>
      </c>
    </row>
    <row r="9" spans="1:7" s="2" customFormat="1" ht="12.75" x14ac:dyDescent="0.2">
      <c r="C9" s="9" t="s">
        <v>1</v>
      </c>
      <c r="E9" s="9" t="s">
        <v>3</v>
      </c>
      <c r="G9" s="9" t="s">
        <v>3</v>
      </c>
    </row>
    <row r="10" spans="1:7" s="2" customFormat="1" ht="12.75" x14ac:dyDescent="0.2">
      <c r="A10" s="3" t="s">
        <v>19</v>
      </c>
      <c r="B10" s="4"/>
      <c r="C10" s="10"/>
    </row>
    <row r="11" spans="1:7" s="2" customFormat="1" ht="12.75" x14ac:dyDescent="0.2">
      <c r="A11" s="2" t="s">
        <v>86</v>
      </c>
      <c r="B11" s="4"/>
      <c r="C11" s="12">
        <v>12</v>
      </c>
      <c r="D11" s="4"/>
      <c r="E11" s="51"/>
      <c r="G11" s="11">
        <f t="shared" ref="G11:G38" si="0">+C11*E11</f>
        <v>0</v>
      </c>
    </row>
    <row r="12" spans="1:7" s="2" customFormat="1" ht="12.75" x14ac:dyDescent="0.2">
      <c r="A12" s="2" t="s">
        <v>53</v>
      </c>
      <c r="B12" s="4"/>
      <c r="C12" s="12">
        <v>12</v>
      </c>
      <c r="D12" s="4"/>
      <c r="E12" s="51"/>
      <c r="G12" s="11">
        <f t="shared" si="0"/>
        <v>0</v>
      </c>
    </row>
    <row r="13" spans="1:7" s="2" customFormat="1" ht="12.75" x14ac:dyDescent="0.2">
      <c r="A13" s="2" t="s">
        <v>54</v>
      </c>
      <c r="B13" s="4"/>
      <c r="C13" s="12">
        <v>72</v>
      </c>
      <c r="D13" s="4"/>
      <c r="E13" s="51"/>
      <c r="G13" s="11">
        <f t="shared" si="0"/>
        <v>0</v>
      </c>
    </row>
    <row r="14" spans="1:7" s="2" customFormat="1" ht="12.75" x14ac:dyDescent="0.2">
      <c r="A14" s="2" t="s">
        <v>55</v>
      </c>
      <c r="B14" s="4"/>
      <c r="C14" s="12">
        <v>29</v>
      </c>
      <c r="E14" s="48"/>
      <c r="G14" s="11">
        <f t="shared" si="0"/>
        <v>0</v>
      </c>
    </row>
    <row r="15" spans="1:7" s="2" customFormat="1" ht="12.75" x14ac:dyDescent="0.2">
      <c r="A15" s="2" t="s">
        <v>56</v>
      </c>
      <c r="B15" s="4"/>
      <c r="C15" s="12">
        <v>250</v>
      </c>
      <c r="E15" s="48"/>
      <c r="G15" s="11">
        <f t="shared" si="0"/>
        <v>0</v>
      </c>
    </row>
    <row r="16" spans="1:7" s="2" customFormat="1" ht="12.75" x14ac:dyDescent="0.2">
      <c r="A16" s="2" t="s">
        <v>57</v>
      </c>
      <c r="B16" s="4"/>
      <c r="C16" s="12">
        <v>19</v>
      </c>
      <c r="E16" s="48"/>
      <c r="G16" s="11">
        <f t="shared" si="0"/>
        <v>0</v>
      </c>
    </row>
    <row r="17" spans="1:7" s="2" customFormat="1" ht="12.75" x14ac:dyDescent="0.2">
      <c r="A17" s="2" t="s">
        <v>58</v>
      </c>
      <c r="B17" s="4"/>
      <c r="C17" s="12">
        <v>1480</v>
      </c>
      <c r="E17" s="48"/>
      <c r="G17" s="11">
        <f t="shared" si="0"/>
        <v>0</v>
      </c>
    </row>
    <row r="18" spans="1:7" s="2" customFormat="1" ht="12.75" x14ac:dyDescent="0.2">
      <c r="A18" s="2" t="s">
        <v>59</v>
      </c>
      <c r="B18" s="4"/>
      <c r="C18" s="12">
        <v>273</v>
      </c>
      <c r="E18" s="48"/>
      <c r="G18" s="11">
        <f t="shared" si="0"/>
        <v>0</v>
      </c>
    </row>
    <row r="19" spans="1:7" s="2" customFormat="1" ht="12.75" x14ac:dyDescent="0.2">
      <c r="A19" s="2" t="s">
        <v>60</v>
      </c>
      <c r="B19" s="4"/>
      <c r="C19" s="12">
        <v>262</v>
      </c>
      <c r="E19" s="48"/>
      <c r="G19" s="11">
        <f t="shared" si="0"/>
        <v>0</v>
      </c>
    </row>
    <row r="20" spans="1:7" s="2" customFormat="1" ht="12.75" x14ac:dyDescent="0.2">
      <c r="A20" s="2" t="s">
        <v>61</v>
      </c>
      <c r="B20" s="4"/>
      <c r="C20" s="12">
        <v>30010</v>
      </c>
      <c r="E20" s="48"/>
      <c r="G20" s="11">
        <f t="shared" si="0"/>
        <v>0</v>
      </c>
    </row>
    <row r="21" spans="1:7" s="2" customFormat="1" ht="12.75" x14ac:dyDescent="0.2">
      <c r="A21" s="2" t="s">
        <v>62</v>
      </c>
      <c r="B21" s="4"/>
      <c r="C21" s="12">
        <v>57876</v>
      </c>
      <c r="E21" s="48"/>
      <c r="G21" s="11">
        <f t="shared" si="0"/>
        <v>0</v>
      </c>
    </row>
    <row r="22" spans="1:7" s="2" customFormat="1" ht="12.75" x14ac:dyDescent="0.2">
      <c r="A22" s="2" t="s">
        <v>63</v>
      </c>
      <c r="B22" s="4"/>
      <c r="C22" s="12">
        <v>15</v>
      </c>
      <c r="E22" s="48"/>
      <c r="G22" s="11">
        <f t="shared" si="0"/>
        <v>0</v>
      </c>
    </row>
    <row r="23" spans="1:7" s="2" customFormat="1" ht="12.75" x14ac:dyDescent="0.2">
      <c r="A23" s="2" t="s">
        <v>64</v>
      </c>
      <c r="B23" s="4"/>
      <c r="C23" s="12">
        <v>12</v>
      </c>
      <c r="E23" s="48"/>
      <c r="G23" s="11">
        <f t="shared" si="0"/>
        <v>0</v>
      </c>
    </row>
    <row r="24" spans="1:7" s="2" customFormat="1" ht="12.75" x14ac:dyDescent="0.2">
      <c r="A24" s="2" t="s">
        <v>65</v>
      </c>
      <c r="B24" s="4"/>
      <c r="C24" s="12">
        <v>12</v>
      </c>
      <c r="E24" s="48"/>
      <c r="G24" s="11">
        <f t="shared" si="0"/>
        <v>0</v>
      </c>
    </row>
    <row r="25" spans="1:7" s="2" customFormat="1" ht="12.75" x14ac:dyDescent="0.2">
      <c r="A25" s="4" t="s">
        <v>87</v>
      </c>
      <c r="B25" s="4"/>
      <c r="C25" s="12">
        <f>2410+500*12</f>
        <v>8410</v>
      </c>
      <c r="E25" s="48"/>
      <c r="G25" s="11">
        <f t="shared" si="0"/>
        <v>0</v>
      </c>
    </row>
    <row r="26" spans="1:7" s="2" customFormat="1" ht="12.75" x14ac:dyDescent="0.2">
      <c r="A26" s="2" t="s">
        <v>88</v>
      </c>
      <c r="B26" s="4"/>
      <c r="C26" s="12">
        <v>36</v>
      </c>
      <c r="E26" s="48"/>
      <c r="G26" s="11">
        <f t="shared" si="0"/>
        <v>0</v>
      </c>
    </row>
    <row r="27" spans="1:7" s="2" customFormat="1" ht="12.75" x14ac:dyDescent="0.2">
      <c r="A27" s="2" t="s">
        <v>89</v>
      </c>
      <c r="B27" s="4"/>
      <c r="C27" s="12">
        <v>9</v>
      </c>
      <c r="E27" s="48"/>
      <c r="G27" s="11">
        <f t="shared" si="0"/>
        <v>0</v>
      </c>
    </row>
    <row r="28" spans="1:7" s="2" customFormat="1" ht="12.75" x14ac:dyDescent="0.2">
      <c r="A28" s="4" t="s">
        <v>66</v>
      </c>
      <c r="B28" s="4"/>
      <c r="C28" s="12">
        <v>12</v>
      </c>
      <c r="E28" s="48"/>
      <c r="G28" s="11">
        <f t="shared" si="0"/>
        <v>0</v>
      </c>
    </row>
    <row r="29" spans="1:7" s="2" customFormat="1" ht="12.75" x14ac:dyDescent="0.2">
      <c r="A29" s="2" t="s">
        <v>67</v>
      </c>
      <c r="B29" s="4"/>
      <c r="C29" s="12">
        <v>12</v>
      </c>
      <c r="E29" s="48"/>
      <c r="G29" s="11">
        <f t="shared" si="0"/>
        <v>0</v>
      </c>
    </row>
    <row r="30" spans="1:7" s="2" customFormat="1" ht="12.75" x14ac:dyDescent="0.2">
      <c r="A30" s="2" t="s">
        <v>90</v>
      </c>
      <c r="B30" s="4"/>
      <c r="C30" s="12">
        <v>88413</v>
      </c>
      <c r="E30" s="48"/>
      <c r="G30" s="11">
        <f t="shared" si="0"/>
        <v>0</v>
      </c>
    </row>
    <row r="31" spans="1:7" s="2" customFormat="1" ht="12.75" x14ac:dyDescent="0.2">
      <c r="A31" s="2" t="s">
        <v>91</v>
      </c>
      <c r="B31" s="4"/>
      <c r="C31" s="12">
        <v>80954</v>
      </c>
      <c r="E31" s="48"/>
      <c r="G31" s="11">
        <f t="shared" si="0"/>
        <v>0</v>
      </c>
    </row>
    <row r="32" spans="1:7" s="2" customFormat="1" ht="12.75" x14ac:dyDescent="0.2">
      <c r="A32" s="2" t="s">
        <v>92</v>
      </c>
      <c r="B32" s="4"/>
      <c r="C32" s="12">
        <v>2153</v>
      </c>
      <c r="E32" s="48"/>
      <c r="G32" s="11">
        <f t="shared" si="0"/>
        <v>0</v>
      </c>
    </row>
    <row r="33" spans="1:7" s="2" customFormat="1" ht="12.75" x14ac:dyDescent="0.2">
      <c r="A33" s="2" t="s">
        <v>93</v>
      </c>
      <c r="B33" s="4"/>
      <c r="C33" s="12">
        <v>10126</v>
      </c>
      <c r="E33" s="48"/>
      <c r="G33" s="11">
        <f t="shared" si="0"/>
        <v>0</v>
      </c>
    </row>
    <row r="34" spans="1:7" s="2" customFormat="1" ht="12.75" x14ac:dyDescent="0.2">
      <c r="A34" s="2" t="s">
        <v>94</v>
      </c>
      <c r="B34" s="4"/>
      <c r="C34" s="12">
        <v>237</v>
      </c>
      <c r="E34" s="48"/>
      <c r="G34" s="11">
        <f t="shared" si="0"/>
        <v>0</v>
      </c>
    </row>
    <row r="35" spans="1:7" s="2" customFormat="1" ht="12.75" x14ac:dyDescent="0.2">
      <c r="A35" s="2" t="s">
        <v>95</v>
      </c>
      <c r="B35" s="4"/>
      <c r="C35" s="12">
        <v>2</v>
      </c>
      <c r="E35" s="48"/>
      <c r="G35" s="11">
        <f t="shared" si="0"/>
        <v>0</v>
      </c>
    </row>
    <row r="36" spans="1:7" s="2" customFormat="1" ht="12.75" x14ac:dyDescent="0.2">
      <c r="A36" s="2" t="s">
        <v>96</v>
      </c>
      <c r="B36" s="4"/>
      <c r="C36" s="12">
        <v>249</v>
      </c>
      <c r="E36" s="48"/>
      <c r="G36" s="11">
        <f t="shared" si="0"/>
        <v>0</v>
      </c>
    </row>
    <row r="37" spans="1:7" s="2" customFormat="1" ht="12.75" x14ac:dyDescent="0.2">
      <c r="A37" s="2" t="s">
        <v>68</v>
      </c>
      <c r="B37" s="4"/>
      <c r="C37" s="12">
        <v>12</v>
      </c>
      <c r="E37" s="48"/>
      <c r="G37" s="11">
        <f t="shared" si="0"/>
        <v>0</v>
      </c>
    </row>
    <row r="38" spans="1:7" s="2" customFormat="1" ht="12.75" x14ac:dyDescent="0.2">
      <c r="A38" s="2" t="s">
        <v>69</v>
      </c>
      <c r="B38" s="4"/>
      <c r="C38" s="12">
        <v>3471</v>
      </c>
      <c r="E38" s="48"/>
      <c r="G38" s="11">
        <f t="shared" si="0"/>
        <v>0</v>
      </c>
    </row>
    <row r="39" spans="1:7" s="2" customFormat="1" ht="12.75" x14ac:dyDescent="0.2">
      <c r="A39" s="2" t="s">
        <v>70</v>
      </c>
      <c r="B39" s="4"/>
      <c r="C39" s="12">
        <v>12</v>
      </c>
      <c r="E39" s="48"/>
      <c r="G39" s="11">
        <f>+C39*E39</f>
        <v>0</v>
      </c>
    </row>
    <row r="40" spans="1:7" s="2" customFormat="1" ht="12.75" x14ac:dyDescent="0.2">
      <c r="C40" s="13"/>
    </row>
    <row r="42" spans="1:7" s="2" customFormat="1" ht="12.75" x14ac:dyDescent="0.2">
      <c r="A42" s="5" t="s">
        <v>103</v>
      </c>
      <c r="C42" s="6"/>
      <c r="G42" s="16">
        <f>SUM(G11:G41)</f>
        <v>0</v>
      </c>
    </row>
    <row r="103" spans="1:1" x14ac:dyDescent="0.25">
      <c r="A103" t="s">
        <v>113</v>
      </c>
    </row>
  </sheetData>
  <sheetProtection algorithmName="SHA-512" hashValue="pmuBMXbbKL0pWB3EWR7pUx9ZV/nbnME30GMB0aQgTjExIdqU/z1s4dyB/5OS3NrQhfQ9XwmKakhUEoWDBEE7Yg==" saltValue="AFvMbyaMF9rj4v2rwe3w5w==" spinCount="100000" sheet="1" objects="1" scenarios="1"/>
  <mergeCells count="1">
    <mergeCell ref="C3:G3"/>
  </mergeCells>
  <pageMargins left="0.7" right="0.7" top="0.75" bottom="0.75" header="0.3" footer="0.3"/>
  <pageSetup scale="71" orientation="portrait" cellComments="asDisplayed"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3"/>
  <sheetViews>
    <sheetView view="pageBreakPreview" zoomScale="60" zoomScaleNormal="100" workbookViewId="0">
      <selection activeCell="A17" sqref="A17:XFD17"/>
    </sheetView>
  </sheetViews>
  <sheetFormatPr defaultRowHeight="15" x14ac:dyDescent="0.25"/>
  <cols>
    <col min="1" max="1" width="38" bestFit="1" customWidth="1"/>
    <col min="3" max="3" width="17.28515625" customWidth="1"/>
  </cols>
  <sheetData>
    <row r="1" spans="1:7" s="2" customFormat="1" ht="12.75" x14ac:dyDescent="0.2">
      <c r="A1" s="2">
        <f>'Banking Services'!A103</f>
        <v>0</v>
      </c>
    </row>
    <row r="2" spans="1:7" s="2" customFormat="1" ht="12.75" x14ac:dyDescent="0.2"/>
    <row r="3" spans="1:7" s="2" customFormat="1" ht="12.75" x14ac:dyDescent="0.2">
      <c r="A3" s="1" t="s">
        <v>0</v>
      </c>
      <c r="C3" s="20" t="s">
        <v>8</v>
      </c>
      <c r="D3" s="20"/>
      <c r="E3" s="20"/>
      <c r="F3" s="20"/>
      <c r="G3" s="20"/>
    </row>
    <row r="4" spans="1:7" s="2" customFormat="1" ht="12.75" x14ac:dyDescent="0.2">
      <c r="A4" s="1" t="s">
        <v>18</v>
      </c>
      <c r="C4" s="6"/>
    </row>
    <row r="5" spans="1:7" s="2" customFormat="1" ht="12.75" x14ac:dyDescent="0.2">
      <c r="A5" s="1" t="s">
        <v>104</v>
      </c>
      <c r="C5" s="6"/>
    </row>
    <row r="7" spans="1:7" x14ac:dyDescent="0.25">
      <c r="A7" s="2" t="s">
        <v>110</v>
      </c>
    </row>
    <row r="8" spans="1:7" s="2" customFormat="1" ht="12.75" x14ac:dyDescent="0.2">
      <c r="C8" s="6"/>
    </row>
    <row r="9" spans="1:7" s="2" customFormat="1" ht="12.75" x14ac:dyDescent="0.2">
      <c r="C9" s="6"/>
    </row>
    <row r="10" spans="1:7" s="2" customFormat="1" ht="12.75" x14ac:dyDescent="0.2">
      <c r="A10" s="17" t="s">
        <v>109</v>
      </c>
      <c r="B10" s="14"/>
      <c r="C10" s="18">
        <v>24000000</v>
      </c>
    </row>
    <row r="11" spans="1:7" s="2" customFormat="1" ht="12.75" x14ac:dyDescent="0.2">
      <c r="C11" s="6"/>
    </row>
    <row r="12" spans="1:7" s="2" customFormat="1" ht="12.75" x14ac:dyDescent="0.2">
      <c r="A12" s="2" t="s">
        <v>105</v>
      </c>
      <c r="C12" s="55"/>
    </row>
    <row r="13" spans="1:7" s="2" customFormat="1" ht="12.75" x14ac:dyDescent="0.2">
      <c r="C13" s="6"/>
    </row>
    <row r="14" spans="1:7" s="2" customFormat="1" ht="12.75" x14ac:dyDescent="0.2">
      <c r="A14" s="2" t="s">
        <v>106</v>
      </c>
      <c r="C14" s="55"/>
    </row>
    <row r="15" spans="1:7" s="2" customFormat="1" ht="12.75" x14ac:dyDescent="0.2">
      <c r="C15" s="6"/>
    </row>
    <row r="16" spans="1:7" s="2" customFormat="1" ht="12.75" x14ac:dyDescent="0.2">
      <c r="A16" s="2" t="s">
        <v>111</v>
      </c>
      <c r="C16" s="55"/>
    </row>
    <row r="17" spans="1:3" s="2" customFormat="1" ht="18" customHeight="1" x14ac:dyDescent="0.2">
      <c r="C17" s="6"/>
    </row>
    <row r="18" spans="1:3" s="2" customFormat="1" ht="12.75" x14ac:dyDescent="0.2">
      <c r="A18" s="2" t="s">
        <v>107</v>
      </c>
      <c r="C18" s="55"/>
    </row>
    <row r="19" spans="1:3" s="2" customFormat="1" ht="12.75" x14ac:dyDescent="0.2">
      <c r="C19" s="6"/>
    </row>
    <row r="20" spans="1:3" s="2" customFormat="1" ht="12.75" x14ac:dyDescent="0.2">
      <c r="A20" s="2" t="s">
        <v>112</v>
      </c>
      <c r="C20" s="55"/>
    </row>
    <row r="21" spans="1:3" s="2" customFormat="1" ht="12.75" x14ac:dyDescent="0.2">
      <c r="C21" s="6"/>
    </row>
    <row r="22" spans="1:3" s="2" customFormat="1" ht="12.75" x14ac:dyDescent="0.2">
      <c r="A22" s="2" t="s">
        <v>108</v>
      </c>
      <c r="C22" s="55"/>
    </row>
    <row r="23" spans="1:3" s="2" customFormat="1" ht="12.75" x14ac:dyDescent="0.2">
      <c r="C23" s="6"/>
    </row>
    <row r="103" spans="1:1" x14ac:dyDescent="0.25">
      <c r="A103" t="s">
        <v>113</v>
      </c>
    </row>
  </sheetData>
  <sheetProtection algorithmName="SHA-512" hashValue="22YGQiHCynE509l9j9afv2g614VSsLAllDHHNhrmXhw/kyg13o0XQNmRdc8sdUfdf0ZOzvU3Z0vgmJQeS6Fi/w==" saltValue="jKyYgbJ5faMUN1kuGemgCg==" spinCount="100000" sheet="1" objects="1" scenarios="1"/>
  <mergeCells count="1">
    <mergeCell ref="C3:G3"/>
  </mergeCells>
  <pageMargins left="0.7" right="0.7" top="0.75" bottom="0.75" header="0.3" footer="0.3"/>
  <pageSetup scale="89" orientation="portrait" cellComments="asDisplayed"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Banking Services</vt:lpstr>
      <vt:lpstr>Retail Lockbox</vt:lpstr>
      <vt:lpstr>ECR Interest</vt:lpstr>
      <vt:lpstr>'Banking Services'!Print_Area</vt:lpstr>
      <vt:lpstr>'ECR Interest'!Print_Area</vt:lpstr>
      <vt:lpstr>'Retail Lockbox'!Print_Area</vt:lpstr>
      <vt:lpstr>'Banking Services'!Print_Titles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elissa</dc:creator>
  <cp:lastModifiedBy>Jennifer Hyde</cp:lastModifiedBy>
  <cp:lastPrinted>2023-08-18T17:54:58Z</cp:lastPrinted>
  <dcterms:created xsi:type="dcterms:W3CDTF">2009-05-28T18:49:08Z</dcterms:created>
  <dcterms:modified xsi:type="dcterms:W3CDTF">2023-08-18T17:55:15Z</dcterms:modified>
</cp:coreProperties>
</file>