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Q:\Data\R014\Design\Docs\Active\ITB\NCW\NCW -Final\Upload\"/>
    </mc:Choice>
  </mc:AlternateContent>
  <xr:revisionPtr revIDLastSave="0" documentId="13_ncr:1_{D1EDDE1C-094B-48FC-ADCF-9C7025D4BDF2}" xr6:coauthVersionLast="47" xr6:coauthVersionMax="47" xr10:uidLastSave="{00000000-0000-0000-0000-000000000000}"/>
  <bookViews>
    <workbookView xWindow="28680" yWindow="-120" windowWidth="29040" windowHeight="15840" xr2:uid="{185AFBF7-C369-4058-A09B-C3EE397A9A75}"/>
  </bookViews>
  <sheets>
    <sheet name="Unit_Price_Tab" sheetId="1" r:id="rId1"/>
  </sheets>
  <externalReferences>
    <externalReference r:id="rId2"/>
  </externalReferences>
  <definedNames>
    <definedName name="BidTabs1" localSheetId="0">#REF!</definedName>
    <definedName name="BidTabs1">#REF!</definedName>
    <definedName name="_xlnm.Print_Area" localSheetId="0">Unit_Price_Tab!$A$1:$F$96</definedName>
    <definedName name="_xlnm.Print_Titles" localSheetId="0">Unit_Price_Tab!$1:$6</definedName>
    <definedName name="Spanner_Auto_File">"alse"</definedName>
    <definedName name="UnitPrice" localSheetId="0">#REF!</definedName>
    <definedName name="UnitPri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1" l="1"/>
  <c r="F70" i="1"/>
  <c r="G72" i="1" s="1"/>
  <c r="F65" i="1"/>
  <c r="F64" i="1"/>
  <c r="F63" i="1"/>
  <c r="F62" i="1"/>
  <c r="F61" i="1"/>
  <c r="F60" i="1"/>
  <c r="F59" i="1"/>
  <c r="G66" i="1" s="1"/>
  <c r="F55" i="1"/>
  <c r="F54" i="1"/>
  <c r="F53" i="1"/>
  <c r="F52" i="1"/>
  <c r="F51" i="1"/>
  <c r="F50" i="1"/>
  <c r="F49" i="1"/>
  <c r="F48" i="1"/>
  <c r="F47" i="1"/>
  <c r="F46" i="1"/>
  <c r="F45" i="1"/>
  <c r="F44" i="1"/>
  <c r="F43" i="1"/>
  <c r="F42" i="1"/>
  <c r="F41" i="1"/>
  <c r="F40" i="1"/>
  <c r="F39" i="1"/>
  <c r="F38" i="1"/>
  <c r="F37" i="1"/>
  <c r="F36" i="1"/>
  <c r="F35" i="1"/>
  <c r="F34" i="1"/>
  <c r="F33" i="1"/>
  <c r="G55" i="1" s="1"/>
  <c r="F26" i="1"/>
  <c r="F25" i="1"/>
  <c r="F24" i="1"/>
  <c r="F23" i="1"/>
  <c r="F27" i="1" s="1"/>
  <c r="F18" i="1"/>
  <c r="F17" i="1"/>
  <c r="F16" i="1"/>
  <c r="F15" i="1"/>
  <c r="G19" i="1" s="1"/>
  <c r="F10" i="1"/>
  <c r="F9" i="1"/>
  <c r="F8" i="1"/>
  <c r="G11" i="1" s="1"/>
  <c r="G27" i="1" l="1"/>
  <c r="G77" i="1"/>
  <c r="F11" i="1"/>
  <c r="F66" i="1"/>
  <c r="F72" i="1"/>
  <c r="F19" i="1"/>
  <c r="F77" i="1" l="1"/>
  <c r="H82" i="1"/>
  <c r="H86" i="1"/>
  <c r="H81" i="1"/>
  <c r="H85" i="1"/>
  <c r="H84" i="1"/>
  <c r="H87" i="1" l="1"/>
  <c r="F84" i="1"/>
  <c r="G84" i="1" s="1"/>
  <c r="F83" i="1"/>
  <c r="G83" i="1" s="1"/>
  <c r="F82" i="1"/>
  <c r="G82" i="1" s="1"/>
  <c r="F86" i="1"/>
  <c r="G86" i="1" s="1"/>
  <c r="F81" i="1"/>
  <c r="F85" i="1"/>
  <c r="G85" i="1" s="1"/>
  <c r="F87" i="1" l="1"/>
  <c r="F91" i="1" s="1"/>
  <c r="G81" i="1"/>
  <c r="G87" i="1" s="1"/>
  <c r="G91" i="1" s="1"/>
</calcChain>
</file>

<file path=xl/sharedStrings.xml><?xml version="1.0" encoding="utf-8"?>
<sst xmlns="http://schemas.openxmlformats.org/spreadsheetml/2006/main" count="231" uniqueCount="133">
  <si>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</si>
  <si>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</si>
  <si>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</si>
  <si>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</si>
  <si>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</si>
  <si>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</si>
  <si>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</si>
  <si>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</si>
  <si>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</si>
  <si>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</si>
  <si>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Column1</t>
  </si>
  <si>
    <t>01400-C1-00030</t>
  </si>
  <si>
    <t>Test Pits (or Test Bores), Up to 6' Deep (with restoration)</t>
  </si>
  <si>
    <t>EA</t>
  </si>
  <si>
    <t>01400-C1-00040</t>
  </si>
  <si>
    <t>Test Pits (or Test Bores), Each VF Over 6' Deep (with restoration)</t>
  </si>
  <si>
    <t>VF</t>
  </si>
  <si>
    <t>02200-C1-00130</t>
  </si>
  <si>
    <t>Aggregate, VDOT #21-A  (Compacted in Place per VDOT standards &amp; Specs)</t>
  </si>
  <si>
    <t>CY</t>
  </si>
  <si>
    <t>SUBTOTAL</t>
  </si>
  <si>
    <t>C2</t>
  </si>
  <si>
    <t>02750-C2-00040</t>
  </si>
  <si>
    <t>Concrete Curb, Standard 6" (VDOT CG-2), includes curb for aprons, ramps, etc.</t>
  </si>
  <si>
    <t>LF</t>
  </si>
  <si>
    <t>02750-C2-00070</t>
  </si>
  <si>
    <t>Concrete Curb &amp; Gutter, Combination 6" (VDOT CG-6), includes curb &amp; gutter for aprons, ramps, etc.</t>
  </si>
  <si>
    <t>02611-C2-00110</t>
  </si>
  <si>
    <t>Concrete Sidewalk, 4" Thickness (Arlington County Detail R-2.0)</t>
  </si>
  <si>
    <t>SY</t>
  </si>
  <si>
    <t>02612-C2-00130</t>
  </si>
  <si>
    <t>Concrete Pavers (Arlington County Detail R-2.1)</t>
  </si>
  <si>
    <t>C3</t>
  </si>
  <si>
    <t>UNIT
PRICE</t>
  </si>
  <si>
    <t>02600-C3-00010</t>
  </si>
  <si>
    <t>Asphalt Concrete, Planing or Milling (1/2" to 3" Depth)</t>
  </si>
  <si>
    <t>02600-C3-00030</t>
  </si>
  <si>
    <t>Asphalt Concrete, Base Course (VDOT BM-25.0A)</t>
  </si>
  <si>
    <t>TON</t>
  </si>
  <si>
    <t>02600-C3-00060</t>
  </si>
  <si>
    <t>Asphalt Concrete, Surface Course (VDOT SM-9.5A)</t>
  </si>
  <si>
    <t>03100-C3-00150</t>
  </si>
  <si>
    <t>Remove and Replace 8" to 10" Reinforced Concrete Paving VDOT Standards PR-3, PR-4, PR-5 and PR-6)</t>
  </si>
  <si>
    <t>C6</t>
  </si>
  <si>
    <t>02550-C6-00140</t>
  </si>
  <si>
    <t>12-Inch Gate Valve &amp; Valve Box</t>
  </si>
  <si>
    <t>02550-C6-00150</t>
  </si>
  <si>
    <t>8-Inch Gate Valve &amp; Valve Box</t>
  </si>
  <si>
    <t>02550-C6-00160</t>
  </si>
  <si>
    <t>6-Inch Gate Valve &amp; Valve Box</t>
  </si>
  <si>
    <t>02550-C6-00190</t>
  </si>
  <si>
    <t>Connect To Existing 12-Inch Water Main</t>
  </si>
  <si>
    <t>02550-C6-00200</t>
  </si>
  <si>
    <t>Connect To Existing 8-Inch Water Main</t>
  </si>
  <si>
    <t>02550-C6-00210</t>
  </si>
  <si>
    <t>Connect To Existing 6-Inch Water Main</t>
  </si>
  <si>
    <t>02550-C6-00250</t>
  </si>
  <si>
    <t>Remove Existing Fire Hydrant</t>
  </si>
  <si>
    <t>02550-C6-00270</t>
  </si>
  <si>
    <t>Install New Fire Hydrant (includes Fire Hydrant, Gate Valve with Valve Box and up to 20 LF 6-inch DIP CL-52)</t>
  </si>
  <si>
    <t>02550-C6-00300</t>
  </si>
  <si>
    <t>Cut &amp; Cap 12-Inch Water Main</t>
  </si>
  <si>
    <t>02550-C6-00320</t>
  </si>
  <si>
    <t>Cut &amp; Cap 8-Inch Water Main</t>
  </si>
  <si>
    <t>02550-C6-00330</t>
  </si>
  <si>
    <t>Cut &amp; Cap 6-Inch Water Main</t>
  </si>
  <si>
    <t>02550-C6-00630</t>
  </si>
  <si>
    <t>Service Taps - 3/4-inch and 1-inch (TAP MAIN, INSTALL COPPER TUBING, INSTALL ANGLE VALVES, CORPORATION COCK, METER BOX AND METER YOKE/METER, CONNECT TO EXISTING PRIVATE SERVICE LINE, BACKFILL, EXCAVATION AND PAVEMENT RESTORATIONS)--UP TO 1O FT.</t>
  </si>
  <si>
    <t>02550-C6-00640</t>
  </si>
  <si>
    <t>Service Taps - 3/4-inch and 1-inch PER ADDITIONAL LINEAR FOOT OVER 10 FT.</t>
  </si>
  <si>
    <t>02550-C6-00650</t>
  </si>
  <si>
    <t>Service Re-Taps  - 3/4-inch and 1-inch (TAP MAIN, INSTALL COPPER TUBING, CONNECT TO EXISTING SERVICE LINE, ABANDON CORPORATION COCK FROM EXISTING SERVICE LINE, BACKFILL, EXCAVATION AND PAVEMENT RESTORATIONS)-UP TO 10 FT.</t>
  </si>
  <si>
    <t>02550-C6-00660</t>
  </si>
  <si>
    <t>Service Re-Taps  - 3/4-inch and 1-inch PER ADDITIONAL LINEAR FT. OVER 10 FT.</t>
  </si>
  <si>
    <t>02550-C6-00710</t>
  </si>
  <si>
    <t>Service Re-Taps  - 1 1/2-inch and 2-inch (TAP MAIN, INSTALL COPPER TUBING, CONNECT TO EXISTING SERVICE LINE, ABANDON CORPORATION COCK FROM EXISTING SERVICE LINE, BACKFILL, EXCAVATION AND PAVEMENT RESTORATIONS)--UP TO 10 FT.</t>
  </si>
  <si>
    <t>02550-C6-00720</t>
  </si>
  <si>
    <t>Service Re-Taps  - 1 1/2-inch and 2-inchPER ADDITIONAL LINEAR FOOT OVER 10 FT.</t>
  </si>
  <si>
    <t>02550-C6-00350</t>
  </si>
  <si>
    <t>Remove Existing Valve Boxes</t>
  </si>
  <si>
    <t>02550-C6-00030</t>
  </si>
  <si>
    <t>12-Inch Water Main, DIP CL-52, Upto 6' Deep</t>
  </si>
  <si>
    <t>02550-C6-00040</t>
  </si>
  <si>
    <t>12-Inch Water Main, DIP CL-52, &gt; 6' Deep</t>
  </si>
  <si>
    <t>02550-C6-00050</t>
  </si>
  <si>
    <t>8-Inch Water Main, DIP CL-52, Upto 6' Deep</t>
  </si>
  <si>
    <t>02550-C6-00070</t>
  </si>
  <si>
    <t>6-Inch Water Main, DIP CL-53, Upto 6' Deep</t>
  </si>
  <si>
    <t>C10</t>
  </si>
  <si>
    <t>02900-C10-00020</t>
  </si>
  <si>
    <t>Six (6) Inch Transverse Markings</t>
  </si>
  <si>
    <t>02900-C10-00040</t>
  </si>
  <si>
    <t>Eighteen (18) Inch Transverse Markings</t>
  </si>
  <si>
    <t>02900-C10-00050</t>
  </si>
  <si>
    <t>Twenty Four (24) Inch Transverse Markings, Note: Used For Continental (Ladder) Crosswalk</t>
  </si>
  <si>
    <t>02900-C10-SP001</t>
  </si>
  <si>
    <t>Twenty Four (24) Inch Transverse Markings, Note: Used For Stop Bars</t>
  </si>
  <si>
    <t>02900-C10-00070</t>
  </si>
  <si>
    <t>Four (4) Inch Longitudinal Solid Line</t>
  </si>
  <si>
    <t>02900-C10-00080</t>
  </si>
  <si>
    <t>Four (4) Inch Longitudinal Skip Line (Ten (10) Foot Line/Thirty (30) Foot Spacing), Note: Forty (40) LF Consists of Ten (10) LF of Marking and Thirty (30) LF of Space</t>
  </si>
  <si>
    <t>02900-C10-00160</t>
  </si>
  <si>
    <t>Six (6) Inch Longitudinal Skip Line (Two (2) Foot Line/ Four (4) Foot Spacing), Note: Twelve (12) LF Consists of Two (2) LF of Marking and Four (4) LF of Space</t>
  </si>
  <si>
    <t>C11</t>
  </si>
  <si>
    <t>02200-C11-00010</t>
  </si>
  <si>
    <t>Imported Topsoil</t>
  </si>
  <si>
    <t>02801-C11-00060</t>
  </si>
  <si>
    <t>Sod, Tall Fescue/Bluegrass Mixture</t>
  </si>
  <si>
    <t xml:space="preserve"> CONTRACT TOTAL (EXCLUDING PERCENTAGE ITEMS)</t>
  </si>
  <si>
    <t>PCT</t>
  </si>
  <si>
    <t>01500-C13-10000</t>
  </si>
  <si>
    <t>Temporary Erosion and Sediment Controls</t>
  </si>
  <si>
    <t>NA</t>
  </si>
  <si>
    <t>%</t>
  </si>
  <si>
    <t>01000-C16-00010</t>
  </si>
  <si>
    <t>Maintenance of Traffic (MOT)</t>
  </si>
  <si>
    <t>01000-C16-00020</t>
  </si>
  <si>
    <t>Re-Mobilization (For On-Call Contracts Only)</t>
  </si>
  <si>
    <t>01000-C16-00030</t>
  </si>
  <si>
    <t>Mobilization and De-Mobilization</t>
  </si>
  <si>
    <t>01500-SA-00200</t>
  </si>
  <si>
    <t>SWPPP Administration</t>
  </si>
  <si>
    <t>01000-VF-00200</t>
  </si>
  <si>
    <t>VDOT Inspection Fee (Only for LAP Projects. Do not Inlude in the Bid Tab)</t>
  </si>
  <si>
    <t>PERCENTAGE LINE ITEMS SUBTOTAL</t>
  </si>
  <si>
    <t>PRIMARY CONTRACT :</t>
  </si>
  <si>
    <t>GENERAL EARTH WORK</t>
  </si>
  <si>
    <t>CONCRETE WORK</t>
  </si>
  <si>
    <t>ASPHALT WORK</t>
  </si>
  <si>
    <t>WATERMAIN WORK</t>
  </si>
  <si>
    <t>PAVEMENT MARKING AND SIGNAGE WORK</t>
  </si>
  <si>
    <t>LANDSCAPE AND HARDSCAPE RESTORATION WORK</t>
  </si>
  <si>
    <t>PERCENTAGE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</si>
</sst>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rgb="FF993300"/>
      <name val="Arial"/>
      <family val="2"/>
    </font>
    <font>
      <b/>
      <sz val="10"/>
      <name val="Tahoma"/>
      <family val="2"/>
    </font>
    <font>
      <sz val="10"/>
      <name val="Tahoma"/>
      <family val="2"/>
    </font>
    <font>
      <sz val="8"/>
      <name val="Tahoma"/>
      <family val="2"/>
    </font>
    <font>
      <sz val="7"/>
      <color theme="1"/>
      <name val="Calibri"/>
      <family val="2"/>
      <scheme val="minor"/>
    </font>
    <font>
      <b/>
      <sz val="11"/>
      <color rgb="FFFF0000"/>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53">
    <xf numFmtId="0" fontId="0" fillId="0" borderId="0" xfId="0"/>
    <xf numFmtId="0" fontId="0" fillId="0" borderId="0" xfId="0" applyAlignment="1">
      <alignment wrapText="1"/>
    </xf>
    <xf numFmtId="0" fontId="5" fillId="0" borderId="0" xfId="0" applyFont="1" applyAlignment="1" applyProtection="1">
      <alignment horizontal="right" vertical="center"/>
      <protection locked="0"/>
    </xf>
    <xf numFmtId="14" fontId="6" fillId="0" borderId="1" xfId="0" applyNumberFormat="1" applyFont="1" applyBorder="1" applyAlignment="1" applyProtection="1">
      <alignment horizontal="left" vertical="center"/>
      <protection locked="0"/>
    </xf>
    <xf numFmtId="164" fontId="0" fillId="0" borderId="0" xfId="0" applyNumberFormat="1"/>
    <xf numFmtId="0" fontId="2" fillId="0" borderId="0" xfId="0" applyFont="1"/>
    <xf numFmtId="0" fontId="3" fillId="2" borderId="2" xfId="0" applyFont="1" applyFill="1" applyBorder="1" applyAlignment="1">
      <alignment wrapText="1"/>
    </xf>
    <xf numFmtId="0" fontId="3" fillId="2" borderId="2" xfId="0" applyFont="1" applyFill="1" applyBorder="1"/>
    <xf numFmtId="164" fontId="3" fillId="2" borderId="2" xfId="0" applyNumberFormat="1" applyFont="1" applyFill="1" applyBorder="1"/>
    <xf numFmtId="0" fontId="3" fillId="0" borderId="0" xfId="0" applyFont="1"/>
    <xf numFmtId="0" fontId="3" fillId="0" borderId="0" xfId="0" applyFont="1" applyAlignment="1">
      <alignment wrapText="1"/>
    </xf>
    <xf numFmtId="0" fontId="3" fillId="2" borderId="3" xfId="0" applyFont="1" applyFill="1" applyBorder="1" applyAlignment="1">
      <alignment wrapText="1"/>
    </xf>
    <xf numFmtId="0" fontId="3" fillId="2" borderId="3" xfId="0" applyFont="1" applyFill="1" applyBorder="1"/>
    <xf numFmtId="164" fontId="3" fillId="2" borderId="3" xfId="0" applyNumberFormat="1" applyFont="1" applyFill="1" applyBorder="1"/>
    <xf numFmtId="0" fontId="2" fillId="0" borderId="4" xfId="0" applyFont="1" applyBorder="1"/>
    <xf numFmtId="0" fontId="8"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5" xfId="0" applyBorder="1"/>
    <xf numFmtId="0" fontId="0" fillId="0" borderId="5" xfId="0" applyBorder="1" applyAlignment="1">
      <alignment wrapText="1"/>
    </xf>
    <xf numFmtId="0" fontId="0" fillId="3" borderId="5" xfId="0" applyFill="1" applyBorder="1"/>
    <xf numFmtId="0" fontId="3" fillId="0" borderId="5" xfId="0" applyFont="1" applyBorder="1"/>
    <xf numFmtId="164" fontId="3" fillId="0" borderId="5" xfId="0" applyNumberFormat="1" applyFont="1" applyBorder="1"/>
    <xf numFmtId="164" fontId="9" fillId="0" borderId="2" xfId="0" applyNumberFormat="1" applyFont="1" applyBorder="1"/>
    <xf numFmtId="164" fontId="3" fillId="2" borderId="3" xfId="0" applyNumberFormat="1" applyFont="1" applyFill="1" applyBorder="1" applyAlignment="1">
      <alignment wrapText="1"/>
    </xf>
    <xf numFmtId="0" fontId="2" fillId="2" borderId="4" xfId="0" applyFont="1" applyFill="1" applyBorder="1"/>
    <xf numFmtId="0" fontId="8" fillId="0" borderId="5" xfId="0" applyFont="1" applyBorder="1"/>
    <xf numFmtId="164" fontId="2" fillId="0" borderId="2" xfId="0" applyNumberFormat="1" applyFont="1" applyBorder="1"/>
    <xf numFmtId="0" fontId="0" fillId="0" borderId="6" xfId="0" applyBorder="1"/>
    <xf numFmtId="164" fontId="3" fillId="0" borderId="0" xfId="0" applyNumberFormat="1" applyFont="1"/>
    <xf numFmtId="0" fontId="0" fillId="0" borderId="7" xfId="0" applyBorder="1"/>
    <xf numFmtId="0" fontId="0" fillId="0" borderId="7" xfId="0" applyBorder="1" applyAlignment="1">
      <alignment wrapText="1"/>
    </xf>
    <xf numFmtId="7" fontId="11" fillId="0" borderId="7" xfId="2" applyNumberFormat="1" applyFont="1" applyBorder="1" applyAlignment="1">
      <alignment horizontal="right" vertical="center"/>
    </xf>
    <xf numFmtId="7" fontId="11" fillId="0" borderId="8" xfId="2" applyNumberFormat="1" applyFont="1" applyBorder="1" applyAlignment="1">
      <alignment vertical="center" shrinkToFit="1"/>
    </xf>
    <xf numFmtId="164" fontId="9" fillId="0" borderId="9" xfId="0" applyNumberFormat="1" applyFont="1" applyBorder="1"/>
    <xf numFmtId="7" fontId="11" fillId="0" borderId="0" xfId="2" applyNumberFormat="1" applyFont="1" applyAlignment="1">
      <alignment horizontal="right" vertical="center"/>
    </xf>
    <xf numFmtId="7" fontId="11" fillId="0" borderId="0" xfId="2" applyNumberFormat="1" applyFont="1" applyAlignment="1">
      <alignment vertical="center"/>
    </xf>
    <xf numFmtId="10" fontId="0" fillId="0" borderId="3" xfId="1" applyNumberFormat="1" applyFont="1" applyBorder="1"/>
    <xf numFmtId="164" fontId="3" fillId="0" borderId="3" xfId="0" applyNumberFormat="1" applyFont="1" applyBorder="1"/>
    <xf numFmtId="164" fontId="2" fillId="0" borderId="4" xfId="0" applyNumberFormat="1" applyFont="1" applyBorder="1"/>
    <xf numFmtId="0" fontId="0" fillId="0" borderId="6" xfId="0" applyBorder="1" applyAlignment="1">
      <alignment wrapText="1"/>
    </xf>
    <xf numFmtId="0" fontId="11" fillId="0" borderId="6" xfId="0" applyFont="1" applyBorder="1" applyAlignment="1">
      <alignment horizontal="right"/>
    </xf>
    <xf numFmtId="164" fontId="11" fillId="0" borderId="6" xfId="0" applyNumberFormat="1" applyFont="1" applyBorder="1"/>
    <xf numFmtId="0" fontId="6" fillId="0" borderId="0" xfId="2" applyFont="1" applyAlignment="1">
      <alignment vertical="center" wrapText="1"/>
    </xf>
    <xf numFmtId="0" fontId="12" fillId="0" borderId="0" xfId="2" applyFont="1" applyAlignment="1" applyProtection="1">
      <alignment vertical="center"/>
      <protection locked="0"/>
    </xf>
    <xf numFmtId="0" fontId="12" fillId="0" borderId="0" xfId="2" applyFont="1" applyAlignment="1">
      <alignment vertical="center"/>
    </xf>
    <xf numFmtId="0" fontId="11" fillId="0" borderId="0" xfId="2" applyFont="1" applyAlignment="1">
      <alignment horizontal="right" vertical="center"/>
    </xf>
    <xf numFmtId="7" fontId="13" fillId="0" borderId="10" xfId="2" applyNumberFormat="1" applyFont="1" applyBorder="1" applyAlignment="1">
      <alignment vertical="center"/>
    </xf>
    <xf numFmtId="164" fontId="2" fillId="0" borderId="0" xfId="0" applyNumberFormat="1" applyFont="1"/>
    <xf numFmtId="0" fontId="7" fillId="0" borderId="0" xfId="0" applyFont="1" applyAlignment="1">
      <alignment horizontal="left" vertical="center" wrapText="1"/>
    </xf>
    <xf numFmtId="0" fontId="7" fillId="0" borderId="0" xfId="0" applyFont="1" applyAlignment="1">
      <alignment horizontal="left" vertical="center"/>
    </xf>
  </cellXfs>
  <cellStyles count="3">
    <cellStyle name="Normal" xfId="0" builtinId="0"/>
    <cellStyle name="Normal 2" xfId="2" xr:uid="{6D88BDA8-7228-44D1-A761-3997B67B2B31}"/>
    <cellStyle name="Percent" xfId="1" builtinId="5"/>
  </cellStyles>
  <dxfs count="7">
    <dxf>
      <fill>
        <patternFill>
          <bgColor rgb="FFCCFFCC"/>
        </patternFill>
      </fill>
    </dxf>
    <dxf>
      <fill>
        <patternFill>
          <bgColor theme="5" tint="0.39994506668294322"/>
        </patternFill>
      </fill>
    </dxf>
    <dxf>
      <font>
        <color rgb="FFFF3300"/>
      </font>
    </dxf>
    <dxf>
      <font>
        <color rgb="FFFF3300"/>
      </font>
    </dxf>
    <dxf>
      <font>
        <color rgb="FFFF3300"/>
      </font>
    </dxf>
    <dxf>
      <font>
        <color rgb="FFFF3300"/>
      </font>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30480</xdr:colOff>
          <xdr:row>0</xdr:row>
          <xdr:rowOff>7620</xdr:rowOff>
        </xdr:from>
        <xdr:to>
          <xdr:col>1</xdr:col>
          <xdr:colOff>975360</xdr:colOff>
          <xdr:row>1</xdr:row>
          <xdr:rowOff>15240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693420</xdr:colOff>
          <xdr:row>0</xdr:row>
          <xdr:rowOff>7620</xdr:rowOff>
        </xdr:from>
        <xdr:to>
          <xdr:col>1</xdr:col>
          <xdr:colOff>2407920</xdr:colOff>
          <xdr:row>1</xdr:row>
          <xdr:rowOff>38100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R014/Design/Docs/Active/ITB/NCW/NCW%20-Final/Unit%20Price%20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_Price_Tab"/>
      <sheetName val="Unit Price List"/>
    </sheetNames>
    <definedNames>
      <definedName name="EXPORT_UNIT_PRICE_TAB"/>
      <definedName name="UPDATEHEADER"/>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24695-197B-495A-A7B1-CE43BC1EF15D}">
  <sheetPr codeName="Sheet9"/>
  <dimension ref="A1:H91"/>
  <sheetViews>
    <sheetView tabSelected="1" view="pageBreakPreview" topLeftCell="A55" zoomScaleNormal="100" zoomScaleSheetLayoutView="100" workbookViewId="0">
      <selection activeCell="B78" sqref="B78"/>
    </sheetView>
  </sheetViews>
  <sheetFormatPr defaultColWidth="8.88671875" defaultRowHeight="14.4" x14ac:dyDescent="0.3"/>
  <cols>
    <col min="1" max="1" width="17.6640625" bestFit="1" customWidth="1"/>
    <col min="2" max="2" width="36.6640625" style="1" bestFit="1" customWidth="1"/>
    <col min="3" max="3" width="7" bestFit="1" customWidth="1"/>
    <col min="4" max="4" width="7.6640625" bestFit="1" customWidth="1"/>
    <col min="5" max="5" width="16.109375" customWidth="1"/>
    <col min="6" max="6" width="14" style="4" customWidth="1"/>
    <col min="7" max="7" width="15.6640625" style="5" customWidth="1"/>
    <col min="8" max="8" width="11.33203125" bestFit="1" customWidth="1"/>
  </cols>
  <sheetData>
    <row r="1" spans="1:7" x14ac:dyDescent="0.3">
      <c r="D1" s="2" t="s">
        <v>0</v>
      </c>
      <c r="E1" s="3"/>
    </row>
    <row r="2" spans="1:7" ht="79.95" customHeight="1" x14ac:dyDescent="0.3">
      <c r="A2" s="51" t="s">
        <v>1</v>
      </c>
      <c r="B2" s="52"/>
      <c r="C2" s="52"/>
      <c r="D2" s="52"/>
      <c r="E2" s="52"/>
      <c r="F2" s="52"/>
    </row>
    <row r="3" spans="1:7" x14ac:dyDescent="0.3">
      <c r="D3" s="2" t="s">
        <v>2</v>
      </c>
      <c r="E3" s="3"/>
    </row>
    <row r="5" spans="1:7" x14ac:dyDescent="0.3">
      <c r="A5" s="6" t="s">
        <v>3</v>
      </c>
      <c r="B5" s="6" t="s">
        <v>4</v>
      </c>
      <c r="C5" s="7" t="s">
        <v>5</v>
      </c>
      <c r="D5" s="7" t="s">
        <v>6</v>
      </c>
      <c r="E5" s="6" t="s">
        <v>7</v>
      </c>
      <c r="F5" s="8" t="s">
        <v>8</v>
      </c>
    </row>
    <row r="6" spans="1:7" x14ac:dyDescent="0.3">
      <c r="A6" s="9" t="s">
        <v>9</v>
      </c>
      <c r="B6" s="10" t="s">
        <v>126</v>
      </c>
      <c r="F6"/>
    </row>
    <row r="7" spans="1:7" x14ac:dyDescent="0.3">
      <c r="A7" s="11" t="s">
        <v>3</v>
      </c>
      <c r="B7" s="11" t="s">
        <v>4</v>
      </c>
      <c r="C7" s="12" t="s">
        <v>5</v>
      </c>
      <c r="D7" s="12" t="s">
        <v>6</v>
      </c>
      <c r="E7" s="11" t="s">
        <v>7</v>
      </c>
      <c r="F7" s="13" t="s">
        <v>8</v>
      </c>
      <c r="G7" s="14" t="s">
        <v>10</v>
      </c>
    </row>
    <row r="8" spans="1:7" ht="28.8" x14ac:dyDescent="0.3">
      <c r="A8" s="15" t="s">
        <v>11</v>
      </c>
      <c r="B8" s="16" t="s">
        <v>12</v>
      </c>
      <c r="C8" s="17">
        <v>5</v>
      </c>
      <c r="D8" s="18" t="s">
        <v>13</v>
      </c>
      <c r="E8" s="19"/>
      <c r="F8" s="19">
        <f t="shared" ref="F8:F10" si="0">IFERROR($C8*$E8, "")</f>
        <v>0</v>
      </c>
      <c r="G8" s="14"/>
    </row>
    <row r="9" spans="1:7" ht="28.8" x14ac:dyDescent="0.3">
      <c r="A9" s="15" t="s">
        <v>14</v>
      </c>
      <c r="B9" s="16" t="s">
        <v>15</v>
      </c>
      <c r="C9" s="17">
        <v>10</v>
      </c>
      <c r="D9" s="18" t="s">
        <v>16</v>
      </c>
      <c r="E9" s="19"/>
      <c r="F9" s="19">
        <f t="shared" si="0"/>
        <v>0</v>
      </c>
      <c r="G9" s="14"/>
    </row>
    <row r="10" spans="1:7" ht="29.4" thickBot="1" x14ac:dyDescent="0.35">
      <c r="A10" s="15" t="s">
        <v>17</v>
      </c>
      <c r="B10" s="16" t="s">
        <v>18</v>
      </c>
      <c r="C10" s="17">
        <v>380</v>
      </c>
      <c r="D10" s="18" t="s">
        <v>19</v>
      </c>
      <c r="E10" s="19"/>
      <c r="F10" s="19">
        <f t="shared" si="0"/>
        <v>0</v>
      </c>
      <c r="G10" s="14"/>
    </row>
    <row r="11" spans="1:7" ht="15" thickTop="1" x14ac:dyDescent="0.3">
      <c r="A11" s="20"/>
      <c r="B11" s="21"/>
      <c r="C11" s="22"/>
      <c r="D11" s="20"/>
      <c r="E11" s="23" t="s">
        <v>20</v>
      </c>
      <c r="F11" s="24">
        <f>SUBTOTAL(109,Unit_Price_Tab!$F$8:$F$10)</f>
        <v>0</v>
      </c>
      <c r="G11" s="25">
        <f>SUM(F8:F10)</f>
        <v>0</v>
      </c>
    </row>
    <row r="13" spans="1:7" ht="28.95" customHeight="1" x14ac:dyDescent="0.3">
      <c r="A13" s="9" t="s">
        <v>21</v>
      </c>
      <c r="B13" s="10" t="s">
        <v>127</v>
      </c>
    </row>
    <row r="14" spans="1:7" x14ac:dyDescent="0.3">
      <c r="A14" s="11" t="s">
        <v>3</v>
      </c>
      <c r="B14" s="11" t="s">
        <v>4</v>
      </c>
      <c r="C14" s="12" t="s">
        <v>5</v>
      </c>
      <c r="D14" s="12" t="s">
        <v>6</v>
      </c>
      <c r="E14" s="26" t="s">
        <v>7</v>
      </c>
      <c r="F14" s="13" t="s">
        <v>8</v>
      </c>
      <c r="G14" s="14" t="s">
        <v>10</v>
      </c>
    </row>
    <row r="15" spans="1:7" ht="38.4" customHeight="1" x14ac:dyDescent="0.3">
      <c r="A15" s="15" t="s">
        <v>22</v>
      </c>
      <c r="B15" s="16" t="s">
        <v>23</v>
      </c>
      <c r="C15" s="17">
        <v>144</v>
      </c>
      <c r="D15" s="18" t="s">
        <v>24</v>
      </c>
      <c r="E15" s="19"/>
      <c r="F15" s="19">
        <f t="shared" ref="F15:F18" si="1">IFERROR($C15*$E15, "")</f>
        <v>0</v>
      </c>
      <c r="G15" s="14"/>
    </row>
    <row r="16" spans="1:7" ht="43.2" x14ac:dyDescent="0.3">
      <c r="A16" s="15" t="s">
        <v>25</v>
      </c>
      <c r="B16" s="16" t="s">
        <v>26</v>
      </c>
      <c r="C16" s="17">
        <v>276</v>
      </c>
      <c r="D16" s="18" t="s">
        <v>24</v>
      </c>
      <c r="E16" s="19"/>
      <c r="F16" s="19">
        <f t="shared" si="1"/>
        <v>0</v>
      </c>
      <c r="G16" s="14"/>
    </row>
    <row r="17" spans="1:8" ht="28.8" x14ac:dyDescent="0.3">
      <c r="A17" s="15" t="s">
        <v>27</v>
      </c>
      <c r="B17" s="16" t="s">
        <v>28</v>
      </c>
      <c r="C17" s="17">
        <v>101</v>
      </c>
      <c r="D17" s="18" t="s">
        <v>29</v>
      </c>
      <c r="E17" s="19"/>
      <c r="F17" s="19">
        <f t="shared" si="1"/>
        <v>0</v>
      </c>
      <c r="G17" s="14"/>
    </row>
    <row r="18" spans="1:8" ht="29.4" thickBot="1" x14ac:dyDescent="0.35">
      <c r="A18" s="15" t="s">
        <v>30</v>
      </c>
      <c r="B18" s="16" t="s">
        <v>31</v>
      </c>
      <c r="C18" s="17">
        <v>51</v>
      </c>
      <c r="D18" s="18" t="s">
        <v>29</v>
      </c>
      <c r="E18" s="19"/>
      <c r="F18" s="19">
        <f t="shared" si="1"/>
        <v>0</v>
      </c>
      <c r="G18" s="14"/>
    </row>
    <row r="19" spans="1:8" ht="15" thickTop="1" x14ac:dyDescent="0.3">
      <c r="A19" s="20"/>
      <c r="B19" s="21"/>
      <c r="C19" s="22"/>
      <c r="D19" s="20"/>
      <c r="E19" s="23" t="s">
        <v>20</v>
      </c>
      <c r="F19" s="24">
        <f>SUBTOTAL(109,Unit_Price_Tab!$F$15:$F$18)</f>
        <v>0</v>
      </c>
      <c r="G19" s="25">
        <f>SUM(F15:F18)</f>
        <v>0</v>
      </c>
    </row>
    <row r="20" spans="1:8" ht="28.95" customHeight="1" x14ac:dyDescent="0.3"/>
    <row r="21" spans="1:8" x14ac:dyDescent="0.3">
      <c r="A21" s="9" t="s">
        <v>32</v>
      </c>
      <c r="B21" s="10" t="s">
        <v>128</v>
      </c>
    </row>
    <row r="22" spans="1:8" x14ac:dyDescent="0.3">
      <c r="A22" s="11" t="s">
        <v>3</v>
      </c>
      <c r="B22" s="11" t="s">
        <v>4</v>
      </c>
      <c r="C22" s="12" t="s">
        <v>5</v>
      </c>
      <c r="D22" s="12" t="s">
        <v>6</v>
      </c>
      <c r="E22" s="12" t="s">
        <v>33</v>
      </c>
      <c r="F22" s="13" t="s">
        <v>8</v>
      </c>
      <c r="G22" s="27" t="s">
        <v>10</v>
      </c>
    </row>
    <row r="23" spans="1:8" ht="28.8" x14ac:dyDescent="0.3">
      <c r="A23" s="15" t="s">
        <v>34</v>
      </c>
      <c r="B23" s="16" t="s">
        <v>35</v>
      </c>
      <c r="C23" s="17">
        <v>4885</v>
      </c>
      <c r="D23" s="18" t="s">
        <v>29</v>
      </c>
      <c r="E23" s="19"/>
      <c r="F23" s="19">
        <f t="shared" ref="F23:F26" si="2">IFERROR($C23*$E23, "")</f>
        <v>0</v>
      </c>
      <c r="G23" s="14"/>
    </row>
    <row r="24" spans="1:8" ht="28.8" x14ac:dyDescent="0.3">
      <c r="A24" s="15" t="s">
        <v>36</v>
      </c>
      <c r="B24" s="16" t="s">
        <v>37</v>
      </c>
      <c r="C24" s="17">
        <v>194</v>
      </c>
      <c r="D24" s="18" t="s">
        <v>38</v>
      </c>
      <c r="E24" s="19"/>
      <c r="F24" s="19">
        <f t="shared" si="2"/>
        <v>0</v>
      </c>
      <c r="G24" s="14"/>
    </row>
    <row r="25" spans="1:8" ht="28.8" x14ac:dyDescent="0.3">
      <c r="A25" s="15" t="s">
        <v>39</v>
      </c>
      <c r="B25" s="16" t="s">
        <v>40</v>
      </c>
      <c r="C25" s="17">
        <v>597</v>
      </c>
      <c r="D25" s="18" t="s">
        <v>38</v>
      </c>
      <c r="E25" s="19"/>
      <c r="F25" s="19">
        <f t="shared" si="2"/>
        <v>0</v>
      </c>
      <c r="G25" s="14"/>
    </row>
    <row r="26" spans="1:8" ht="43.8" thickBot="1" x14ac:dyDescent="0.35">
      <c r="A26" s="15" t="s">
        <v>41</v>
      </c>
      <c r="B26" s="16" t="s">
        <v>42</v>
      </c>
      <c r="C26" s="17">
        <v>1385</v>
      </c>
      <c r="D26" s="18" t="s">
        <v>29</v>
      </c>
      <c r="E26" s="19"/>
      <c r="F26" s="19">
        <f t="shared" si="2"/>
        <v>0</v>
      </c>
      <c r="G26" s="14"/>
    </row>
    <row r="27" spans="1:8" ht="15" thickTop="1" x14ac:dyDescent="0.3">
      <c r="A27" s="28"/>
      <c r="B27" s="21"/>
      <c r="C27" s="22"/>
      <c r="D27" s="20"/>
      <c r="E27" s="23" t="s">
        <v>20</v>
      </c>
      <c r="F27" s="24">
        <f>SUBTOTAL(109,Unit_Price_Tab!$F$23:$F$26)</f>
        <v>0</v>
      </c>
      <c r="G27" s="29">
        <f>SUM(F23:F26)</f>
        <v>0</v>
      </c>
    </row>
    <row r="29" spans="1:8" s="5" customFormat="1" x14ac:dyDescent="0.3">
      <c r="A29"/>
      <c r="B29" s="1"/>
      <c r="C29"/>
      <c r="D29"/>
      <c r="E29"/>
      <c r="F29" s="4"/>
      <c r="H29"/>
    </row>
    <row r="31" spans="1:8" x14ac:dyDescent="0.3">
      <c r="A31" s="9" t="s">
        <v>43</v>
      </c>
      <c r="B31" s="10" t="s">
        <v>129</v>
      </c>
    </row>
    <row r="32" spans="1:8" x14ac:dyDescent="0.3">
      <c r="A32" s="11" t="s">
        <v>3</v>
      </c>
      <c r="B32" s="11" t="s">
        <v>4</v>
      </c>
      <c r="C32" s="12" t="s">
        <v>5</v>
      </c>
      <c r="D32" s="12" t="s">
        <v>6</v>
      </c>
      <c r="E32" s="12" t="s">
        <v>33</v>
      </c>
      <c r="F32" s="13" t="s">
        <v>8</v>
      </c>
      <c r="G32" s="14" t="s">
        <v>10</v>
      </c>
    </row>
    <row r="33" spans="1:7" x14ac:dyDescent="0.3">
      <c r="A33" s="15" t="s">
        <v>44</v>
      </c>
      <c r="B33" s="16" t="s">
        <v>45</v>
      </c>
      <c r="C33" s="17">
        <v>11</v>
      </c>
      <c r="D33" s="18" t="s">
        <v>13</v>
      </c>
      <c r="E33" s="19"/>
      <c r="F33" s="19">
        <f t="shared" ref="F33:F54" si="3">IFERROR($C33*$E33, "")</f>
        <v>0</v>
      </c>
      <c r="G33" s="14"/>
    </row>
    <row r="34" spans="1:7" x14ac:dyDescent="0.3">
      <c r="A34" s="15" t="s">
        <v>46</v>
      </c>
      <c r="B34" s="16" t="s">
        <v>47</v>
      </c>
      <c r="C34" s="17">
        <v>2</v>
      </c>
      <c r="D34" s="18" t="s">
        <v>13</v>
      </c>
      <c r="E34" s="19"/>
      <c r="F34" s="19">
        <f t="shared" si="3"/>
        <v>0</v>
      </c>
      <c r="G34" s="14"/>
    </row>
    <row r="35" spans="1:7" x14ac:dyDescent="0.3">
      <c r="A35" s="15" t="s">
        <v>48</v>
      </c>
      <c r="B35" s="16" t="s">
        <v>49</v>
      </c>
      <c r="C35" s="17">
        <v>1</v>
      </c>
      <c r="D35" s="18" t="s">
        <v>13</v>
      </c>
      <c r="E35" s="19"/>
      <c r="F35" s="19">
        <f t="shared" si="3"/>
        <v>0</v>
      </c>
      <c r="G35" s="14"/>
    </row>
    <row r="36" spans="1:7" x14ac:dyDescent="0.3">
      <c r="A36" s="15" t="s">
        <v>50</v>
      </c>
      <c r="B36" s="16" t="s">
        <v>51</v>
      </c>
      <c r="C36" s="17">
        <v>3</v>
      </c>
      <c r="D36" s="18" t="s">
        <v>13</v>
      </c>
      <c r="E36" s="19"/>
      <c r="F36" s="19">
        <f t="shared" si="3"/>
        <v>0</v>
      </c>
      <c r="G36" s="14"/>
    </row>
    <row r="37" spans="1:7" x14ac:dyDescent="0.3">
      <c r="A37" s="15" t="s">
        <v>52</v>
      </c>
      <c r="B37" s="16" t="s">
        <v>53</v>
      </c>
      <c r="C37" s="17">
        <v>3</v>
      </c>
      <c r="D37" s="18" t="s">
        <v>13</v>
      </c>
      <c r="E37" s="19"/>
      <c r="F37" s="19">
        <f t="shared" si="3"/>
        <v>0</v>
      </c>
      <c r="G37" s="14"/>
    </row>
    <row r="38" spans="1:7" x14ac:dyDescent="0.3">
      <c r="A38" s="15" t="s">
        <v>54</v>
      </c>
      <c r="B38" s="16" t="s">
        <v>55</v>
      </c>
      <c r="C38" s="17">
        <v>4</v>
      </c>
      <c r="D38" s="18" t="s">
        <v>13</v>
      </c>
      <c r="E38" s="19"/>
      <c r="F38" s="19">
        <f t="shared" si="3"/>
        <v>0</v>
      </c>
      <c r="G38" s="14"/>
    </row>
    <row r="39" spans="1:7" x14ac:dyDescent="0.3">
      <c r="A39" s="15" t="s">
        <v>56</v>
      </c>
      <c r="B39" s="16" t="s">
        <v>57</v>
      </c>
      <c r="C39" s="17">
        <v>1</v>
      </c>
      <c r="D39" s="18" t="s">
        <v>13</v>
      </c>
      <c r="E39" s="19"/>
      <c r="F39" s="19">
        <f t="shared" si="3"/>
        <v>0</v>
      </c>
      <c r="G39" s="14"/>
    </row>
    <row r="40" spans="1:7" ht="43.2" x14ac:dyDescent="0.3">
      <c r="A40" s="15" t="s">
        <v>58</v>
      </c>
      <c r="B40" s="16" t="s">
        <v>59</v>
      </c>
      <c r="C40" s="17">
        <v>1</v>
      </c>
      <c r="D40" s="18" t="s">
        <v>13</v>
      </c>
      <c r="E40" s="19"/>
      <c r="F40" s="19">
        <f t="shared" si="3"/>
        <v>0</v>
      </c>
      <c r="G40" s="14"/>
    </row>
    <row r="41" spans="1:7" x14ac:dyDescent="0.3">
      <c r="A41" s="15" t="s">
        <v>60</v>
      </c>
      <c r="B41" s="16" t="s">
        <v>61</v>
      </c>
      <c r="C41" s="17">
        <v>4</v>
      </c>
      <c r="D41" s="18" t="s">
        <v>13</v>
      </c>
      <c r="E41" s="19"/>
      <c r="F41" s="19">
        <f t="shared" si="3"/>
        <v>0</v>
      </c>
      <c r="G41" s="14"/>
    </row>
    <row r="42" spans="1:7" x14ac:dyDescent="0.3">
      <c r="A42" s="15" t="s">
        <v>62</v>
      </c>
      <c r="B42" s="16" t="s">
        <v>63</v>
      </c>
      <c r="C42" s="17">
        <v>3</v>
      </c>
      <c r="D42" s="18" t="s">
        <v>13</v>
      </c>
      <c r="E42" s="19"/>
      <c r="F42" s="19">
        <f t="shared" si="3"/>
        <v>0</v>
      </c>
      <c r="G42" s="14"/>
    </row>
    <row r="43" spans="1:7" x14ac:dyDescent="0.3">
      <c r="A43" s="15" t="s">
        <v>64</v>
      </c>
      <c r="B43" s="16" t="s">
        <v>65</v>
      </c>
      <c r="C43" s="17">
        <v>3</v>
      </c>
      <c r="D43" s="18" t="s">
        <v>13</v>
      </c>
      <c r="E43" s="19"/>
      <c r="F43" s="19">
        <f t="shared" si="3"/>
        <v>0</v>
      </c>
      <c r="G43" s="14"/>
    </row>
    <row r="44" spans="1:7" ht="100.8" x14ac:dyDescent="0.3">
      <c r="A44" s="15" t="s">
        <v>66</v>
      </c>
      <c r="B44" s="16" t="s">
        <v>67</v>
      </c>
      <c r="C44" s="17">
        <v>10</v>
      </c>
      <c r="D44" s="18" t="s">
        <v>13</v>
      </c>
      <c r="E44" s="19"/>
      <c r="F44" s="19">
        <f t="shared" si="3"/>
        <v>0</v>
      </c>
      <c r="G44" s="14"/>
    </row>
    <row r="45" spans="1:7" ht="28.8" x14ac:dyDescent="0.3">
      <c r="A45" s="15" t="s">
        <v>68</v>
      </c>
      <c r="B45" s="16" t="s">
        <v>69</v>
      </c>
      <c r="C45" s="17">
        <v>256</v>
      </c>
      <c r="D45" s="18" t="s">
        <v>24</v>
      </c>
      <c r="E45" s="19"/>
      <c r="F45" s="19">
        <f t="shared" si="3"/>
        <v>0</v>
      </c>
      <c r="G45" s="14"/>
    </row>
    <row r="46" spans="1:7" ht="100.8" x14ac:dyDescent="0.3">
      <c r="A46" s="15" t="s">
        <v>70</v>
      </c>
      <c r="B46" s="16" t="s">
        <v>71</v>
      </c>
      <c r="C46" s="17">
        <v>9</v>
      </c>
      <c r="D46" s="18" t="s">
        <v>13</v>
      </c>
      <c r="E46" s="19"/>
      <c r="F46" s="19">
        <f t="shared" si="3"/>
        <v>0</v>
      </c>
      <c r="G46" s="14"/>
    </row>
    <row r="47" spans="1:7" ht="28.8" x14ac:dyDescent="0.3">
      <c r="A47" s="15" t="s">
        <v>72</v>
      </c>
      <c r="B47" s="16" t="s">
        <v>73</v>
      </c>
      <c r="C47" s="17">
        <v>298</v>
      </c>
      <c r="D47" s="18" t="s">
        <v>24</v>
      </c>
      <c r="E47" s="19"/>
      <c r="F47" s="19">
        <f t="shared" si="3"/>
        <v>0</v>
      </c>
      <c r="G47" s="14"/>
    </row>
    <row r="48" spans="1:7" ht="100.8" x14ac:dyDescent="0.3">
      <c r="A48" s="15" t="s">
        <v>74</v>
      </c>
      <c r="B48" s="16" t="s">
        <v>75</v>
      </c>
      <c r="C48" s="17">
        <v>7</v>
      </c>
      <c r="D48" s="18" t="s">
        <v>13</v>
      </c>
      <c r="E48" s="19"/>
      <c r="F48" s="19">
        <f t="shared" si="3"/>
        <v>0</v>
      </c>
      <c r="G48" s="14"/>
    </row>
    <row r="49" spans="1:7" ht="28.8" x14ac:dyDescent="0.3">
      <c r="A49" s="15" t="s">
        <v>76</v>
      </c>
      <c r="B49" s="16" t="s">
        <v>77</v>
      </c>
      <c r="C49" s="17">
        <v>208</v>
      </c>
      <c r="D49" s="18" t="s">
        <v>24</v>
      </c>
      <c r="E49" s="19"/>
      <c r="F49" s="19">
        <f t="shared" si="3"/>
        <v>0</v>
      </c>
      <c r="G49" s="14"/>
    </row>
    <row r="50" spans="1:7" x14ac:dyDescent="0.3">
      <c r="A50" s="15" t="s">
        <v>78</v>
      </c>
      <c r="B50" s="16" t="s">
        <v>79</v>
      </c>
      <c r="C50" s="17">
        <v>8</v>
      </c>
      <c r="D50" s="18" t="s">
        <v>13</v>
      </c>
      <c r="E50" s="19"/>
      <c r="F50" s="19">
        <f t="shared" si="3"/>
        <v>0</v>
      </c>
      <c r="G50" s="14"/>
    </row>
    <row r="51" spans="1:7" ht="28.8" x14ac:dyDescent="0.3">
      <c r="A51" s="15" t="s">
        <v>80</v>
      </c>
      <c r="B51" s="16" t="s">
        <v>81</v>
      </c>
      <c r="C51" s="17">
        <v>1365</v>
      </c>
      <c r="D51" s="18" t="s">
        <v>24</v>
      </c>
      <c r="E51" s="19"/>
      <c r="F51" s="19">
        <f t="shared" si="3"/>
        <v>0</v>
      </c>
      <c r="G51" s="14"/>
    </row>
    <row r="52" spans="1:7" x14ac:dyDescent="0.3">
      <c r="A52" s="15" t="s">
        <v>82</v>
      </c>
      <c r="B52" s="16" t="s">
        <v>83</v>
      </c>
      <c r="C52" s="17">
        <v>676</v>
      </c>
      <c r="D52" s="18" t="s">
        <v>24</v>
      </c>
      <c r="E52" s="19"/>
      <c r="F52" s="19">
        <f t="shared" si="3"/>
        <v>0</v>
      </c>
      <c r="G52" s="14"/>
    </row>
    <row r="53" spans="1:7" ht="28.8" x14ac:dyDescent="0.3">
      <c r="A53" s="15" t="s">
        <v>84</v>
      </c>
      <c r="B53" s="16" t="s">
        <v>85</v>
      </c>
      <c r="C53" s="17">
        <v>87</v>
      </c>
      <c r="D53" s="18" t="s">
        <v>24</v>
      </c>
      <c r="E53" s="19"/>
      <c r="F53" s="19">
        <f t="shared" si="3"/>
        <v>0</v>
      </c>
      <c r="G53" s="14"/>
    </row>
    <row r="54" spans="1:7" ht="29.4" thickBot="1" x14ac:dyDescent="0.35">
      <c r="A54" s="15" t="s">
        <v>86</v>
      </c>
      <c r="B54" s="16" t="s">
        <v>87</v>
      </c>
      <c r="C54" s="17">
        <v>90</v>
      </c>
      <c r="D54" s="18" t="s">
        <v>24</v>
      </c>
      <c r="E54" s="19"/>
      <c r="F54" s="19">
        <f t="shared" si="3"/>
        <v>0</v>
      </c>
      <c r="G54" s="14"/>
    </row>
    <row r="55" spans="1:7" ht="15" thickTop="1" x14ac:dyDescent="0.3">
      <c r="A55" s="20"/>
      <c r="B55" s="21"/>
      <c r="C55" s="22"/>
      <c r="D55" s="20"/>
      <c r="E55" s="23" t="s">
        <v>20</v>
      </c>
      <c r="F55" s="24">
        <f>SUBTOTAL(109,Unit_Price_Tab!$F$33:$F$54)</f>
        <v>0</v>
      </c>
      <c r="G55" s="25">
        <f>SUM(F33:F54)</f>
        <v>0</v>
      </c>
    </row>
    <row r="57" spans="1:7" x14ac:dyDescent="0.3">
      <c r="A57" s="9" t="s">
        <v>88</v>
      </c>
      <c r="B57" s="10" t="s">
        <v>130</v>
      </c>
    </row>
    <row r="58" spans="1:7" x14ac:dyDescent="0.3">
      <c r="A58" s="11" t="s">
        <v>3</v>
      </c>
      <c r="B58" s="11" t="s">
        <v>4</v>
      </c>
      <c r="C58" s="12" t="s">
        <v>5</v>
      </c>
      <c r="D58" s="12" t="s">
        <v>6</v>
      </c>
      <c r="E58" s="12" t="s">
        <v>33</v>
      </c>
      <c r="F58" s="13" t="s">
        <v>8</v>
      </c>
      <c r="G58" s="14" t="s">
        <v>10</v>
      </c>
    </row>
    <row r="59" spans="1:7" x14ac:dyDescent="0.3">
      <c r="A59" s="15" t="s">
        <v>89</v>
      </c>
      <c r="B59" s="16" t="s">
        <v>90</v>
      </c>
      <c r="C59" s="17">
        <v>400</v>
      </c>
      <c r="D59" s="18" t="s">
        <v>24</v>
      </c>
      <c r="E59" s="19"/>
      <c r="F59" s="19">
        <f t="shared" ref="F59:F65" si="4">IFERROR($C59*$E59, "")</f>
        <v>0</v>
      </c>
      <c r="G59" s="14"/>
    </row>
    <row r="60" spans="1:7" x14ac:dyDescent="0.3">
      <c r="A60" s="15" t="s">
        <v>91</v>
      </c>
      <c r="B60" s="16" t="s">
        <v>92</v>
      </c>
      <c r="C60" s="17">
        <v>36</v>
      </c>
      <c r="D60" s="18" t="s">
        <v>24</v>
      </c>
      <c r="E60" s="19"/>
      <c r="F60" s="19">
        <f t="shared" si="4"/>
        <v>0</v>
      </c>
      <c r="G60" s="14"/>
    </row>
    <row r="61" spans="1:7" ht="43.2" x14ac:dyDescent="0.3">
      <c r="A61" s="15" t="s">
        <v>93</v>
      </c>
      <c r="B61" s="16" t="s">
        <v>94</v>
      </c>
      <c r="C61" s="17">
        <v>1001</v>
      </c>
      <c r="D61" s="18" t="s">
        <v>24</v>
      </c>
      <c r="E61" s="19"/>
      <c r="F61" s="19">
        <f t="shared" si="4"/>
        <v>0</v>
      </c>
      <c r="G61" s="14"/>
    </row>
    <row r="62" spans="1:7" ht="28.8" x14ac:dyDescent="0.3">
      <c r="A62" s="15" t="s">
        <v>95</v>
      </c>
      <c r="B62" s="16" t="s">
        <v>96</v>
      </c>
      <c r="C62" s="17">
        <v>175</v>
      </c>
      <c r="D62" s="18" t="s">
        <v>24</v>
      </c>
      <c r="E62" s="19"/>
      <c r="F62" s="19">
        <f t="shared" si="4"/>
        <v>0</v>
      </c>
      <c r="G62" s="14"/>
    </row>
    <row r="63" spans="1:7" x14ac:dyDescent="0.3">
      <c r="A63" s="15" t="s">
        <v>97</v>
      </c>
      <c r="B63" s="16" t="s">
        <v>98</v>
      </c>
      <c r="C63" s="17">
        <v>1785</v>
      </c>
      <c r="D63" s="18" t="s">
        <v>24</v>
      </c>
      <c r="E63" s="19"/>
      <c r="F63" s="19">
        <f t="shared" si="4"/>
        <v>0</v>
      </c>
      <c r="G63" s="14"/>
    </row>
    <row r="64" spans="1:7" ht="57.6" x14ac:dyDescent="0.3">
      <c r="A64" s="15" t="s">
        <v>99</v>
      </c>
      <c r="B64" s="16" t="s">
        <v>100</v>
      </c>
      <c r="C64" s="17">
        <v>2831</v>
      </c>
      <c r="D64" s="18" t="s">
        <v>24</v>
      </c>
      <c r="E64" s="19"/>
      <c r="F64" s="19">
        <f t="shared" si="4"/>
        <v>0</v>
      </c>
      <c r="G64" s="14"/>
    </row>
    <row r="65" spans="1:8" ht="58.2" thickBot="1" x14ac:dyDescent="0.35">
      <c r="A65" s="15" t="s">
        <v>101</v>
      </c>
      <c r="B65" s="16" t="s">
        <v>102</v>
      </c>
      <c r="C65" s="17">
        <v>396</v>
      </c>
      <c r="D65" s="18" t="s">
        <v>24</v>
      </c>
      <c r="E65" s="19"/>
      <c r="F65" s="19">
        <f t="shared" si="4"/>
        <v>0</v>
      </c>
      <c r="G65" s="14"/>
    </row>
    <row r="66" spans="1:8" ht="15" thickTop="1" x14ac:dyDescent="0.3">
      <c r="A66" s="30"/>
      <c r="B66" s="21"/>
      <c r="C66" s="22"/>
      <c r="D66" s="20"/>
      <c r="E66" s="23" t="s">
        <v>20</v>
      </c>
      <c r="F66" s="24">
        <f>SUBTOTAL(109,Unit_Price_Tab!$F$59:$F$65)</f>
        <v>0</v>
      </c>
      <c r="G66" s="25">
        <f>SUM(F59:F65)</f>
        <v>0</v>
      </c>
    </row>
    <row r="68" spans="1:8" ht="28.8" x14ac:dyDescent="0.3">
      <c r="A68" s="9" t="s">
        <v>103</v>
      </c>
      <c r="B68" s="10" t="s">
        <v>131</v>
      </c>
    </row>
    <row r="69" spans="1:8" x14ac:dyDescent="0.3">
      <c r="A69" s="11" t="s">
        <v>3</v>
      </c>
      <c r="B69" s="11" t="s">
        <v>4</v>
      </c>
      <c r="C69" s="12" t="s">
        <v>5</v>
      </c>
      <c r="D69" s="12" t="s">
        <v>6</v>
      </c>
      <c r="E69" s="12" t="s">
        <v>33</v>
      </c>
      <c r="F69" s="13" t="s">
        <v>8</v>
      </c>
      <c r="G69" s="14" t="s">
        <v>10</v>
      </c>
    </row>
    <row r="70" spans="1:8" x14ac:dyDescent="0.3">
      <c r="A70" s="15" t="s">
        <v>104</v>
      </c>
      <c r="B70" s="16" t="s">
        <v>105</v>
      </c>
      <c r="C70" s="17">
        <v>35</v>
      </c>
      <c r="D70" s="18" t="s">
        <v>19</v>
      </c>
      <c r="E70" s="19"/>
      <c r="F70" s="19">
        <f t="shared" ref="F70:F71" si="5">IFERROR($C70*$E70, "")</f>
        <v>0</v>
      </c>
      <c r="G70" s="14"/>
    </row>
    <row r="71" spans="1:8" ht="15" thickBot="1" x14ac:dyDescent="0.35">
      <c r="A71" s="15" t="s">
        <v>106</v>
      </c>
      <c r="B71" s="16" t="s">
        <v>107</v>
      </c>
      <c r="C71" s="17">
        <v>201</v>
      </c>
      <c r="D71" s="18" t="s">
        <v>29</v>
      </c>
      <c r="E71" s="19"/>
      <c r="F71" s="19">
        <f t="shared" si="5"/>
        <v>0</v>
      </c>
      <c r="G71" s="14"/>
    </row>
    <row r="72" spans="1:8" ht="15" thickTop="1" x14ac:dyDescent="0.3">
      <c r="A72" s="20"/>
      <c r="B72" s="21"/>
      <c r="C72" s="22"/>
      <c r="D72" s="20"/>
      <c r="E72" s="23" t="s">
        <v>20</v>
      </c>
      <c r="F72" s="24">
        <f>SUBTOTAL(109,Unit_Price_Tab!$F$70:$F$71)</f>
        <v>0</v>
      </c>
      <c r="G72" s="25">
        <f>SUM(F70:F71)</f>
        <v>0</v>
      </c>
    </row>
    <row r="73" spans="1:8" s="5" customFormat="1" x14ac:dyDescent="0.3">
      <c r="A73"/>
      <c r="B73" s="1"/>
      <c r="C73"/>
      <c r="D73"/>
      <c r="E73"/>
      <c r="F73"/>
      <c r="H73"/>
    </row>
    <row r="75" spans="1:8" x14ac:dyDescent="0.3">
      <c r="E75" s="9"/>
      <c r="F75" s="31"/>
    </row>
    <row r="76" spans="1:8" ht="15" thickBot="1" x14ac:dyDescent="0.35">
      <c r="E76" s="9"/>
      <c r="F76" s="31"/>
    </row>
    <row r="77" spans="1:8" ht="15.6" thickTop="1" thickBot="1" x14ac:dyDescent="0.35">
      <c r="A77" s="32"/>
      <c r="B77" s="33"/>
      <c r="C77" s="32"/>
      <c r="D77" s="32"/>
      <c r="E77" s="34" t="s">
        <v>108</v>
      </c>
      <c r="F77" s="35">
        <f>SUM(F11,F19,F27,F55,F66,F72)</f>
        <v>0</v>
      </c>
      <c r="G77" s="36">
        <f>SUM(G8:G74)</f>
        <v>0</v>
      </c>
    </row>
    <row r="78" spans="1:8" ht="15" thickTop="1" x14ac:dyDescent="0.3">
      <c r="E78" s="37"/>
      <c r="F78" s="38"/>
    </row>
    <row r="79" spans="1:8" x14ac:dyDescent="0.3">
      <c r="A79" s="9" t="s">
        <v>109</v>
      </c>
      <c r="B79" s="10" t="s">
        <v>132</v>
      </c>
    </row>
    <row r="80" spans="1:8" x14ac:dyDescent="0.3">
      <c r="A80" s="11" t="s">
        <v>3</v>
      </c>
      <c r="B80" s="11" t="s">
        <v>4</v>
      </c>
      <c r="C80" s="12" t="s">
        <v>5</v>
      </c>
      <c r="D80" s="12" t="s">
        <v>6</v>
      </c>
      <c r="E80" s="12" t="s">
        <v>33</v>
      </c>
      <c r="F80" s="13" t="s">
        <v>8</v>
      </c>
      <c r="G80" s="14" t="s">
        <v>10</v>
      </c>
    </row>
    <row r="81" spans="1:8" x14ac:dyDescent="0.3">
      <c r="A81" s="15" t="s">
        <v>110</v>
      </c>
      <c r="B81" s="16" t="s">
        <v>111</v>
      </c>
      <c r="C81" s="17" t="s">
        <v>112</v>
      </c>
      <c r="D81" s="18" t="s">
        <v>113</v>
      </c>
      <c r="E81" s="39"/>
      <c r="F81" s="40">
        <f>Unit_Price_Tab!$E81*$F$77</f>
        <v>0</v>
      </c>
      <c r="G81" s="41">
        <f>Unit_Price_Tab!$F81</f>
        <v>0</v>
      </c>
      <c r="H81" s="4">
        <f>G77*Unit_Price_Tab!$E81</f>
        <v>0</v>
      </c>
    </row>
    <row r="82" spans="1:8" x14ac:dyDescent="0.3">
      <c r="A82" s="15" t="s">
        <v>114</v>
      </c>
      <c r="B82" s="16" t="s">
        <v>115</v>
      </c>
      <c r="C82" s="17" t="s">
        <v>112</v>
      </c>
      <c r="D82" s="18" t="s">
        <v>113</v>
      </c>
      <c r="E82" s="39"/>
      <c r="F82" s="40">
        <f>Unit_Price_Tab!$E82*$F$77</f>
        <v>0</v>
      </c>
      <c r="G82" s="41">
        <f>Unit_Price_Tab!$F82</f>
        <v>0</v>
      </c>
      <c r="H82" s="4">
        <f>G77*Unit_Price_Tab!$E82</f>
        <v>0</v>
      </c>
    </row>
    <row r="83" spans="1:8" ht="28.8" x14ac:dyDescent="0.3">
      <c r="A83" s="15" t="s">
        <v>116</v>
      </c>
      <c r="B83" s="16" t="s">
        <v>117</v>
      </c>
      <c r="C83" s="17" t="s">
        <v>112</v>
      </c>
      <c r="D83" s="18" t="s">
        <v>113</v>
      </c>
      <c r="E83" s="39">
        <v>0</v>
      </c>
      <c r="F83" s="40">
        <f>Unit_Price_Tab!$E83*$F$77</f>
        <v>0</v>
      </c>
      <c r="G83" s="41">
        <f>Unit_Price_Tab!$F83</f>
        <v>0</v>
      </c>
      <c r="H83">
        <v>0</v>
      </c>
    </row>
    <row r="84" spans="1:8" x14ac:dyDescent="0.3">
      <c r="A84" s="15" t="s">
        <v>118</v>
      </c>
      <c r="B84" s="16" t="s">
        <v>119</v>
      </c>
      <c r="C84" s="17" t="s">
        <v>112</v>
      </c>
      <c r="D84" s="18" t="s">
        <v>113</v>
      </c>
      <c r="E84" s="39"/>
      <c r="F84" s="40">
        <f>Unit_Price_Tab!$E84*$F$77</f>
        <v>0</v>
      </c>
      <c r="G84" s="41">
        <f>Unit_Price_Tab!$F84</f>
        <v>0</v>
      </c>
      <c r="H84" s="4">
        <f>G77*Unit_Price_Tab!$E84</f>
        <v>0</v>
      </c>
    </row>
    <row r="85" spans="1:8" x14ac:dyDescent="0.3">
      <c r="A85" s="15" t="s">
        <v>120</v>
      </c>
      <c r="B85" s="16" t="s">
        <v>121</v>
      </c>
      <c r="C85" s="17" t="s">
        <v>112</v>
      </c>
      <c r="D85" s="18" t="s">
        <v>113</v>
      </c>
      <c r="E85" s="39"/>
      <c r="F85" s="40">
        <f>Unit_Price_Tab!$E85*$F$77</f>
        <v>0</v>
      </c>
      <c r="G85" s="41">
        <f>Unit_Price_Tab!$F85</f>
        <v>0</v>
      </c>
      <c r="H85" s="4">
        <f>G77*Unit_Price_Tab!$E85</f>
        <v>0</v>
      </c>
    </row>
    <row r="86" spans="1:8" ht="29.4" thickBot="1" x14ac:dyDescent="0.35">
      <c r="A86" s="15" t="s">
        <v>122</v>
      </c>
      <c r="B86" s="16" t="s">
        <v>123</v>
      </c>
      <c r="C86" s="17" t="s">
        <v>112</v>
      </c>
      <c r="D86" s="18" t="s">
        <v>113</v>
      </c>
      <c r="E86" s="39"/>
      <c r="F86" s="40">
        <f>Unit_Price_Tab!$E86*$F$77</f>
        <v>0</v>
      </c>
      <c r="G86" s="41">
        <f>Unit_Price_Tab!$F86</f>
        <v>0</v>
      </c>
      <c r="H86" s="4">
        <f>G77*Unit_Price_Tab!$E86</f>
        <v>0</v>
      </c>
    </row>
    <row r="87" spans="1:8" ht="15.6" thickTop="1" thickBot="1" x14ac:dyDescent="0.35">
      <c r="A87" s="30"/>
      <c r="B87" s="42"/>
      <c r="C87" s="30"/>
      <c r="D87" s="30"/>
      <c r="E87" s="43" t="s">
        <v>124</v>
      </c>
      <c r="F87" s="44">
        <f>SUBTOTAL(109,Unit_Price_Tab!$F$81:$F$86)</f>
        <v>0</v>
      </c>
      <c r="G87" s="36">
        <f>SUM(G81:G86)</f>
        <v>0</v>
      </c>
      <c r="H87" s="4">
        <f>SUM(H81:H86)</f>
        <v>0</v>
      </c>
    </row>
    <row r="88" spans="1:8" ht="15" thickTop="1" x14ac:dyDescent="0.3"/>
    <row r="91" spans="1:8" x14ac:dyDescent="0.3">
      <c r="B91" s="45"/>
      <c r="C91" s="46"/>
      <c r="D91" s="47"/>
      <c r="E91" s="48" t="s">
        <v>125</v>
      </c>
      <c r="F91" s="49">
        <f>$F$87+F77</f>
        <v>0</v>
      </c>
      <c r="G91" s="50">
        <f>Unit_Price_Tab!$G$87+G77</f>
        <v>0</v>
      </c>
    </row>
  </sheetData>
  <mergeCells count="1">
    <mergeCell ref="A2:F2"/>
  </mergeCells>
  <conditionalFormatting sqref="C46 C70:C71 C59:C61 C50:C54 C48 C33:C44 C23:C26 C15:C18 C8:C10 C63:C65">
    <cfRule type="expression" dxfId="6" priority="5">
      <formula>$C8&gt;0</formula>
    </cfRule>
  </conditionalFormatting>
  <conditionalFormatting sqref="C45">
    <cfRule type="expression" dxfId="5" priority="4">
      <formula>$C45&gt;0</formula>
    </cfRule>
  </conditionalFormatting>
  <conditionalFormatting sqref="C47">
    <cfRule type="expression" dxfId="4" priority="3">
      <formula>$C47&gt;0</formula>
    </cfRule>
  </conditionalFormatting>
  <conditionalFormatting sqref="C49">
    <cfRule type="expression" dxfId="3" priority="2">
      <formula>$C49&gt;0</formula>
    </cfRule>
  </conditionalFormatting>
  <conditionalFormatting sqref="C62">
    <cfRule type="expression" dxfId="2" priority="1">
      <formula>$C62&gt;0</formula>
    </cfRule>
  </conditionalFormatting>
  <conditionalFormatting sqref="A70:F71 A23:F26 A15:F18 A8:F10 A33:F54 A59:F65">
    <cfRule type="expression" dxfId="1" priority="6">
      <formula>#REF!&gt;0</formula>
    </cfRule>
    <cfRule type="expression" dxfId="0" priority="7">
      <formula>$C8&gt;0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rowBreaks count="2" manualBreakCount="2">
    <brk id="28" max="5" man="1"/>
    <brk id="6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30480</xdr:colOff>
                    <xdr:row>0</xdr:row>
                    <xdr:rowOff>7620</xdr:rowOff>
                  </from>
                  <to>
                    <xdr:col>1</xdr:col>
                    <xdr:colOff>975360</xdr:colOff>
                    <xdr:row>1</xdr:row>
                    <xdr:rowOff>15240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693420</xdr:colOff>
                    <xdr:row>0</xdr:row>
                    <xdr:rowOff>7620</xdr:rowOff>
                  </from>
                  <to>
                    <xdr:col>1</xdr:col>
                    <xdr:colOff>2407920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Solomon Shikur</dc:creator>
  <cp:lastModifiedBy>Leopoldo Dizon</cp:lastModifiedBy>
  <dcterms:created xsi:type="dcterms:W3CDTF">2022-11-23T16:18:09Z</dcterms:created>
  <dcterms:modified xsi:type="dcterms:W3CDTF">2022-12-20T16:19:43Z</dcterms:modified>
</cp:coreProperties>
</file>