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Andrew G. Eisley\Desktop\"/>
    </mc:Choice>
  </mc:AlternateContent>
  <xr:revisionPtr revIDLastSave="0" documentId="8_{03168F4A-ED13-4B08-AA16-5E79B6829BB2}" xr6:coauthVersionLast="31" xr6:coauthVersionMax="31" xr10:uidLastSave="{00000000-0000-0000-0000-000000000000}"/>
  <bookViews>
    <workbookView xWindow="0" yWindow="0" windowWidth="23040" windowHeight="7944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N60" i="1" l="1"/>
  <c r="E60" i="1" l="1"/>
  <c r="F13" i="1" l="1"/>
  <c r="G13" i="1"/>
  <c r="H13" i="1"/>
  <c r="F14" i="1"/>
  <c r="G14" i="1"/>
  <c r="H14" i="1"/>
  <c r="F15" i="1"/>
  <c r="G15" i="1"/>
  <c r="H15" i="1"/>
  <c r="F16" i="1"/>
  <c r="G16" i="1"/>
  <c r="H16" i="1"/>
  <c r="F17" i="1"/>
  <c r="G17" i="1"/>
  <c r="H17" i="1"/>
  <c r="F18" i="1"/>
  <c r="G18" i="1"/>
  <c r="H18" i="1"/>
  <c r="F19" i="1"/>
  <c r="G19" i="1"/>
  <c r="H19" i="1"/>
  <c r="F20" i="1"/>
  <c r="G20" i="1"/>
  <c r="H20" i="1"/>
  <c r="F21" i="1"/>
  <c r="G21" i="1"/>
  <c r="H21" i="1"/>
  <c r="F22" i="1"/>
  <c r="G22" i="1"/>
  <c r="H22" i="1"/>
  <c r="F23" i="1"/>
  <c r="G23" i="1"/>
  <c r="H23" i="1"/>
  <c r="F24" i="1"/>
  <c r="G24" i="1"/>
  <c r="H24" i="1"/>
  <c r="F25" i="1"/>
  <c r="G25" i="1"/>
  <c r="H25" i="1"/>
  <c r="F26" i="1"/>
  <c r="G26" i="1"/>
  <c r="H26" i="1"/>
  <c r="F27" i="1"/>
  <c r="G27" i="1"/>
  <c r="H27" i="1"/>
  <c r="F28" i="1"/>
  <c r="G28" i="1"/>
  <c r="H28" i="1"/>
  <c r="F29" i="1"/>
  <c r="G29" i="1"/>
  <c r="H29" i="1"/>
  <c r="F30" i="1"/>
  <c r="G30" i="1"/>
  <c r="H30" i="1"/>
  <c r="F31" i="1"/>
  <c r="G31" i="1"/>
  <c r="H31" i="1"/>
  <c r="F32" i="1"/>
  <c r="G32" i="1"/>
  <c r="H32" i="1"/>
  <c r="F33" i="1"/>
  <c r="G33" i="1"/>
  <c r="H33" i="1"/>
  <c r="F34" i="1"/>
  <c r="G34" i="1"/>
  <c r="H34" i="1"/>
  <c r="F35" i="1"/>
  <c r="G35" i="1"/>
  <c r="H35" i="1"/>
  <c r="F36" i="1"/>
  <c r="G36" i="1"/>
  <c r="H36" i="1"/>
  <c r="F37" i="1"/>
  <c r="G37" i="1"/>
  <c r="H37" i="1"/>
  <c r="F38" i="1"/>
  <c r="G38" i="1"/>
  <c r="H38" i="1"/>
  <c r="F39" i="1"/>
  <c r="G39" i="1"/>
  <c r="H39" i="1"/>
  <c r="F40" i="1"/>
  <c r="G40" i="1"/>
  <c r="H40" i="1"/>
  <c r="F41" i="1"/>
  <c r="G41" i="1"/>
  <c r="H41" i="1"/>
  <c r="F42" i="1"/>
  <c r="G42" i="1"/>
  <c r="H42" i="1"/>
  <c r="F43" i="1"/>
  <c r="G43" i="1"/>
  <c r="H43" i="1"/>
  <c r="F44" i="1"/>
  <c r="G44" i="1"/>
  <c r="H44" i="1"/>
  <c r="F45" i="1"/>
  <c r="G45" i="1"/>
  <c r="H45" i="1"/>
  <c r="F46" i="1"/>
  <c r="G46" i="1"/>
  <c r="H46" i="1"/>
  <c r="F47" i="1"/>
  <c r="G47" i="1"/>
  <c r="H47" i="1"/>
  <c r="F48" i="1"/>
  <c r="G48" i="1"/>
  <c r="H48" i="1"/>
  <c r="F49" i="1"/>
  <c r="G49" i="1"/>
  <c r="H49" i="1"/>
  <c r="F50" i="1"/>
  <c r="G50" i="1"/>
  <c r="H50" i="1"/>
  <c r="F51" i="1"/>
  <c r="G51" i="1"/>
  <c r="H51" i="1"/>
  <c r="F52" i="1"/>
  <c r="G52" i="1"/>
  <c r="H52" i="1"/>
  <c r="F53" i="1"/>
  <c r="G53" i="1"/>
  <c r="H53" i="1"/>
  <c r="F54" i="1"/>
  <c r="G54" i="1"/>
  <c r="H54" i="1"/>
  <c r="F55" i="1"/>
  <c r="G55" i="1"/>
  <c r="H55" i="1"/>
  <c r="F56" i="1"/>
  <c r="G56" i="1"/>
  <c r="H56" i="1"/>
  <c r="F57" i="1"/>
  <c r="G57" i="1"/>
  <c r="H57" i="1"/>
  <c r="F58" i="1"/>
  <c r="G58" i="1"/>
  <c r="H58" i="1"/>
  <c r="F59" i="1"/>
  <c r="G59" i="1"/>
  <c r="H59" i="1"/>
  <c r="H12" i="1"/>
  <c r="G12" i="1"/>
  <c r="F12" i="1"/>
  <c r="H11" i="1"/>
  <c r="G11" i="1"/>
  <c r="F11" i="1"/>
  <c r="F60" i="1" l="1"/>
  <c r="H60" i="1"/>
  <c r="G60" i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11" i="1"/>
  <c r="K11" i="1" l="1"/>
  <c r="K12" i="1"/>
  <c r="K58" i="1"/>
  <c r="K50" i="1"/>
  <c r="K42" i="1"/>
  <c r="K34" i="1"/>
  <c r="K22" i="1"/>
  <c r="K14" i="1"/>
  <c r="K57" i="1"/>
  <c r="K49" i="1"/>
  <c r="K41" i="1"/>
  <c r="K29" i="1"/>
  <c r="K21" i="1"/>
  <c r="K59" i="1"/>
  <c r="K55" i="1"/>
  <c r="K51" i="1"/>
  <c r="K47" i="1"/>
  <c r="K43" i="1"/>
  <c r="K39" i="1"/>
  <c r="K35" i="1"/>
  <c r="K31" i="1"/>
  <c r="K27" i="1"/>
  <c r="K23" i="1"/>
  <c r="K19" i="1"/>
  <c r="K15" i="1"/>
  <c r="K54" i="1"/>
  <c r="K46" i="1"/>
  <c r="K38" i="1"/>
  <c r="K30" i="1"/>
  <c r="K26" i="1"/>
  <c r="K18" i="1"/>
  <c r="K53" i="1"/>
  <c r="K45" i="1"/>
  <c r="K37" i="1"/>
  <c r="K33" i="1"/>
  <c r="K25" i="1"/>
  <c r="K17" i="1"/>
  <c r="K13" i="1"/>
  <c r="K56" i="1"/>
  <c r="K52" i="1"/>
  <c r="K48" i="1"/>
  <c r="K44" i="1"/>
  <c r="K40" i="1"/>
  <c r="K36" i="1"/>
  <c r="K32" i="1"/>
  <c r="K28" i="1"/>
  <c r="K24" i="1"/>
  <c r="K20" i="1"/>
  <c r="K16" i="1"/>
  <c r="C60" i="1"/>
  <c r="I60" i="1"/>
  <c r="L20" i="1" l="1"/>
  <c r="M20" i="1" s="1"/>
  <c r="L36" i="1"/>
  <c r="M36" i="1" s="1"/>
  <c r="L52" i="1"/>
  <c r="M52" i="1" s="1"/>
  <c r="L25" i="1"/>
  <c r="M25" i="1" s="1"/>
  <c r="L53" i="1"/>
  <c r="M53" i="1" s="1"/>
  <c r="L38" i="1"/>
  <c r="M38" i="1" s="1"/>
  <c r="L19" i="1"/>
  <c r="M19" i="1" s="1"/>
  <c r="L35" i="1"/>
  <c r="M35" i="1" s="1"/>
  <c r="L51" i="1"/>
  <c r="M51" i="1" s="1"/>
  <c r="L29" i="1"/>
  <c r="M29" i="1" s="1"/>
  <c r="L14" i="1"/>
  <c r="M14" i="1" s="1"/>
  <c r="L50" i="1"/>
  <c r="M50" i="1" s="1"/>
  <c r="L24" i="1"/>
  <c r="M24" i="1" s="1"/>
  <c r="L40" i="1"/>
  <c r="M40" i="1" s="1"/>
  <c r="L56" i="1"/>
  <c r="M56" i="1" s="1"/>
  <c r="L33" i="1"/>
  <c r="M33" i="1" s="1"/>
  <c r="L18" i="1"/>
  <c r="M18" i="1" s="1"/>
  <c r="L46" i="1"/>
  <c r="M46" i="1" s="1"/>
  <c r="L23" i="1"/>
  <c r="M23" i="1" s="1"/>
  <c r="L39" i="1"/>
  <c r="M39" i="1" s="1"/>
  <c r="L55" i="1"/>
  <c r="M55" i="1" s="1"/>
  <c r="L41" i="1"/>
  <c r="M41" i="1" s="1"/>
  <c r="L22" i="1"/>
  <c r="M22" i="1" s="1"/>
  <c r="L58" i="1"/>
  <c r="M58" i="1" s="1"/>
  <c r="L28" i="1"/>
  <c r="M28" i="1" s="1"/>
  <c r="L44" i="1"/>
  <c r="M44" i="1" s="1"/>
  <c r="L13" i="1"/>
  <c r="M13" i="1" s="1"/>
  <c r="L37" i="1"/>
  <c r="M37" i="1" s="1"/>
  <c r="L26" i="1"/>
  <c r="M26" i="1" s="1"/>
  <c r="L54" i="1"/>
  <c r="M54" i="1" s="1"/>
  <c r="L27" i="1"/>
  <c r="M27" i="1" s="1"/>
  <c r="L43" i="1"/>
  <c r="M43" i="1" s="1"/>
  <c r="L59" i="1"/>
  <c r="M59" i="1" s="1"/>
  <c r="L49" i="1"/>
  <c r="M49" i="1" s="1"/>
  <c r="L34" i="1"/>
  <c r="M34" i="1" s="1"/>
  <c r="L16" i="1"/>
  <c r="M16" i="1" s="1"/>
  <c r="L32" i="1"/>
  <c r="M32" i="1" s="1"/>
  <c r="L48" i="1"/>
  <c r="M48" i="1" s="1"/>
  <c r="L17" i="1"/>
  <c r="M17" i="1" s="1"/>
  <c r="L45" i="1"/>
  <c r="M45" i="1" s="1"/>
  <c r="L30" i="1"/>
  <c r="M30" i="1" s="1"/>
  <c r="L15" i="1"/>
  <c r="M15" i="1" s="1"/>
  <c r="L31" i="1"/>
  <c r="M31" i="1" s="1"/>
  <c r="L47" i="1"/>
  <c r="M47" i="1" s="1"/>
  <c r="L21" i="1"/>
  <c r="M21" i="1" s="1"/>
  <c r="L57" i="1"/>
  <c r="M57" i="1" s="1"/>
  <c r="L42" i="1"/>
  <c r="M42" i="1" s="1"/>
  <c r="L12" i="1"/>
  <c r="M11" i="1"/>
  <c r="L11" i="1"/>
  <c r="J60" i="1"/>
  <c r="L60" i="1" l="1"/>
  <c r="M12" i="1"/>
  <c r="M60" i="1" s="1"/>
  <c r="K60" i="1"/>
</calcChain>
</file>

<file path=xl/sharedStrings.xml><?xml version="1.0" encoding="utf-8"?>
<sst xmlns="http://schemas.openxmlformats.org/spreadsheetml/2006/main" count="124" uniqueCount="73">
  <si>
    <t>Site Name</t>
  </si>
  <si>
    <t>Project</t>
  </si>
  <si>
    <t>A. Montoya ES</t>
  </si>
  <si>
    <t>WAP R/R</t>
  </si>
  <si>
    <t>Alameda ES</t>
  </si>
  <si>
    <t>Armijo ES</t>
  </si>
  <si>
    <t>Atrisco ES</t>
  </si>
  <si>
    <t>Bel-Air ES</t>
  </si>
  <si>
    <t>Cleveland MS</t>
  </si>
  <si>
    <t>Corrales ES</t>
  </si>
  <si>
    <t>Grant MS</t>
  </si>
  <si>
    <t>Hayes MS</t>
  </si>
  <si>
    <t>Helen Cordero ES</t>
  </si>
  <si>
    <t>Hodgin ES</t>
  </si>
  <si>
    <t>Inez ES</t>
  </si>
  <si>
    <t>John Adams MS</t>
  </si>
  <si>
    <t>Kennedy MS</t>
  </si>
  <si>
    <t>La Mesa ES</t>
  </si>
  <si>
    <t>L.B. Johnson MS</t>
  </si>
  <si>
    <t>Longfellow ES</t>
  </si>
  <si>
    <t>McKinley MS</t>
  </si>
  <si>
    <t>Montezuma ES</t>
  </si>
  <si>
    <t>Pajarito ES</t>
  </si>
  <si>
    <t>Roosevelt MS</t>
  </si>
  <si>
    <t>Taft MS</t>
  </si>
  <si>
    <t>Washington MS</t>
  </si>
  <si>
    <t>Apache ES</t>
  </si>
  <si>
    <t>Bellehaven ES</t>
  </si>
  <si>
    <t>Chamiza ES</t>
  </si>
  <si>
    <t>Chelwood ES</t>
  </si>
  <si>
    <t>Comanche ES</t>
  </si>
  <si>
    <t>Dennis Chavez ES</t>
  </si>
  <si>
    <t>East San Jose ES</t>
  </si>
  <si>
    <t>Governor Bent ES</t>
  </si>
  <si>
    <t>Hoover MS</t>
  </si>
  <si>
    <t>Janet Kahn Integrated Arts ES</t>
  </si>
  <si>
    <t>Kit Carson ES</t>
  </si>
  <si>
    <t>Lowell ES</t>
  </si>
  <si>
    <t>Mark Twain ES</t>
  </si>
  <si>
    <t>McCollum ES</t>
  </si>
  <si>
    <t>Mitchell ES</t>
  </si>
  <si>
    <t>Sandia Base ES</t>
  </si>
  <si>
    <t>Sombra del Monte ES</t>
  </si>
  <si>
    <t>Tomasita ES</t>
  </si>
  <si>
    <t>Zia ES</t>
  </si>
  <si>
    <t>Zuni ES</t>
  </si>
  <si>
    <t>Lavaland ES</t>
  </si>
  <si>
    <t>College &amp; Career HS</t>
  </si>
  <si>
    <t>Coyote Willow Family School K-8</t>
  </si>
  <si>
    <t>George I. Sanchez CCS</t>
  </si>
  <si>
    <t>Mountain View ES</t>
  </si>
  <si>
    <t>48 Sites</t>
  </si>
  <si>
    <t>Loc. Code</t>
  </si>
  <si>
    <t>Labor Cost</t>
  </si>
  <si>
    <t>WAP count</t>
  </si>
  <si>
    <t>Example site</t>
  </si>
  <si>
    <t>Total Material Cost</t>
  </si>
  <si>
    <t xml:space="preserve">Aruba AP-515 WAP (Q9H63A) or equivalent </t>
  </si>
  <si>
    <t xml:space="preserve">Aruba AP-MNT-MP10-E Mount (R1C72A)  or equivalent </t>
  </si>
  <si>
    <t>Aruba LIC-ENT Enterprise Licence Bundle E-LTU (JW471AAE) or equivalent</t>
  </si>
  <si>
    <t>Cost Component/SKU</t>
  </si>
  <si>
    <t>Unit Cost (Percentage for Fixed Fee Reimbursement)</t>
  </si>
  <si>
    <t>Example</t>
  </si>
  <si>
    <t>VENDORS SHOULD ONLY COMPLETE THE SECTIONS HIGHLIGHTED IN LIGHT ORANGE</t>
  </si>
  <si>
    <t>NM Gross Receipt Tax</t>
  </si>
  <si>
    <t>Total Cost (labor + total material+tax)</t>
  </si>
  <si>
    <t>Vendor Pricing Input</t>
  </si>
  <si>
    <t>Fixed fee cost per $100 of equipment</t>
  </si>
  <si>
    <t>E-Rate Ineligible Costs</t>
  </si>
  <si>
    <t>This is an auto calculating form based on individual inputs.  Contractors need to fill in the items in Column C, Rows 3-7 as well as the labor cost for each site in Column E and the E-rate Ineligible Costs in Column N.</t>
  </si>
  <si>
    <t>NMGRT (Materials and Labor)</t>
  </si>
  <si>
    <t>Fixed Fee Cost per $100</t>
  </si>
  <si>
    <t>Total Material Cost and Fixed Fee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</si>
</sst>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44" fontId="0" fillId="0" borderId="0" xfId="0" applyNumberFormat="1" applyAlignment="1">
      <alignment horizontal="center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horizontal="center" wrapText="1"/>
    </xf>
    <xf numFmtId="0" fontId="0" fillId="0" borderId="4" xfId="0" applyBorder="1"/>
    <xf numFmtId="0" fontId="0" fillId="3" borderId="5" xfId="0" applyFont="1" applyFill="1" applyBorder="1" applyAlignment="1">
      <alignment horizontal="center" wrapText="1"/>
    </xf>
    <xf numFmtId="44" fontId="0" fillId="7" borderId="6" xfId="1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 wrapText="1"/>
    </xf>
    <xf numFmtId="164" fontId="0" fillId="7" borderId="9" xfId="1" applyNumberFormat="1" applyFont="1" applyFill="1" applyBorder="1" applyAlignment="1">
      <alignment horizontal="center"/>
    </xf>
    <xf numFmtId="44" fontId="0" fillId="3" borderId="1" xfId="1" applyFont="1" applyFill="1" applyBorder="1" applyAlignment="1" applyProtection="1">
      <alignment horizontal="center"/>
      <protection locked="0"/>
    </xf>
    <xf numFmtId="9" fontId="0" fillId="3" borderId="8" xfId="1" applyNumberFormat="1" applyFont="1" applyFill="1" applyBorder="1" applyAlignment="1" applyProtection="1">
      <alignment horizontal="center"/>
      <protection locked="0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11" xfId="0" applyFont="1" applyBorder="1" applyAlignment="1">
      <alignment horizontal="center"/>
    </xf>
    <xf numFmtId="0" fontId="0" fillId="0" borderId="0" xfId="0" applyAlignment="1"/>
    <xf numFmtId="0" fontId="5" fillId="0" borderId="12" xfId="0" applyFont="1" applyBorder="1" applyAlignment="1">
      <alignment wrapText="1"/>
    </xf>
    <xf numFmtId="0" fontId="9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44" fontId="0" fillId="4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44" fontId="0" fillId="2" borderId="1" xfId="1" applyFont="1" applyFill="1" applyBorder="1" applyAlignment="1">
      <alignment horizontal="center"/>
    </xf>
    <xf numFmtId="44" fontId="0" fillId="8" borderId="1" xfId="1" applyFont="1" applyFill="1" applyBorder="1" applyAlignment="1">
      <alignment horizontal="center"/>
    </xf>
    <xf numFmtId="44" fontId="0" fillId="6" borderId="1" xfId="1" applyFont="1" applyFill="1" applyBorder="1" applyAlignment="1">
      <alignment horizontal="center"/>
    </xf>
    <xf numFmtId="44" fontId="0" fillId="3" borderId="1" xfId="1" applyFont="1" applyFill="1" applyBorder="1" applyProtection="1">
      <protection locked="0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0"/>
  <sheetViews>
    <sheetView tabSelected="1" topLeftCell="C6" zoomScale="85" zoomScaleNormal="85" workbookViewId="0">
      <selection activeCell="E13" sqref="E13"/>
    </sheetView>
  </sheetViews>
  <sheetFormatPr defaultColWidth="25" defaultRowHeight="20.25" customHeight="1" x14ac:dyDescent="0.3"/>
  <cols>
    <col min="1" max="1" width="8.88671875" style="1" customWidth="1"/>
    <col min="2" max="2" width="30.5546875" customWidth="1"/>
    <col min="3" max="3" width="21.6640625" style="1" customWidth="1"/>
    <col min="4" max="4" width="11.6640625" customWidth="1"/>
    <col min="5" max="5" width="25" style="1"/>
    <col min="6" max="7" width="23.33203125" style="1" customWidth="1"/>
    <col min="8" max="11" width="25" style="1"/>
    <col min="12" max="12" width="36.6640625" bestFit="1" customWidth="1"/>
    <col min="13" max="13" width="35.21875" bestFit="1" customWidth="1"/>
  </cols>
  <sheetData>
    <row r="1" spans="1:14" ht="15" thickBot="1" x14ac:dyDescent="0.35">
      <c r="B1" s="20" t="s">
        <v>66</v>
      </c>
      <c r="C1" s="20"/>
      <c r="E1" s="19" t="s">
        <v>63</v>
      </c>
      <c r="F1" s="19"/>
    </row>
    <row r="2" spans="1:14" ht="60" customHeight="1" x14ac:dyDescent="0.3">
      <c r="B2" s="7" t="s">
        <v>60</v>
      </c>
      <c r="C2" s="8" t="s">
        <v>61</v>
      </c>
      <c r="D2" s="9" t="s">
        <v>62</v>
      </c>
      <c r="E2" s="18" t="s">
        <v>69</v>
      </c>
      <c r="F2" s="19"/>
    </row>
    <row r="3" spans="1:14" ht="44.4" customHeight="1" x14ac:dyDescent="0.3">
      <c r="B3" s="10" t="s">
        <v>57</v>
      </c>
      <c r="C3" s="14"/>
      <c r="D3" s="11">
        <v>300</v>
      </c>
    </row>
    <row r="4" spans="1:14" ht="36" customHeight="1" x14ac:dyDescent="0.3">
      <c r="B4" s="10" t="s">
        <v>58</v>
      </c>
      <c r="C4" s="14"/>
      <c r="D4" s="11">
        <v>2.95</v>
      </c>
    </row>
    <row r="5" spans="1:14" ht="45.6" customHeight="1" x14ac:dyDescent="0.3">
      <c r="B5" s="10" t="s">
        <v>59</v>
      </c>
      <c r="C5" s="14"/>
      <c r="D5" s="11">
        <v>60</v>
      </c>
    </row>
    <row r="6" spans="1:14" ht="35.4" customHeight="1" x14ac:dyDescent="0.3">
      <c r="B6" s="10" t="s">
        <v>67</v>
      </c>
      <c r="C6" s="14"/>
      <c r="D6" s="11">
        <v>10</v>
      </c>
    </row>
    <row r="7" spans="1:14" ht="35.4" customHeight="1" thickBot="1" x14ac:dyDescent="0.35">
      <c r="B7" s="12" t="s">
        <v>64</v>
      </c>
      <c r="C7" s="15"/>
      <c r="D7" s="13">
        <v>7.8750000000000001E-2</v>
      </c>
    </row>
    <row r="9" spans="1:14" ht="20.25" customHeight="1" x14ac:dyDescent="0.3">
      <c r="A9" s="16" t="s">
        <v>63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21"/>
      <c r="M9" s="21"/>
      <c r="N9" s="21"/>
    </row>
    <row r="10" spans="1:14" s="2" customFormat="1" ht="43.2" x14ac:dyDescent="0.3">
      <c r="A10" s="23" t="s">
        <v>52</v>
      </c>
      <c r="B10" s="23" t="s">
        <v>0</v>
      </c>
      <c r="C10" s="23" t="s">
        <v>54</v>
      </c>
      <c r="D10" s="23" t="s">
        <v>1</v>
      </c>
      <c r="E10" s="24" t="s">
        <v>53</v>
      </c>
      <c r="F10" s="25" t="s">
        <v>57</v>
      </c>
      <c r="G10" s="25" t="s">
        <v>58</v>
      </c>
      <c r="H10" s="25" t="s">
        <v>59</v>
      </c>
      <c r="I10" s="26" t="s">
        <v>56</v>
      </c>
      <c r="J10" s="26" t="s">
        <v>71</v>
      </c>
      <c r="K10" s="25" t="s">
        <v>72</v>
      </c>
      <c r="L10" s="27" t="s">
        <v>70</v>
      </c>
      <c r="M10" s="28" t="s">
        <v>65</v>
      </c>
      <c r="N10" s="24" t="s">
        <v>68</v>
      </c>
    </row>
    <row r="11" spans="1:14" ht="20.25" customHeight="1" x14ac:dyDescent="0.3">
      <c r="A11" s="29">
        <v>0</v>
      </c>
      <c r="B11" s="29" t="s">
        <v>55</v>
      </c>
      <c r="C11" s="30">
        <v>10</v>
      </c>
      <c r="D11" s="30"/>
      <c r="E11" s="31">
        <v>200</v>
      </c>
      <c r="F11" s="31">
        <f>C11*D3</f>
        <v>3000</v>
      </c>
      <c r="G11" s="31">
        <f>D4*C11</f>
        <v>29.5</v>
      </c>
      <c r="H11" s="31">
        <f>D5*C11</f>
        <v>600</v>
      </c>
      <c r="I11" s="31">
        <f>SUM(F11:H11)</f>
        <v>3629.5</v>
      </c>
      <c r="J11" s="31">
        <f>D6*I11/100</f>
        <v>362.95</v>
      </c>
      <c r="K11" s="31">
        <f>I11+J11</f>
        <v>3992.45</v>
      </c>
      <c r="L11" s="31">
        <f>(K11+E11)*D7</f>
        <v>330.15543750000001</v>
      </c>
      <c r="M11" s="31">
        <f>E11+K11+L11</f>
        <v>4522.6054374999994</v>
      </c>
      <c r="N11" s="31">
        <v>0</v>
      </c>
    </row>
    <row r="12" spans="1:14" ht="20.25" customHeight="1" x14ac:dyDescent="0.3">
      <c r="A12" s="32">
        <v>321</v>
      </c>
      <c r="B12" s="33" t="s">
        <v>2</v>
      </c>
      <c r="C12" s="34">
        <v>37</v>
      </c>
      <c r="D12" s="34" t="s">
        <v>3</v>
      </c>
      <c r="E12" s="14">
        <v>0</v>
      </c>
      <c r="F12" s="35">
        <f>C12*C$3</f>
        <v>0</v>
      </c>
      <c r="G12" s="35">
        <f>C12*C$4</f>
        <v>0</v>
      </c>
      <c r="H12" s="35">
        <f>C$5*C12</f>
        <v>0</v>
      </c>
      <c r="I12" s="35">
        <f t="shared" ref="I12:I59" si="0">SUM(F12:H12)</f>
        <v>0</v>
      </c>
      <c r="J12" s="35">
        <f>I12*C$6/100</f>
        <v>0</v>
      </c>
      <c r="K12" s="35">
        <f>I12+J12</f>
        <v>0</v>
      </c>
      <c r="L12" s="36">
        <f>(K12+E12)*C$7</f>
        <v>0</v>
      </c>
      <c r="M12" s="37">
        <f>K12+E12+L12</f>
        <v>0</v>
      </c>
      <c r="N12" s="38"/>
    </row>
    <row r="13" spans="1:14" ht="20.25" customHeight="1" x14ac:dyDescent="0.3">
      <c r="A13" s="34">
        <v>207</v>
      </c>
      <c r="B13" s="39" t="s">
        <v>4</v>
      </c>
      <c r="C13" s="34">
        <v>35</v>
      </c>
      <c r="D13" s="34" t="s">
        <v>3</v>
      </c>
      <c r="E13" s="14">
        <v>0</v>
      </c>
      <c r="F13" s="35">
        <f>C13*C$3</f>
        <v>0</v>
      </c>
      <c r="G13" s="35">
        <f>C13*C$4</f>
        <v>0</v>
      </c>
      <c r="H13" s="35">
        <f>C$5*C13</f>
        <v>0</v>
      </c>
      <c r="I13" s="35">
        <f t="shared" si="0"/>
        <v>0</v>
      </c>
      <c r="J13" s="35">
        <f t="shared" ref="J13:J59" si="1">I13*C$6/100</f>
        <v>0</v>
      </c>
      <c r="K13" s="35">
        <f t="shared" ref="K13:K59" si="2">I13+J13</f>
        <v>0</v>
      </c>
      <c r="L13" s="36">
        <f t="shared" ref="L13:L59" si="3">(K13+E13)*C$7</f>
        <v>0</v>
      </c>
      <c r="M13" s="37">
        <f>K13+E13+L13</f>
        <v>0</v>
      </c>
      <c r="N13" s="38"/>
    </row>
    <row r="14" spans="1:14" ht="20.25" customHeight="1" x14ac:dyDescent="0.3">
      <c r="A14" s="34">
        <v>215</v>
      </c>
      <c r="B14" s="39" t="s">
        <v>5</v>
      </c>
      <c r="C14" s="34">
        <v>44</v>
      </c>
      <c r="D14" s="34" t="s">
        <v>3</v>
      </c>
      <c r="E14" s="14">
        <v>0</v>
      </c>
      <c r="F14" s="35">
        <f>C14*C$3</f>
        <v>0</v>
      </c>
      <c r="G14" s="35">
        <f>C14*C$4</f>
        <v>0</v>
      </c>
      <c r="H14" s="35">
        <f>C$5*C14</f>
        <v>0</v>
      </c>
      <c r="I14" s="35">
        <f t="shared" si="0"/>
        <v>0</v>
      </c>
      <c r="J14" s="35">
        <f t="shared" si="1"/>
        <v>0</v>
      </c>
      <c r="K14" s="35">
        <f t="shared" si="2"/>
        <v>0</v>
      </c>
      <c r="L14" s="36">
        <f t="shared" si="3"/>
        <v>0</v>
      </c>
      <c r="M14" s="37">
        <f>K14+E14+L14</f>
        <v>0</v>
      </c>
      <c r="N14" s="38"/>
    </row>
    <row r="15" spans="1:14" ht="20.25" customHeight="1" x14ac:dyDescent="0.3">
      <c r="A15" s="34">
        <v>216</v>
      </c>
      <c r="B15" s="39" t="s">
        <v>6</v>
      </c>
      <c r="C15" s="34">
        <v>33</v>
      </c>
      <c r="D15" s="34" t="s">
        <v>3</v>
      </c>
      <c r="E15" s="14">
        <v>0</v>
      </c>
      <c r="F15" s="35">
        <f>C15*C$3</f>
        <v>0</v>
      </c>
      <c r="G15" s="35">
        <f>C15*C$4</f>
        <v>0</v>
      </c>
      <c r="H15" s="35">
        <f>C$5*C15</f>
        <v>0</v>
      </c>
      <c r="I15" s="35">
        <f t="shared" si="0"/>
        <v>0</v>
      </c>
      <c r="J15" s="35">
        <f t="shared" si="1"/>
        <v>0</v>
      </c>
      <c r="K15" s="35">
        <f t="shared" si="2"/>
        <v>0</v>
      </c>
      <c r="L15" s="36">
        <f t="shared" si="3"/>
        <v>0</v>
      </c>
      <c r="M15" s="37">
        <f>K15+E15+L15</f>
        <v>0</v>
      </c>
      <c r="N15" s="38"/>
    </row>
    <row r="16" spans="1:14" ht="20.25" customHeight="1" x14ac:dyDescent="0.3">
      <c r="A16" s="34">
        <v>228</v>
      </c>
      <c r="B16" s="39" t="s">
        <v>7</v>
      </c>
      <c r="C16" s="34">
        <v>43</v>
      </c>
      <c r="D16" s="34" t="s">
        <v>3</v>
      </c>
      <c r="E16" s="14">
        <v>0</v>
      </c>
      <c r="F16" s="35">
        <f>C16*C$3</f>
        <v>0</v>
      </c>
      <c r="G16" s="35">
        <f>C16*C$4</f>
        <v>0</v>
      </c>
      <c r="H16" s="35">
        <f>C$5*C16</f>
        <v>0</v>
      </c>
      <c r="I16" s="35">
        <f t="shared" si="0"/>
        <v>0</v>
      </c>
      <c r="J16" s="35">
        <f t="shared" si="1"/>
        <v>0</v>
      </c>
      <c r="K16" s="35">
        <f t="shared" si="2"/>
        <v>0</v>
      </c>
      <c r="L16" s="36">
        <f t="shared" si="3"/>
        <v>0</v>
      </c>
      <c r="M16" s="37">
        <f>K16+E16+L16</f>
        <v>0</v>
      </c>
      <c r="N16" s="38"/>
    </row>
    <row r="17" spans="1:14" ht="20.25" customHeight="1" x14ac:dyDescent="0.3">
      <c r="A17" s="34">
        <v>407</v>
      </c>
      <c r="B17" s="39" t="s">
        <v>8</v>
      </c>
      <c r="C17" s="34">
        <v>67</v>
      </c>
      <c r="D17" s="34" t="s">
        <v>3</v>
      </c>
      <c r="E17" s="14">
        <v>0</v>
      </c>
      <c r="F17" s="35">
        <f>C17*C$3</f>
        <v>0</v>
      </c>
      <c r="G17" s="35">
        <f>C17*C$4</f>
        <v>0</v>
      </c>
      <c r="H17" s="35">
        <f>C$5*C17</f>
        <v>0</v>
      </c>
      <c r="I17" s="35">
        <f t="shared" si="0"/>
        <v>0</v>
      </c>
      <c r="J17" s="35">
        <f t="shared" si="1"/>
        <v>0</v>
      </c>
      <c r="K17" s="35">
        <f t="shared" si="2"/>
        <v>0</v>
      </c>
      <c r="L17" s="36">
        <f t="shared" si="3"/>
        <v>0</v>
      </c>
      <c r="M17" s="37">
        <f>K17+E17+L17</f>
        <v>0</v>
      </c>
      <c r="N17" s="38"/>
    </row>
    <row r="18" spans="1:14" ht="20.25" customHeight="1" x14ac:dyDescent="0.3">
      <c r="A18" s="34">
        <v>351</v>
      </c>
      <c r="B18" s="39" t="s">
        <v>9</v>
      </c>
      <c r="C18" s="34">
        <v>39</v>
      </c>
      <c r="D18" s="34" t="s">
        <v>3</v>
      </c>
      <c r="E18" s="14">
        <v>0</v>
      </c>
      <c r="F18" s="35">
        <f>C18*C$3</f>
        <v>0</v>
      </c>
      <c r="G18" s="35">
        <f>C18*C$4</f>
        <v>0</v>
      </c>
      <c r="H18" s="35">
        <f>C$5*C18</f>
        <v>0</v>
      </c>
      <c r="I18" s="35">
        <f t="shared" si="0"/>
        <v>0</v>
      </c>
      <c r="J18" s="35">
        <f t="shared" si="1"/>
        <v>0</v>
      </c>
      <c r="K18" s="35">
        <f t="shared" si="2"/>
        <v>0</v>
      </c>
      <c r="L18" s="36">
        <f t="shared" si="3"/>
        <v>0</v>
      </c>
      <c r="M18" s="37">
        <f>K18+E18+L18</f>
        <v>0</v>
      </c>
      <c r="N18" s="38"/>
    </row>
    <row r="19" spans="1:14" ht="20.25" customHeight="1" x14ac:dyDescent="0.3">
      <c r="A19" s="34">
        <v>413</v>
      </c>
      <c r="B19" s="39" t="s">
        <v>10</v>
      </c>
      <c r="C19" s="34">
        <v>73</v>
      </c>
      <c r="D19" s="34" t="s">
        <v>3</v>
      </c>
      <c r="E19" s="14">
        <v>0</v>
      </c>
      <c r="F19" s="35">
        <f>C19*C$3</f>
        <v>0</v>
      </c>
      <c r="G19" s="35">
        <f>C19*C$4</f>
        <v>0</v>
      </c>
      <c r="H19" s="35">
        <f>C$5*C19</f>
        <v>0</v>
      </c>
      <c r="I19" s="35">
        <f t="shared" si="0"/>
        <v>0</v>
      </c>
      <c r="J19" s="35">
        <f t="shared" si="1"/>
        <v>0</v>
      </c>
      <c r="K19" s="35">
        <f t="shared" si="2"/>
        <v>0</v>
      </c>
      <c r="L19" s="36">
        <f t="shared" si="3"/>
        <v>0</v>
      </c>
      <c r="M19" s="37">
        <f>K19+E19+L19</f>
        <v>0</v>
      </c>
      <c r="N19" s="38"/>
    </row>
    <row r="20" spans="1:14" ht="20.25" customHeight="1" x14ac:dyDescent="0.3">
      <c r="A20" s="34">
        <v>416</v>
      </c>
      <c r="B20" s="39" t="s">
        <v>11</v>
      </c>
      <c r="C20" s="34">
        <v>54</v>
      </c>
      <c r="D20" s="34" t="s">
        <v>3</v>
      </c>
      <c r="E20" s="14">
        <v>0</v>
      </c>
      <c r="F20" s="35">
        <f>C20*C$3</f>
        <v>0</v>
      </c>
      <c r="G20" s="35">
        <f>C20*C$4</f>
        <v>0</v>
      </c>
      <c r="H20" s="35">
        <f>C$5*C20</f>
        <v>0</v>
      </c>
      <c r="I20" s="35">
        <f t="shared" si="0"/>
        <v>0</v>
      </c>
      <c r="J20" s="35">
        <f t="shared" si="1"/>
        <v>0</v>
      </c>
      <c r="K20" s="35">
        <f t="shared" si="2"/>
        <v>0</v>
      </c>
      <c r="L20" s="36">
        <f t="shared" si="3"/>
        <v>0</v>
      </c>
      <c r="M20" s="37">
        <f>K20+E20+L20</f>
        <v>0</v>
      </c>
      <c r="N20" s="38"/>
    </row>
    <row r="21" spans="1:14" ht="20.25" customHeight="1" x14ac:dyDescent="0.3">
      <c r="A21" s="34">
        <v>395</v>
      </c>
      <c r="B21" s="39" t="s">
        <v>12</v>
      </c>
      <c r="C21" s="34">
        <v>54</v>
      </c>
      <c r="D21" s="34" t="s">
        <v>3</v>
      </c>
      <c r="E21" s="14">
        <v>0</v>
      </c>
      <c r="F21" s="35">
        <f>C21*C$3</f>
        <v>0</v>
      </c>
      <c r="G21" s="35">
        <f>C21*C$4</f>
        <v>0</v>
      </c>
      <c r="H21" s="35">
        <f>C$5*C21</f>
        <v>0</v>
      </c>
      <c r="I21" s="35">
        <f t="shared" si="0"/>
        <v>0</v>
      </c>
      <c r="J21" s="35">
        <f t="shared" si="1"/>
        <v>0</v>
      </c>
      <c r="K21" s="35">
        <f t="shared" si="2"/>
        <v>0</v>
      </c>
      <c r="L21" s="36">
        <f t="shared" si="3"/>
        <v>0</v>
      </c>
      <c r="M21" s="37">
        <f>K21+E21+L21</f>
        <v>0</v>
      </c>
      <c r="N21" s="38"/>
    </row>
    <row r="22" spans="1:14" ht="20.25" customHeight="1" x14ac:dyDescent="0.3">
      <c r="A22" s="34">
        <v>273</v>
      </c>
      <c r="B22" s="39" t="s">
        <v>13</v>
      </c>
      <c r="C22" s="34">
        <v>62</v>
      </c>
      <c r="D22" s="34" t="s">
        <v>3</v>
      </c>
      <c r="E22" s="14">
        <v>0</v>
      </c>
      <c r="F22" s="35">
        <f>C22*C$3</f>
        <v>0</v>
      </c>
      <c r="G22" s="35">
        <f>C22*C$4</f>
        <v>0</v>
      </c>
      <c r="H22" s="35">
        <f>C$5*C22</f>
        <v>0</v>
      </c>
      <c r="I22" s="35">
        <f t="shared" si="0"/>
        <v>0</v>
      </c>
      <c r="J22" s="35">
        <f t="shared" si="1"/>
        <v>0</v>
      </c>
      <c r="K22" s="35">
        <f t="shared" si="2"/>
        <v>0</v>
      </c>
      <c r="L22" s="36">
        <f t="shared" si="3"/>
        <v>0</v>
      </c>
      <c r="M22" s="37">
        <f>K22+E22+L22</f>
        <v>0</v>
      </c>
      <c r="N22" s="38"/>
    </row>
    <row r="23" spans="1:14" ht="20.25" customHeight="1" x14ac:dyDescent="0.3">
      <c r="A23" s="34">
        <v>276</v>
      </c>
      <c r="B23" s="39" t="s">
        <v>14</v>
      </c>
      <c r="C23" s="34">
        <v>42</v>
      </c>
      <c r="D23" s="34" t="s">
        <v>3</v>
      </c>
      <c r="E23" s="14">
        <v>0</v>
      </c>
      <c r="F23" s="35">
        <f>C23*C$3</f>
        <v>0</v>
      </c>
      <c r="G23" s="35">
        <f>C23*C$4</f>
        <v>0</v>
      </c>
      <c r="H23" s="35">
        <f>C$5*C23</f>
        <v>0</v>
      </c>
      <c r="I23" s="35">
        <f t="shared" si="0"/>
        <v>0</v>
      </c>
      <c r="J23" s="35">
        <f t="shared" si="1"/>
        <v>0</v>
      </c>
      <c r="K23" s="35">
        <f t="shared" si="2"/>
        <v>0</v>
      </c>
      <c r="L23" s="36">
        <f t="shared" si="3"/>
        <v>0</v>
      </c>
      <c r="M23" s="37">
        <f>K23+E23+L23</f>
        <v>0</v>
      </c>
      <c r="N23" s="38"/>
    </row>
    <row r="24" spans="1:14" ht="20.25" customHeight="1" x14ac:dyDescent="0.3">
      <c r="A24" s="34">
        <v>405</v>
      </c>
      <c r="B24" s="39" t="s">
        <v>15</v>
      </c>
      <c r="C24" s="34">
        <v>84</v>
      </c>
      <c r="D24" s="34" t="s">
        <v>3</v>
      </c>
      <c r="E24" s="14">
        <v>0</v>
      </c>
      <c r="F24" s="35">
        <f>C24*C$3</f>
        <v>0</v>
      </c>
      <c r="G24" s="35">
        <f>C24*C$4</f>
        <v>0</v>
      </c>
      <c r="H24" s="35">
        <f>C$5*C24</f>
        <v>0</v>
      </c>
      <c r="I24" s="35">
        <f t="shared" si="0"/>
        <v>0</v>
      </c>
      <c r="J24" s="35">
        <f t="shared" si="1"/>
        <v>0</v>
      </c>
      <c r="K24" s="35">
        <f t="shared" si="2"/>
        <v>0</v>
      </c>
      <c r="L24" s="36">
        <f t="shared" si="3"/>
        <v>0</v>
      </c>
      <c r="M24" s="37">
        <f>K24+E24+L24</f>
        <v>0</v>
      </c>
      <c r="N24" s="38"/>
    </row>
    <row r="25" spans="1:14" ht="20.25" customHeight="1" x14ac:dyDescent="0.3">
      <c r="A25" s="34">
        <v>427</v>
      </c>
      <c r="B25" s="39" t="s">
        <v>16</v>
      </c>
      <c r="C25" s="34">
        <v>54</v>
      </c>
      <c r="D25" s="34" t="s">
        <v>3</v>
      </c>
      <c r="E25" s="14">
        <v>0</v>
      </c>
      <c r="F25" s="35">
        <f>C25*C$3</f>
        <v>0</v>
      </c>
      <c r="G25" s="35">
        <f>C25*C$4</f>
        <v>0</v>
      </c>
      <c r="H25" s="35">
        <f>C$5*C25</f>
        <v>0</v>
      </c>
      <c r="I25" s="35">
        <f t="shared" si="0"/>
        <v>0</v>
      </c>
      <c r="J25" s="35">
        <f t="shared" si="1"/>
        <v>0</v>
      </c>
      <c r="K25" s="35">
        <f t="shared" si="2"/>
        <v>0</v>
      </c>
      <c r="L25" s="36">
        <f t="shared" si="3"/>
        <v>0</v>
      </c>
      <c r="M25" s="37">
        <f>K25+E25+L25</f>
        <v>0</v>
      </c>
      <c r="N25" s="38"/>
    </row>
    <row r="26" spans="1:14" ht="20.25" customHeight="1" x14ac:dyDescent="0.3">
      <c r="A26" s="34">
        <v>285</v>
      </c>
      <c r="B26" s="39" t="s">
        <v>17</v>
      </c>
      <c r="C26" s="34">
        <v>65</v>
      </c>
      <c r="D26" s="34" t="s">
        <v>3</v>
      </c>
      <c r="E26" s="14">
        <v>0</v>
      </c>
      <c r="F26" s="35">
        <f>C26*C$3</f>
        <v>0</v>
      </c>
      <c r="G26" s="35">
        <f>C26*C$4</f>
        <v>0</v>
      </c>
      <c r="H26" s="35">
        <f>C$5*C26</f>
        <v>0</v>
      </c>
      <c r="I26" s="35">
        <f t="shared" si="0"/>
        <v>0</v>
      </c>
      <c r="J26" s="35">
        <f t="shared" si="1"/>
        <v>0</v>
      </c>
      <c r="K26" s="35">
        <f t="shared" si="2"/>
        <v>0</v>
      </c>
      <c r="L26" s="36">
        <f t="shared" si="3"/>
        <v>0</v>
      </c>
      <c r="M26" s="37">
        <f>K26+E26+L26</f>
        <v>0</v>
      </c>
      <c r="N26" s="38"/>
    </row>
    <row r="27" spans="1:14" ht="20.25" customHeight="1" x14ac:dyDescent="0.3">
      <c r="A27" s="34">
        <v>485</v>
      </c>
      <c r="B27" s="39" t="s">
        <v>18</v>
      </c>
      <c r="C27" s="34">
        <v>86</v>
      </c>
      <c r="D27" s="34" t="s">
        <v>3</v>
      </c>
      <c r="E27" s="14">
        <v>0</v>
      </c>
      <c r="F27" s="35">
        <f>C27*C$3</f>
        <v>0</v>
      </c>
      <c r="G27" s="35">
        <f>C27*C$4</f>
        <v>0</v>
      </c>
      <c r="H27" s="35">
        <f>C$5*C27</f>
        <v>0</v>
      </c>
      <c r="I27" s="35">
        <f t="shared" si="0"/>
        <v>0</v>
      </c>
      <c r="J27" s="35">
        <f t="shared" si="1"/>
        <v>0</v>
      </c>
      <c r="K27" s="35">
        <f t="shared" si="2"/>
        <v>0</v>
      </c>
      <c r="L27" s="36">
        <f t="shared" si="3"/>
        <v>0</v>
      </c>
      <c r="M27" s="37">
        <f>K27+E27+L27</f>
        <v>0</v>
      </c>
      <c r="N27" s="38"/>
    </row>
    <row r="28" spans="1:14" ht="20.25" customHeight="1" x14ac:dyDescent="0.3">
      <c r="A28" s="34">
        <v>291</v>
      </c>
      <c r="B28" s="39" t="s">
        <v>19</v>
      </c>
      <c r="C28" s="34">
        <v>32</v>
      </c>
      <c r="D28" s="34" t="s">
        <v>3</v>
      </c>
      <c r="E28" s="14">
        <v>0</v>
      </c>
      <c r="F28" s="35">
        <f>C28*C$3</f>
        <v>0</v>
      </c>
      <c r="G28" s="35">
        <f>C28*C$4</f>
        <v>0</v>
      </c>
      <c r="H28" s="35">
        <f>C$5*C28</f>
        <v>0</v>
      </c>
      <c r="I28" s="35">
        <f t="shared" si="0"/>
        <v>0</v>
      </c>
      <c r="J28" s="35">
        <f t="shared" si="1"/>
        <v>0</v>
      </c>
      <c r="K28" s="35">
        <f t="shared" si="2"/>
        <v>0</v>
      </c>
      <c r="L28" s="36">
        <f t="shared" si="3"/>
        <v>0</v>
      </c>
      <c r="M28" s="37">
        <f>K28+E28+L28</f>
        <v>0</v>
      </c>
      <c r="N28" s="38"/>
    </row>
    <row r="29" spans="1:14" ht="20.25" customHeight="1" x14ac:dyDescent="0.3">
      <c r="A29" s="34">
        <v>440</v>
      </c>
      <c r="B29" s="39" t="s">
        <v>20</v>
      </c>
      <c r="C29" s="34">
        <v>55</v>
      </c>
      <c r="D29" s="34" t="s">
        <v>3</v>
      </c>
      <c r="E29" s="14">
        <v>0</v>
      </c>
      <c r="F29" s="35">
        <f>C29*C$3</f>
        <v>0</v>
      </c>
      <c r="G29" s="35">
        <f>C29*C$4</f>
        <v>0</v>
      </c>
      <c r="H29" s="35">
        <f>C$5*C29</f>
        <v>0</v>
      </c>
      <c r="I29" s="35">
        <f t="shared" si="0"/>
        <v>0</v>
      </c>
      <c r="J29" s="35">
        <f t="shared" si="1"/>
        <v>0</v>
      </c>
      <c r="K29" s="35">
        <f t="shared" si="2"/>
        <v>0</v>
      </c>
      <c r="L29" s="36">
        <f t="shared" si="3"/>
        <v>0</v>
      </c>
      <c r="M29" s="37">
        <f>K29+E29+L29</f>
        <v>0</v>
      </c>
      <c r="N29" s="38"/>
    </row>
    <row r="30" spans="1:14" ht="20.25" customHeight="1" x14ac:dyDescent="0.3">
      <c r="A30" s="34">
        <v>315</v>
      </c>
      <c r="B30" s="39" t="s">
        <v>21</v>
      </c>
      <c r="C30" s="34">
        <v>53</v>
      </c>
      <c r="D30" s="34" t="s">
        <v>3</v>
      </c>
      <c r="E30" s="14">
        <v>0</v>
      </c>
      <c r="F30" s="35">
        <f>C30*C$3</f>
        <v>0</v>
      </c>
      <c r="G30" s="35">
        <f>C30*C$4</f>
        <v>0</v>
      </c>
      <c r="H30" s="35">
        <f>C$5*C30</f>
        <v>0</v>
      </c>
      <c r="I30" s="35">
        <f t="shared" si="0"/>
        <v>0</v>
      </c>
      <c r="J30" s="35">
        <f t="shared" si="1"/>
        <v>0</v>
      </c>
      <c r="K30" s="35">
        <f t="shared" si="2"/>
        <v>0</v>
      </c>
      <c r="L30" s="36">
        <f t="shared" si="3"/>
        <v>0</v>
      </c>
      <c r="M30" s="37">
        <f>K30+E30+L30</f>
        <v>0</v>
      </c>
      <c r="N30" s="38"/>
    </row>
    <row r="31" spans="1:14" ht="20.25" customHeight="1" x14ac:dyDescent="0.3">
      <c r="A31" s="34">
        <v>333</v>
      </c>
      <c r="B31" s="39" t="s">
        <v>22</v>
      </c>
      <c r="C31" s="34">
        <v>55</v>
      </c>
      <c r="D31" s="34" t="s">
        <v>3</v>
      </c>
      <c r="E31" s="14">
        <v>0</v>
      </c>
      <c r="F31" s="35">
        <f>C31*C$3</f>
        <v>0</v>
      </c>
      <c r="G31" s="35">
        <f>C31*C$4</f>
        <v>0</v>
      </c>
      <c r="H31" s="35">
        <f>C$5*C31</f>
        <v>0</v>
      </c>
      <c r="I31" s="35">
        <f t="shared" si="0"/>
        <v>0</v>
      </c>
      <c r="J31" s="35">
        <f t="shared" si="1"/>
        <v>0</v>
      </c>
      <c r="K31" s="35">
        <f t="shared" si="2"/>
        <v>0</v>
      </c>
      <c r="L31" s="36">
        <f t="shared" si="3"/>
        <v>0</v>
      </c>
      <c r="M31" s="37">
        <f>K31+E31+L31</f>
        <v>0</v>
      </c>
      <c r="N31" s="38"/>
    </row>
    <row r="32" spans="1:14" ht="20.25" customHeight="1" x14ac:dyDescent="0.3">
      <c r="A32" s="34">
        <v>452</v>
      </c>
      <c r="B32" s="39" t="s">
        <v>23</v>
      </c>
      <c r="C32" s="34">
        <v>52</v>
      </c>
      <c r="D32" s="34" t="s">
        <v>3</v>
      </c>
      <c r="E32" s="14">
        <v>0</v>
      </c>
      <c r="F32" s="35">
        <f>C32*C$3</f>
        <v>0</v>
      </c>
      <c r="G32" s="35">
        <f>C32*C$4</f>
        <v>0</v>
      </c>
      <c r="H32" s="35">
        <f>C$5*C32</f>
        <v>0</v>
      </c>
      <c r="I32" s="35">
        <f t="shared" si="0"/>
        <v>0</v>
      </c>
      <c r="J32" s="35">
        <f t="shared" si="1"/>
        <v>0</v>
      </c>
      <c r="K32" s="35">
        <f t="shared" si="2"/>
        <v>0</v>
      </c>
      <c r="L32" s="36">
        <f t="shared" si="3"/>
        <v>0</v>
      </c>
      <c r="M32" s="37">
        <f>K32+E32+L32</f>
        <v>0</v>
      </c>
      <c r="N32" s="38"/>
    </row>
    <row r="33" spans="1:14" ht="20.25" customHeight="1" x14ac:dyDescent="0.3">
      <c r="A33" s="34">
        <v>455</v>
      </c>
      <c r="B33" s="39" t="s">
        <v>24</v>
      </c>
      <c r="C33" s="34">
        <v>54</v>
      </c>
      <c r="D33" s="34" t="s">
        <v>3</v>
      </c>
      <c r="E33" s="14">
        <v>0</v>
      </c>
      <c r="F33" s="35">
        <f>C33*C$3</f>
        <v>0</v>
      </c>
      <c r="G33" s="35">
        <f>C33*C$4</f>
        <v>0</v>
      </c>
      <c r="H33" s="35">
        <f>C$5*C33</f>
        <v>0</v>
      </c>
      <c r="I33" s="35">
        <f t="shared" si="0"/>
        <v>0</v>
      </c>
      <c r="J33" s="35">
        <f t="shared" si="1"/>
        <v>0</v>
      </c>
      <c r="K33" s="35">
        <f t="shared" si="2"/>
        <v>0</v>
      </c>
      <c r="L33" s="36">
        <f t="shared" si="3"/>
        <v>0</v>
      </c>
      <c r="M33" s="37">
        <f>K33+E33+L33</f>
        <v>0</v>
      </c>
      <c r="N33" s="38"/>
    </row>
    <row r="34" spans="1:14" ht="20.25" customHeight="1" x14ac:dyDescent="0.3">
      <c r="A34" s="34">
        <v>465</v>
      </c>
      <c r="B34" s="39" t="s">
        <v>25</v>
      </c>
      <c r="C34" s="34">
        <v>45</v>
      </c>
      <c r="D34" s="34" t="s">
        <v>3</v>
      </c>
      <c r="E34" s="14">
        <v>0</v>
      </c>
      <c r="F34" s="35">
        <f>C34*C$3</f>
        <v>0</v>
      </c>
      <c r="G34" s="35">
        <f>C34*C$4</f>
        <v>0</v>
      </c>
      <c r="H34" s="35">
        <f>C$5*C34</f>
        <v>0</v>
      </c>
      <c r="I34" s="35">
        <f t="shared" si="0"/>
        <v>0</v>
      </c>
      <c r="J34" s="35">
        <f t="shared" si="1"/>
        <v>0</v>
      </c>
      <c r="K34" s="35">
        <f t="shared" si="2"/>
        <v>0</v>
      </c>
      <c r="L34" s="36">
        <f t="shared" si="3"/>
        <v>0</v>
      </c>
      <c r="M34" s="37">
        <f>K34+E34+L34</f>
        <v>0</v>
      </c>
      <c r="N34" s="38"/>
    </row>
    <row r="35" spans="1:14" ht="20.25" customHeight="1" x14ac:dyDescent="0.3">
      <c r="A35" s="34">
        <v>214</v>
      </c>
      <c r="B35" s="39" t="s">
        <v>26</v>
      </c>
      <c r="C35" s="34">
        <v>40</v>
      </c>
      <c r="D35" s="34" t="s">
        <v>3</v>
      </c>
      <c r="E35" s="14">
        <v>0</v>
      </c>
      <c r="F35" s="35">
        <f>C35*C$3</f>
        <v>0</v>
      </c>
      <c r="G35" s="35">
        <f>C35*C$4</f>
        <v>0</v>
      </c>
      <c r="H35" s="35">
        <f>C$5*C35</f>
        <v>0</v>
      </c>
      <c r="I35" s="35">
        <f t="shared" si="0"/>
        <v>0</v>
      </c>
      <c r="J35" s="35">
        <f t="shared" si="1"/>
        <v>0</v>
      </c>
      <c r="K35" s="35">
        <f t="shared" si="2"/>
        <v>0</v>
      </c>
      <c r="L35" s="36">
        <f t="shared" si="3"/>
        <v>0</v>
      </c>
      <c r="M35" s="37">
        <f>K35+E35+L35</f>
        <v>0</v>
      </c>
      <c r="N35" s="38"/>
    </row>
    <row r="36" spans="1:14" ht="20.25" customHeight="1" x14ac:dyDescent="0.3">
      <c r="A36" s="34">
        <v>229</v>
      </c>
      <c r="B36" s="39" t="s">
        <v>27</v>
      </c>
      <c r="C36" s="34">
        <v>33</v>
      </c>
      <c r="D36" s="34" t="s">
        <v>3</v>
      </c>
      <c r="E36" s="14">
        <v>0</v>
      </c>
      <c r="F36" s="35">
        <f>C36*C$3</f>
        <v>0</v>
      </c>
      <c r="G36" s="35">
        <f>C36*C$4</f>
        <v>0</v>
      </c>
      <c r="H36" s="35">
        <f>C$5*C36</f>
        <v>0</v>
      </c>
      <c r="I36" s="35">
        <f t="shared" si="0"/>
        <v>0</v>
      </c>
      <c r="J36" s="35">
        <f t="shared" si="1"/>
        <v>0</v>
      </c>
      <c r="K36" s="35">
        <f t="shared" si="2"/>
        <v>0</v>
      </c>
      <c r="L36" s="36">
        <f t="shared" si="3"/>
        <v>0</v>
      </c>
      <c r="M36" s="37">
        <f>K36+E36+L36</f>
        <v>0</v>
      </c>
      <c r="N36" s="38"/>
    </row>
    <row r="37" spans="1:14" ht="20.25" customHeight="1" x14ac:dyDescent="0.3">
      <c r="A37" s="34">
        <v>295</v>
      </c>
      <c r="B37" s="39" t="s">
        <v>28</v>
      </c>
      <c r="C37" s="34">
        <v>54</v>
      </c>
      <c r="D37" s="34" t="s">
        <v>3</v>
      </c>
      <c r="E37" s="14">
        <v>0</v>
      </c>
      <c r="F37" s="35">
        <f>C37*C$3</f>
        <v>0</v>
      </c>
      <c r="G37" s="35">
        <f>C37*C$4</f>
        <v>0</v>
      </c>
      <c r="H37" s="35">
        <f>C$5*C37</f>
        <v>0</v>
      </c>
      <c r="I37" s="35">
        <f t="shared" si="0"/>
        <v>0</v>
      </c>
      <c r="J37" s="35">
        <f t="shared" si="1"/>
        <v>0</v>
      </c>
      <c r="K37" s="35">
        <f t="shared" si="2"/>
        <v>0</v>
      </c>
      <c r="L37" s="36">
        <f t="shared" si="3"/>
        <v>0</v>
      </c>
      <c r="M37" s="37">
        <f>K37+E37+L37</f>
        <v>0</v>
      </c>
      <c r="N37" s="38"/>
    </row>
    <row r="38" spans="1:14" ht="20.25" customHeight="1" x14ac:dyDescent="0.3">
      <c r="A38" s="32">
        <v>236</v>
      </c>
      <c r="B38" s="33" t="s">
        <v>29</v>
      </c>
      <c r="C38" s="34">
        <v>50</v>
      </c>
      <c r="D38" s="34" t="s">
        <v>3</v>
      </c>
      <c r="E38" s="14">
        <v>0</v>
      </c>
      <c r="F38" s="35">
        <f>C38*C$3</f>
        <v>0</v>
      </c>
      <c r="G38" s="35">
        <f>C38*C$4</f>
        <v>0</v>
      </c>
      <c r="H38" s="35">
        <f>C$5*C38</f>
        <v>0</v>
      </c>
      <c r="I38" s="35">
        <f t="shared" si="0"/>
        <v>0</v>
      </c>
      <c r="J38" s="35">
        <f t="shared" si="1"/>
        <v>0</v>
      </c>
      <c r="K38" s="35">
        <f t="shared" si="2"/>
        <v>0</v>
      </c>
      <c r="L38" s="36">
        <f t="shared" si="3"/>
        <v>0</v>
      </c>
      <c r="M38" s="37">
        <f>K38+E38+L38</f>
        <v>0</v>
      </c>
      <c r="N38" s="38"/>
    </row>
    <row r="39" spans="1:14" ht="20.25" customHeight="1" x14ac:dyDescent="0.3">
      <c r="A39" s="34">
        <v>241</v>
      </c>
      <c r="B39" s="39" t="s">
        <v>30</v>
      </c>
      <c r="C39" s="34">
        <v>38</v>
      </c>
      <c r="D39" s="34" t="s">
        <v>3</v>
      </c>
      <c r="E39" s="14">
        <v>0</v>
      </c>
      <c r="F39" s="35">
        <f>C39*C$3</f>
        <v>0</v>
      </c>
      <c r="G39" s="35">
        <f>C39*C$4</f>
        <v>0</v>
      </c>
      <c r="H39" s="35">
        <f>C$5*C39</f>
        <v>0</v>
      </c>
      <c r="I39" s="35">
        <f t="shared" si="0"/>
        <v>0</v>
      </c>
      <c r="J39" s="35">
        <f t="shared" si="1"/>
        <v>0</v>
      </c>
      <c r="K39" s="35">
        <f t="shared" si="2"/>
        <v>0</v>
      </c>
      <c r="L39" s="36">
        <f t="shared" si="3"/>
        <v>0</v>
      </c>
      <c r="M39" s="37">
        <f>K39+E39+L39</f>
        <v>0</v>
      </c>
      <c r="N39" s="38"/>
    </row>
    <row r="40" spans="1:14" ht="20.25" customHeight="1" x14ac:dyDescent="0.3">
      <c r="A40" s="34">
        <v>203</v>
      </c>
      <c r="B40" s="39" t="s">
        <v>31</v>
      </c>
      <c r="C40" s="34">
        <v>67</v>
      </c>
      <c r="D40" s="34" t="s">
        <v>3</v>
      </c>
      <c r="E40" s="14">
        <v>0</v>
      </c>
      <c r="F40" s="35">
        <f>C40*C$3</f>
        <v>0</v>
      </c>
      <c r="G40" s="35">
        <f>C40*C$4</f>
        <v>0</v>
      </c>
      <c r="H40" s="35">
        <f>C$5*C40</f>
        <v>0</v>
      </c>
      <c r="I40" s="35">
        <f t="shared" si="0"/>
        <v>0</v>
      </c>
      <c r="J40" s="35">
        <f t="shared" si="1"/>
        <v>0</v>
      </c>
      <c r="K40" s="35">
        <f t="shared" si="2"/>
        <v>0</v>
      </c>
      <c r="L40" s="36">
        <f t="shared" si="3"/>
        <v>0</v>
      </c>
      <c r="M40" s="37">
        <f>K40+E40+L40</f>
        <v>0</v>
      </c>
      <c r="N40" s="38"/>
    </row>
    <row r="41" spans="1:14" ht="20.25" customHeight="1" x14ac:dyDescent="0.3">
      <c r="A41" s="34">
        <v>252</v>
      </c>
      <c r="B41" s="39" t="s">
        <v>32</v>
      </c>
      <c r="C41" s="34">
        <v>52</v>
      </c>
      <c r="D41" s="34" t="s">
        <v>3</v>
      </c>
      <c r="E41" s="14">
        <v>0</v>
      </c>
      <c r="F41" s="35">
        <f>C41*C$3</f>
        <v>0</v>
      </c>
      <c r="G41" s="35">
        <f>C41*C$4</f>
        <v>0</v>
      </c>
      <c r="H41" s="35">
        <f>C$5*C41</f>
        <v>0</v>
      </c>
      <c r="I41" s="35">
        <f t="shared" si="0"/>
        <v>0</v>
      </c>
      <c r="J41" s="35">
        <f t="shared" si="1"/>
        <v>0</v>
      </c>
      <c r="K41" s="35">
        <f t="shared" si="2"/>
        <v>0</v>
      </c>
      <c r="L41" s="36">
        <f t="shared" si="3"/>
        <v>0</v>
      </c>
      <c r="M41" s="37">
        <f>K41+E41+L41</f>
        <v>0</v>
      </c>
      <c r="N41" s="38"/>
    </row>
    <row r="42" spans="1:14" ht="20.25" customHeight="1" x14ac:dyDescent="0.3">
      <c r="A42" s="34">
        <v>230</v>
      </c>
      <c r="B42" s="39" t="s">
        <v>33</v>
      </c>
      <c r="C42" s="34">
        <v>53</v>
      </c>
      <c r="D42" s="34" t="s">
        <v>3</v>
      </c>
      <c r="E42" s="14">
        <v>0</v>
      </c>
      <c r="F42" s="35">
        <f>C42*C$3</f>
        <v>0</v>
      </c>
      <c r="G42" s="35">
        <f>C42*C$4</f>
        <v>0</v>
      </c>
      <c r="H42" s="35">
        <f>C$5*C42</f>
        <v>0</v>
      </c>
      <c r="I42" s="35">
        <f t="shared" si="0"/>
        <v>0</v>
      </c>
      <c r="J42" s="35">
        <f t="shared" si="1"/>
        <v>0</v>
      </c>
      <c r="K42" s="35">
        <f t="shared" si="2"/>
        <v>0</v>
      </c>
      <c r="L42" s="36">
        <f t="shared" si="3"/>
        <v>0</v>
      </c>
      <c r="M42" s="37">
        <f>K42+E42+L42</f>
        <v>0</v>
      </c>
      <c r="N42" s="38"/>
    </row>
    <row r="43" spans="1:14" ht="20.25" customHeight="1" x14ac:dyDescent="0.3">
      <c r="A43" s="34">
        <v>418</v>
      </c>
      <c r="B43" s="39" t="s">
        <v>34</v>
      </c>
      <c r="C43" s="34">
        <v>62</v>
      </c>
      <c r="D43" s="34" t="s">
        <v>3</v>
      </c>
      <c r="E43" s="14">
        <v>0</v>
      </c>
      <c r="F43" s="35">
        <f>C43*C$3</f>
        <v>0</v>
      </c>
      <c r="G43" s="35">
        <f>C43*C$4</f>
        <v>0</v>
      </c>
      <c r="H43" s="35">
        <f>C$5*C43</f>
        <v>0</v>
      </c>
      <c r="I43" s="35">
        <f t="shared" si="0"/>
        <v>0</v>
      </c>
      <c r="J43" s="35">
        <f t="shared" si="1"/>
        <v>0</v>
      </c>
      <c r="K43" s="35">
        <f t="shared" si="2"/>
        <v>0</v>
      </c>
      <c r="L43" s="36">
        <f t="shared" si="3"/>
        <v>0</v>
      </c>
      <c r="M43" s="37">
        <f>K43+E43+L43</f>
        <v>0</v>
      </c>
      <c r="N43" s="38"/>
    </row>
    <row r="44" spans="1:14" ht="20.25" customHeight="1" x14ac:dyDescent="0.3">
      <c r="A44" s="34">
        <v>258</v>
      </c>
      <c r="B44" s="39" t="s">
        <v>35</v>
      </c>
      <c r="C44" s="34">
        <v>44</v>
      </c>
      <c r="D44" s="34" t="s">
        <v>3</v>
      </c>
      <c r="E44" s="14">
        <v>0</v>
      </c>
      <c r="F44" s="35">
        <f>C44*C$3</f>
        <v>0</v>
      </c>
      <c r="G44" s="35">
        <f>C44*C$4</f>
        <v>0</v>
      </c>
      <c r="H44" s="35">
        <f>C$5*C44</f>
        <v>0</v>
      </c>
      <c r="I44" s="35">
        <f t="shared" si="0"/>
        <v>0</v>
      </c>
      <c r="J44" s="35">
        <f t="shared" si="1"/>
        <v>0</v>
      </c>
      <c r="K44" s="35">
        <f t="shared" si="2"/>
        <v>0</v>
      </c>
      <c r="L44" s="36">
        <f t="shared" si="3"/>
        <v>0</v>
      </c>
      <c r="M44" s="37">
        <f>K44+E44+L44</f>
        <v>0</v>
      </c>
      <c r="N44" s="38"/>
    </row>
    <row r="45" spans="1:14" ht="20.25" customHeight="1" x14ac:dyDescent="0.3">
      <c r="A45" s="34">
        <v>231</v>
      </c>
      <c r="B45" s="39" t="s">
        <v>36</v>
      </c>
      <c r="C45" s="34">
        <v>54</v>
      </c>
      <c r="D45" s="34" t="s">
        <v>3</v>
      </c>
      <c r="E45" s="14">
        <v>0</v>
      </c>
      <c r="F45" s="35">
        <f>C45*C$3</f>
        <v>0</v>
      </c>
      <c r="G45" s="35">
        <f>C45*C$4</f>
        <v>0</v>
      </c>
      <c r="H45" s="35">
        <f>C$5*C45</f>
        <v>0</v>
      </c>
      <c r="I45" s="35">
        <f t="shared" si="0"/>
        <v>0</v>
      </c>
      <c r="J45" s="35">
        <f t="shared" si="1"/>
        <v>0</v>
      </c>
      <c r="K45" s="35">
        <f t="shared" si="2"/>
        <v>0</v>
      </c>
      <c r="L45" s="36">
        <f t="shared" si="3"/>
        <v>0</v>
      </c>
      <c r="M45" s="37">
        <f>K45+E45+L45</f>
        <v>0</v>
      </c>
      <c r="N45" s="38"/>
    </row>
    <row r="46" spans="1:14" ht="20.25" customHeight="1" x14ac:dyDescent="0.3">
      <c r="A46" s="34">
        <v>300</v>
      </c>
      <c r="B46" s="39" t="s">
        <v>37</v>
      </c>
      <c r="C46" s="34">
        <v>39</v>
      </c>
      <c r="D46" s="34" t="s">
        <v>3</v>
      </c>
      <c r="E46" s="14">
        <v>0</v>
      </c>
      <c r="F46" s="35">
        <f>C46*C$3</f>
        <v>0</v>
      </c>
      <c r="G46" s="35">
        <f>C46*C$4</f>
        <v>0</v>
      </c>
      <c r="H46" s="35">
        <f>C$5*C46</f>
        <v>0</v>
      </c>
      <c r="I46" s="35">
        <f t="shared" si="0"/>
        <v>0</v>
      </c>
      <c r="J46" s="35">
        <f t="shared" si="1"/>
        <v>0</v>
      </c>
      <c r="K46" s="35">
        <f t="shared" si="2"/>
        <v>0</v>
      </c>
      <c r="L46" s="36">
        <f t="shared" si="3"/>
        <v>0</v>
      </c>
      <c r="M46" s="37">
        <f>K46+E46+L46</f>
        <v>0</v>
      </c>
      <c r="N46" s="38"/>
    </row>
    <row r="47" spans="1:14" ht="20.25" customHeight="1" x14ac:dyDescent="0.3">
      <c r="A47" s="34">
        <v>364</v>
      </c>
      <c r="B47" s="39" t="s">
        <v>38</v>
      </c>
      <c r="C47" s="34">
        <v>48</v>
      </c>
      <c r="D47" s="34" t="s">
        <v>3</v>
      </c>
      <c r="E47" s="14">
        <v>0</v>
      </c>
      <c r="F47" s="35">
        <f>C47*C$3</f>
        <v>0</v>
      </c>
      <c r="G47" s="35">
        <f>C47*C$4</f>
        <v>0</v>
      </c>
      <c r="H47" s="35">
        <f>C$5*C47</f>
        <v>0</v>
      </c>
      <c r="I47" s="35">
        <f t="shared" si="0"/>
        <v>0</v>
      </c>
      <c r="J47" s="35">
        <f t="shared" si="1"/>
        <v>0</v>
      </c>
      <c r="K47" s="35">
        <f t="shared" si="2"/>
        <v>0</v>
      </c>
      <c r="L47" s="36">
        <f t="shared" si="3"/>
        <v>0</v>
      </c>
      <c r="M47" s="37">
        <f>K47+E47+L47</f>
        <v>0</v>
      </c>
      <c r="N47" s="38"/>
    </row>
    <row r="48" spans="1:14" ht="20.25" customHeight="1" x14ac:dyDescent="0.3">
      <c r="A48" s="34">
        <v>307</v>
      </c>
      <c r="B48" s="39" t="s">
        <v>39</v>
      </c>
      <c r="C48" s="34">
        <v>53</v>
      </c>
      <c r="D48" s="34" t="s">
        <v>3</v>
      </c>
      <c r="E48" s="14">
        <v>0</v>
      </c>
      <c r="F48" s="35">
        <f>C48*C$3</f>
        <v>0</v>
      </c>
      <c r="G48" s="35">
        <f>C48*C$4</f>
        <v>0</v>
      </c>
      <c r="H48" s="35">
        <f>C$5*C48</f>
        <v>0</v>
      </c>
      <c r="I48" s="35">
        <f t="shared" si="0"/>
        <v>0</v>
      </c>
      <c r="J48" s="35">
        <f t="shared" si="1"/>
        <v>0</v>
      </c>
      <c r="K48" s="35">
        <f t="shared" si="2"/>
        <v>0</v>
      </c>
      <c r="L48" s="36">
        <f t="shared" si="3"/>
        <v>0</v>
      </c>
      <c r="M48" s="37">
        <f>K48+E48+L48</f>
        <v>0</v>
      </c>
      <c r="N48" s="38"/>
    </row>
    <row r="49" spans="1:14" ht="20.25" customHeight="1" x14ac:dyDescent="0.3">
      <c r="A49" s="34">
        <v>310</v>
      </c>
      <c r="B49" s="39" t="s">
        <v>40</v>
      </c>
      <c r="C49" s="34">
        <v>41</v>
      </c>
      <c r="D49" s="34" t="s">
        <v>3</v>
      </c>
      <c r="E49" s="14">
        <v>0</v>
      </c>
      <c r="F49" s="35">
        <f>C49*C$3</f>
        <v>0</v>
      </c>
      <c r="G49" s="35">
        <f>C49*C$4</f>
        <v>0</v>
      </c>
      <c r="H49" s="35">
        <f>C$5*C49</f>
        <v>0</v>
      </c>
      <c r="I49" s="35">
        <f t="shared" si="0"/>
        <v>0</v>
      </c>
      <c r="J49" s="35">
        <f t="shared" si="1"/>
        <v>0</v>
      </c>
      <c r="K49" s="35">
        <f t="shared" si="2"/>
        <v>0</v>
      </c>
      <c r="L49" s="36">
        <f t="shared" si="3"/>
        <v>0</v>
      </c>
      <c r="M49" s="37">
        <f>K49+E49+L49</f>
        <v>0</v>
      </c>
      <c r="N49" s="38"/>
    </row>
    <row r="50" spans="1:14" ht="20.25" customHeight="1" x14ac:dyDescent="0.3">
      <c r="A50" s="40">
        <v>348</v>
      </c>
      <c r="B50" s="33" t="s">
        <v>41</v>
      </c>
      <c r="C50" s="34">
        <v>44</v>
      </c>
      <c r="D50" s="34" t="s">
        <v>3</v>
      </c>
      <c r="E50" s="14">
        <v>0</v>
      </c>
      <c r="F50" s="35">
        <f>C50*C$3</f>
        <v>0</v>
      </c>
      <c r="G50" s="35">
        <f>C50*C$4</f>
        <v>0</v>
      </c>
      <c r="H50" s="35">
        <f>C$5*C50</f>
        <v>0</v>
      </c>
      <c r="I50" s="35">
        <f t="shared" si="0"/>
        <v>0</v>
      </c>
      <c r="J50" s="35">
        <f t="shared" si="1"/>
        <v>0</v>
      </c>
      <c r="K50" s="35">
        <f t="shared" si="2"/>
        <v>0</v>
      </c>
      <c r="L50" s="36">
        <f t="shared" si="3"/>
        <v>0</v>
      </c>
      <c r="M50" s="37">
        <f>K50+E50+L50</f>
        <v>0</v>
      </c>
      <c r="N50" s="38"/>
    </row>
    <row r="51" spans="1:14" ht="20.25" customHeight="1" x14ac:dyDescent="0.3">
      <c r="A51" s="34">
        <v>357</v>
      </c>
      <c r="B51" s="39" t="s">
        <v>42</v>
      </c>
      <c r="C51" s="34">
        <v>40</v>
      </c>
      <c r="D51" s="34" t="s">
        <v>3</v>
      </c>
      <c r="E51" s="14">
        <v>0</v>
      </c>
      <c r="F51" s="35">
        <f>C51*C$3</f>
        <v>0</v>
      </c>
      <c r="G51" s="35">
        <f>C51*C$4</f>
        <v>0</v>
      </c>
      <c r="H51" s="35">
        <f>C$5*C51</f>
        <v>0</v>
      </c>
      <c r="I51" s="35">
        <f t="shared" si="0"/>
        <v>0</v>
      </c>
      <c r="J51" s="35">
        <f t="shared" si="1"/>
        <v>0</v>
      </c>
      <c r="K51" s="35">
        <f t="shared" si="2"/>
        <v>0</v>
      </c>
      <c r="L51" s="36">
        <f t="shared" si="3"/>
        <v>0</v>
      </c>
      <c r="M51" s="37">
        <f>K51+E51+L51</f>
        <v>0</v>
      </c>
      <c r="N51" s="38"/>
    </row>
    <row r="52" spans="1:14" ht="20.25" customHeight="1" x14ac:dyDescent="0.3">
      <c r="A52" s="34">
        <v>363</v>
      </c>
      <c r="B52" s="39" t="s">
        <v>43</v>
      </c>
      <c r="C52" s="34">
        <v>44</v>
      </c>
      <c r="D52" s="34" t="s">
        <v>3</v>
      </c>
      <c r="E52" s="14">
        <v>0</v>
      </c>
      <c r="F52" s="35">
        <f>C52*C$3</f>
        <v>0</v>
      </c>
      <c r="G52" s="35">
        <f>C52*C$4</f>
        <v>0</v>
      </c>
      <c r="H52" s="35">
        <f>C$5*C52</f>
        <v>0</v>
      </c>
      <c r="I52" s="35">
        <f t="shared" si="0"/>
        <v>0</v>
      </c>
      <c r="J52" s="35">
        <f t="shared" si="1"/>
        <v>0</v>
      </c>
      <c r="K52" s="35">
        <f t="shared" si="2"/>
        <v>0</v>
      </c>
      <c r="L52" s="36">
        <f t="shared" si="3"/>
        <v>0</v>
      </c>
      <c r="M52" s="37">
        <f>K52+E52+L52</f>
        <v>0</v>
      </c>
      <c r="N52" s="38"/>
    </row>
    <row r="53" spans="1:14" ht="20.25" customHeight="1" x14ac:dyDescent="0.3">
      <c r="A53" s="34">
        <v>385</v>
      </c>
      <c r="B53" s="39" t="s">
        <v>44</v>
      </c>
      <c r="C53" s="34">
        <v>49</v>
      </c>
      <c r="D53" s="34" t="s">
        <v>3</v>
      </c>
      <c r="E53" s="14">
        <v>0</v>
      </c>
      <c r="F53" s="35">
        <f>C53*C$3</f>
        <v>0</v>
      </c>
      <c r="G53" s="35">
        <f>C53*C$4</f>
        <v>0</v>
      </c>
      <c r="H53" s="35">
        <f>C$5*C53</f>
        <v>0</v>
      </c>
      <c r="I53" s="35">
        <f t="shared" si="0"/>
        <v>0</v>
      </c>
      <c r="J53" s="35">
        <f t="shared" si="1"/>
        <v>0</v>
      </c>
      <c r="K53" s="35">
        <f t="shared" si="2"/>
        <v>0</v>
      </c>
      <c r="L53" s="36">
        <f t="shared" si="3"/>
        <v>0</v>
      </c>
      <c r="M53" s="37">
        <f>K53+E53+L53</f>
        <v>0</v>
      </c>
      <c r="N53" s="38"/>
    </row>
    <row r="54" spans="1:14" ht="20.25" customHeight="1" x14ac:dyDescent="0.3">
      <c r="A54" s="32">
        <v>388</v>
      </c>
      <c r="B54" s="33" t="s">
        <v>45</v>
      </c>
      <c r="C54" s="34">
        <v>43</v>
      </c>
      <c r="D54" s="34" t="s">
        <v>3</v>
      </c>
      <c r="E54" s="14">
        <v>0</v>
      </c>
      <c r="F54" s="35">
        <f>C54*C$3</f>
        <v>0</v>
      </c>
      <c r="G54" s="35">
        <f>C54*C$4</f>
        <v>0</v>
      </c>
      <c r="H54" s="35">
        <f>C$5*C54</f>
        <v>0</v>
      </c>
      <c r="I54" s="35">
        <f t="shared" si="0"/>
        <v>0</v>
      </c>
      <c r="J54" s="35">
        <f t="shared" si="1"/>
        <v>0</v>
      </c>
      <c r="K54" s="35">
        <f t="shared" si="2"/>
        <v>0</v>
      </c>
      <c r="L54" s="36">
        <f t="shared" si="3"/>
        <v>0</v>
      </c>
      <c r="M54" s="37">
        <f>K54+E54+L54</f>
        <v>0</v>
      </c>
      <c r="N54" s="38"/>
    </row>
    <row r="55" spans="1:14" ht="20.25" customHeight="1" x14ac:dyDescent="0.3">
      <c r="A55" s="34">
        <v>288</v>
      </c>
      <c r="B55" s="39" t="s">
        <v>46</v>
      </c>
      <c r="C55" s="34">
        <v>63</v>
      </c>
      <c r="D55" s="34" t="s">
        <v>3</v>
      </c>
      <c r="E55" s="14">
        <v>0</v>
      </c>
      <c r="F55" s="35">
        <f>C55*C$3</f>
        <v>0</v>
      </c>
      <c r="G55" s="35">
        <f>C55*C$4</f>
        <v>0</v>
      </c>
      <c r="H55" s="35">
        <f>C$5*C55</f>
        <v>0</v>
      </c>
      <c r="I55" s="35">
        <f t="shared" si="0"/>
        <v>0</v>
      </c>
      <c r="J55" s="35">
        <f t="shared" si="1"/>
        <v>0</v>
      </c>
      <c r="K55" s="35">
        <f t="shared" si="2"/>
        <v>0</v>
      </c>
      <c r="L55" s="36">
        <f t="shared" si="3"/>
        <v>0</v>
      </c>
      <c r="M55" s="37">
        <f>K55+E55+L55</f>
        <v>0</v>
      </c>
      <c r="N55" s="38"/>
    </row>
    <row r="56" spans="1:14" ht="20.25" customHeight="1" x14ac:dyDescent="0.3">
      <c r="A56" s="34">
        <v>591</v>
      </c>
      <c r="B56" s="39" t="s">
        <v>47</v>
      </c>
      <c r="C56" s="34">
        <v>13</v>
      </c>
      <c r="D56" s="34" t="s">
        <v>3</v>
      </c>
      <c r="E56" s="14">
        <v>0</v>
      </c>
      <c r="F56" s="35">
        <f>C56*C$3</f>
        <v>0</v>
      </c>
      <c r="G56" s="35">
        <f>C56*C$4</f>
        <v>0</v>
      </c>
      <c r="H56" s="35">
        <f>C$5*C56</f>
        <v>0</v>
      </c>
      <c r="I56" s="35">
        <f t="shared" si="0"/>
        <v>0</v>
      </c>
      <c r="J56" s="35">
        <f t="shared" si="1"/>
        <v>0</v>
      </c>
      <c r="K56" s="35">
        <f t="shared" si="2"/>
        <v>0</v>
      </c>
      <c r="L56" s="36">
        <f t="shared" si="3"/>
        <v>0</v>
      </c>
      <c r="M56" s="37">
        <f>K56+E56+L56</f>
        <v>0</v>
      </c>
      <c r="N56" s="38"/>
    </row>
    <row r="57" spans="1:14" ht="20.25" customHeight="1" x14ac:dyDescent="0.3">
      <c r="A57" s="34">
        <v>952</v>
      </c>
      <c r="B57" s="39" t="s">
        <v>48</v>
      </c>
      <c r="C57" s="34">
        <v>18</v>
      </c>
      <c r="D57" s="34" t="s">
        <v>3</v>
      </c>
      <c r="E57" s="14">
        <v>0</v>
      </c>
      <c r="F57" s="35">
        <f>C57*C$3</f>
        <v>0</v>
      </c>
      <c r="G57" s="35">
        <f>C57*C$4</f>
        <v>0</v>
      </c>
      <c r="H57" s="35">
        <f>C$5*C57</f>
        <v>0</v>
      </c>
      <c r="I57" s="35">
        <f t="shared" si="0"/>
        <v>0</v>
      </c>
      <c r="J57" s="35">
        <f t="shared" si="1"/>
        <v>0</v>
      </c>
      <c r="K57" s="35">
        <f t="shared" si="2"/>
        <v>0</v>
      </c>
      <c r="L57" s="36">
        <f t="shared" si="3"/>
        <v>0</v>
      </c>
      <c r="M57" s="37">
        <f>K57+E57+L57</f>
        <v>0</v>
      </c>
      <c r="N57" s="38"/>
    </row>
    <row r="58" spans="1:14" ht="20.25" customHeight="1" x14ac:dyDescent="0.3">
      <c r="A58" s="34">
        <v>496</v>
      </c>
      <c r="B58" s="39" t="s">
        <v>49</v>
      </c>
      <c r="C58" s="34">
        <v>114</v>
      </c>
      <c r="D58" s="34" t="s">
        <v>3</v>
      </c>
      <c r="E58" s="14">
        <v>0</v>
      </c>
      <c r="F58" s="35">
        <f>C58*C$3</f>
        <v>0</v>
      </c>
      <c r="G58" s="35">
        <f>C58*C$4</f>
        <v>0</v>
      </c>
      <c r="H58" s="35">
        <f>C$5*C58</f>
        <v>0</v>
      </c>
      <c r="I58" s="35">
        <f t="shared" si="0"/>
        <v>0</v>
      </c>
      <c r="J58" s="35">
        <f t="shared" si="1"/>
        <v>0</v>
      </c>
      <c r="K58" s="35">
        <f t="shared" si="2"/>
        <v>0</v>
      </c>
      <c r="L58" s="36">
        <f t="shared" si="3"/>
        <v>0</v>
      </c>
      <c r="M58" s="37">
        <f>K58+E58+L58</f>
        <v>0</v>
      </c>
      <c r="N58" s="38"/>
    </row>
    <row r="59" spans="1:14" ht="20.25" customHeight="1" x14ac:dyDescent="0.3">
      <c r="A59" s="34">
        <v>324</v>
      </c>
      <c r="B59" s="39" t="s">
        <v>50</v>
      </c>
      <c r="C59" s="34">
        <v>43</v>
      </c>
      <c r="D59" s="34" t="s">
        <v>3</v>
      </c>
      <c r="E59" s="14">
        <v>0</v>
      </c>
      <c r="F59" s="35">
        <f>C59*C$3</f>
        <v>0</v>
      </c>
      <c r="G59" s="35">
        <f>C59*C$4</f>
        <v>0</v>
      </c>
      <c r="H59" s="35">
        <f>C$5*C59</f>
        <v>0</v>
      </c>
      <c r="I59" s="35">
        <f t="shared" si="0"/>
        <v>0</v>
      </c>
      <c r="J59" s="35">
        <f t="shared" si="1"/>
        <v>0</v>
      </c>
      <c r="K59" s="35">
        <f t="shared" si="2"/>
        <v>0</v>
      </c>
      <c r="L59" s="36">
        <f t="shared" si="3"/>
        <v>0</v>
      </c>
      <c r="M59" s="37">
        <f>K59+E59+L59</f>
        <v>0</v>
      </c>
      <c r="N59" s="38"/>
    </row>
    <row r="60" spans="1:14" ht="20.25" customHeight="1" thickBot="1" x14ac:dyDescent="0.35">
      <c r="A60" s="3"/>
      <c r="B60" s="4" t="s">
        <v>51</v>
      </c>
      <c r="C60" s="5">
        <f>SUM(C12:C59)</f>
        <v>2417</v>
      </c>
      <c r="D60" s="22"/>
      <c r="E60" s="6">
        <f t="shared" ref="E60:K60" si="4">SUM(E12:E59)</f>
        <v>0</v>
      </c>
      <c r="F60" s="6">
        <f t="shared" si="4"/>
        <v>0</v>
      </c>
      <c r="G60" s="6">
        <f t="shared" si="4"/>
        <v>0</v>
      </c>
      <c r="H60" s="6">
        <f t="shared" si="4"/>
        <v>0</v>
      </c>
      <c r="I60" s="6">
        <f t="shared" si="4"/>
        <v>0</v>
      </c>
      <c r="J60" s="6">
        <f t="shared" si="4"/>
        <v>0</v>
      </c>
      <c r="K60" s="6">
        <f t="shared" si="4"/>
        <v>0</v>
      </c>
      <c r="L60" s="6">
        <f>SUM(L12:L59)</f>
        <v>0</v>
      </c>
      <c r="M60" s="6">
        <f>SUM(M12:M59)</f>
        <v>0</v>
      </c>
      <c r="N60" s="6">
        <f>SUM(N12:N59)</f>
        <v>0</v>
      </c>
    </row>
  </sheetData>
  <sheetProtection algorithmName="SHA-512" hashValue="Ked6vlk8UgJULAZbkgdg7Js7NZZvduaKnnNf+sgWwPP1vFa4j+GhbnVAL3NZ38Fo7ikp/uO3YQQIoCpENQr+og==" saltValue="USLEr1TSdTHXxQkvPCbPlA==" spinCount="100000" sheet="1" objects="1" scenarios="1" selectLockedCells="1"/>
  <mergeCells count="4">
    <mergeCell ref="E2:F2"/>
    <mergeCell ref="B1:C1"/>
    <mergeCell ref="E1:F1"/>
    <mergeCell ref="A9:N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Jason R</dc:creator>
  <cp:lastModifiedBy>Andrew G. Eisley</cp:lastModifiedBy>
  <dcterms:created xsi:type="dcterms:W3CDTF">2018-12-01T16:10:09Z</dcterms:created>
  <dcterms:modified xsi:type="dcterms:W3CDTF">2018-12-06T23:27:15Z</dcterms:modified>
</cp:coreProperties>
</file>