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dh0017\Desktop\Fire And Safety\"/>
    </mc:Choice>
  </mc:AlternateContent>
  <xr:revisionPtr revIDLastSave="0" documentId="13_ncr:1_{7484675E-3B80-46F1-80BF-A0EE18DD6BEC}" xr6:coauthVersionLast="36" xr6:coauthVersionMax="36" xr10:uidLastSave="{00000000-0000-0000-0000-000000000000}"/>
  <bookViews>
    <workbookView xWindow="0" yWindow="0" windowWidth="21570" windowHeight="7980" firstSheet="39" activeTab="50" xr2:uid="{00000000-000D-0000-FFFF-FFFF00000000}"/>
  </bookViews>
  <sheets>
    <sheet name="Contents" sheetId="1" r:id="rId1"/>
    <sheet name="Campus Totals" sheetId="2" r:id="rId2"/>
    <sheet name="AOP" sheetId="3" r:id="rId3"/>
    <sheet name="ATO" sheetId="4" r:id="rId4"/>
    <sheet name="BAB" sheetId="55" r:id="rId5"/>
    <sheet name="BEV" sheetId="56" r:id="rId6"/>
    <sheet name="BSB" sheetId="64" r:id="rId7"/>
    <sheet name="CCH" sheetId="61" r:id="rId8"/>
    <sheet name="CFC" sheetId="63" r:id="rId9"/>
    <sheet name="CGU" sheetId="62" r:id="rId10"/>
    <sheet name="CGV1" sheetId="60" r:id="rId11"/>
    <sheet name="CGV2" sheetId="57" r:id="rId12"/>
    <sheet name="CPB" sheetId="58" r:id="rId13"/>
    <sheet name="CRH" sheetId="59" r:id="rId14"/>
    <sheet name="CTC" sheetId="66" r:id="rId15"/>
    <sheet name="DCH" sheetId="67" r:id="rId16"/>
    <sheet name="DZH" sheetId="68" r:id="rId17"/>
    <sheet name="ELC" sheetId="69" r:id="rId18"/>
    <sheet name="ENG" sheetId="70" r:id="rId19"/>
    <sheet name="FFH" sheetId="71" r:id="rId20"/>
    <sheet name="I2C" sheetId="72" r:id="rId21"/>
    <sheet name="IMF" sheetId="73" r:id="rId22"/>
    <sheet name="JRC" sheetId="74" r:id="rId23"/>
    <sheet name="KDH" sheetId="75" r:id="rId24"/>
    <sheet name="LIB" sheetId="76" r:id="rId25"/>
    <sheet name="MOR" sheetId="77" r:id="rId26"/>
    <sheet name="MSB" sheetId="78" r:id="rId27"/>
    <sheet name="NCH" sheetId="79" r:id="rId28"/>
    <sheet name="NUR" sheetId="80" r:id="rId29"/>
    <sheet name="OKT" sheetId="81" r:id="rId30"/>
    <sheet name="OPB" sheetId="82" r:id="rId31"/>
    <sheet name="PPB" sheetId="83" r:id="rId32"/>
    <sheet name="ROB" sheetId="84" r:id="rId33"/>
    <sheet name="SCH600" sheetId="85" r:id="rId34"/>
    <sheet name="SCH602" sheetId="86" r:id="rId35"/>
    <sheet name="SCH604" sheetId="87" r:id="rId36"/>
    <sheet name="SCH606" sheetId="88" r:id="rId37"/>
    <sheet name="SCH608" sheetId="89" r:id="rId38"/>
    <sheet name="SCH700" sheetId="90" r:id="rId39"/>
    <sheet name="SCH702" sheetId="91" r:id="rId40"/>
    <sheet name="SCH704" sheetId="92" r:id="rId41"/>
    <sheet name="SCH706" sheetId="93" r:id="rId42"/>
    <sheet name="SKH" sheetId="94" r:id="rId43"/>
    <sheet name="SNH" sheetId="95" r:id="rId44"/>
    <sheet name="SPR" sheetId="96" r:id="rId45"/>
    <sheet name="SSB" sheetId="97" r:id="rId46"/>
    <sheet name="SST" sheetId="98" r:id="rId47"/>
    <sheet name="SWI" sheetId="99" r:id="rId48"/>
    <sheet name="UFC" sheetId="100" r:id="rId49"/>
    <sheet name="VBH" sheetId="101" r:id="rId50"/>
    <sheet name="WIL" sheetId="54" r:id="rId51"/>
  </sheets>
  <calcPr calcId="191029"/>
  <customWorkbookViews>
    <customWorkbookView name="70% zoom" guid="{31F033F5-D6F5-4EB0-A6D7-7FF3DDDEC2BB}" maximized="1" xWindow="-13" yWindow="-13" windowWidth="3122" windowHeight="2186" activeSheetId="10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54" l="1"/>
  <c r="G37" i="54"/>
  <c r="G26" i="54"/>
  <c r="G15" i="54"/>
  <c r="G46" i="54" s="1"/>
  <c r="G38" i="101"/>
  <c r="G37" i="101"/>
  <c r="G26" i="101"/>
  <c r="G15" i="101"/>
  <c r="G46" i="101" s="1"/>
  <c r="G38" i="100"/>
  <c r="G46" i="100" s="1"/>
  <c r="G37" i="100"/>
  <c r="G26" i="100"/>
  <c r="G15" i="100"/>
  <c r="G45" i="100" s="1"/>
  <c r="G38" i="99"/>
  <c r="G37" i="99"/>
  <c r="G26" i="99"/>
  <c r="G15" i="99"/>
  <c r="G46" i="99" s="1"/>
  <c r="G38" i="98"/>
  <c r="G37" i="98"/>
  <c r="G26" i="98"/>
  <c r="G15" i="98"/>
  <c r="G46" i="98" s="1"/>
  <c r="G38" i="97"/>
  <c r="G37" i="97"/>
  <c r="G26" i="97"/>
  <c r="G15" i="97"/>
  <c r="G46" i="97" s="1"/>
  <c r="G38" i="96"/>
  <c r="G37" i="96"/>
  <c r="G26" i="96"/>
  <c r="G15" i="96"/>
  <c r="G46" i="96" s="1"/>
  <c r="G38" i="95"/>
  <c r="G37" i="95"/>
  <c r="G26" i="95"/>
  <c r="G15" i="95"/>
  <c r="G46" i="95" s="1"/>
  <c r="G38" i="94"/>
  <c r="G37" i="94"/>
  <c r="G26" i="94"/>
  <c r="G15" i="94"/>
  <c r="G46" i="94" s="1"/>
  <c r="G38" i="93"/>
  <c r="G37" i="93"/>
  <c r="G26" i="93"/>
  <c r="G15" i="93"/>
  <c r="G46" i="93" s="1"/>
  <c r="G38" i="92"/>
  <c r="G37" i="92"/>
  <c r="G26" i="92"/>
  <c r="G15" i="92"/>
  <c r="G46" i="92" s="1"/>
  <c r="G38" i="91"/>
  <c r="G37" i="91"/>
  <c r="G26" i="91"/>
  <c r="G15" i="91"/>
  <c r="G46" i="91" s="1"/>
  <c r="G38" i="90"/>
  <c r="G37" i="90"/>
  <c r="G26" i="90"/>
  <c r="G15" i="90"/>
  <c r="G46" i="90" s="1"/>
  <c r="G38" i="89"/>
  <c r="G37" i="89"/>
  <c r="G26" i="89"/>
  <c r="G15" i="89"/>
  <c r="G46" i="89" s="1"/>
  <c r="G38" i="88"/>
  <c r="G37" i="88"/>
  <c r="G26" i="88"/>
  <c r="G15" i="88"/>
  <c r="G46" i="88" s="1"/>
  <c r="G46" i="87"/>
  <c r="G38" i="87"/>
  <c r="G37" i="87"/>
  <c r="G26" i="87"/>
  <c r="G15" i="87"/>
  <c r="G45" i="87" s="1"/>
  <c r="G38" i="86"/>
  <c r="G37" i="86"/>
  <c r="G26" i="86"/>
  <c r="G15" i="86"/>
  <c r="G46" i="86" s="1"/>
  <c r="G38" i="85"/>
  <c r="G37" i="85"/>
  <c r="G26" i="85"/>
  <c r="G15" i="85"/>
  <c r="G46" i="85" s="1"/>
  <c r="G38" i="84"/>
  <c r="G37" i="84"/>
  <c r="G26" i="84"/>
  <c r="G15" i="84"/>
  <c r="G46" i="84" s="1"/>
  <c r="G38" i="83"/>
  <c r="G37" i="83"/>
  <c r="G26" i="83"/>
  <c r="G15" i="83"/>
  <c r="G46" i="83" s="1"/>
  <c r="G38" i="82"/>
  <c r="G37" i="82"/>
  <c r="G26" i="82"/>
  <c r="G15" i="82"/>
  <c r="G46" i="82" s="1"/>
  <c r="G38" i="81"/>
  <c r="G37" i="81"/>
  <c r="G26" i="81"/>
  <c r="G15" i="81"/>
  <c r="G16" i="81" s="1"/>
  <c r="G47" i="81" s="1"/>
  <c r="G38" i="80"/>
  <c r="G37" i="80"/>
  <c r="G26" i="80"/>
  <c r="G15" i="80"/>
  <c r="G46" i="80" s="1"/>
  <c r="G38" i="79"/>
  <c r="G37" i="79"/>
  <c r="G26" i="79"/>
  <c r="G15" i="79"/>
  <c r="G46" i="79" s="1"/>
  <c r="G38" i="78"/>
  <c r="G37" i="78"/>
  <c r="G26" i="78"/>
  <c r="G15" i="78"/>
  <c r="G46" i="78" s="1"/>
  <c r="G38" i="77"/>
  <c r="G37" i="77"/>
  <c r="G26" i="77"/>
  <c r="G15" i="77"/>
  <c r="G46" i="77" s="1"/>
  <c r="G46" i="76"/>
  <c r="G45" i="76"/>
  <c r="G38" i="76"/>
  <c r="G37" i="76"/>
  <c r="G26" i="76"/>
  <c r="G15" i="76"/>
  <c r="G16" i="76" s="1"/>
  <c r="G47" i="76" s="1"/>
  <c r="G38" i="75"/>
  <c r="G37" i="75"/>
  <c r="G26" i="75"/>
  <c r="G15" i="75"/>
  <c r="G46" i="75" s="1"/>
  <c r="G38" i="74"/>
  <c r="G37" i="74"/>
  <c r="G26" i="74"/>
  <c r="G15" i="74"/>
  <c r="G46" i="74" s="1"/>
  <c r="G38" i="73"/>
  <c r="G37" i="73"/>
  <c r="G26" i="73"/>
  <c r="G15" i="73"/>
  <c r="G46" i="73" s="1"/>
  <c r="G38" i="72"/>
  <c r="G37" i="72"/>
  <c r="G26" i="72"/>
  <c r="G15" i="72"/>
  <c r="G46" i="72" s="1"/>
  <c r="G38" i="71"/>
  <c r="G37" i="71"/>
  <c r="G26" i="71"/>
  <c r="G15" i="71"/>
  <c r="G46" i="71" s="1"/>
  <c r="G38" i="70"/>
  <c r="G37" i="70"/>
  <c r="G26" i="70"/>
  <c r="G15" i="70"/>
  <c r="G16" i="70" s="1"/>
  <c r="G47" i="70" s="1"/>
  <c r="G38" i="69"/>
  <c r="G37" i="69"/>
  <c r="G26" i="69"/>
  <c r="G15" i="69"/>
  <c r="G16" i="69" s="1"/>
  <c r="G47" i="69" s="1"/>
  <c r="G46" i="68"/>
  <c r="G38" i="68"/>
  <c r="G37" i="68"/>
  <c r="G26" i="68"/>
  <c r="G15" i="68"/>
  <c r="G45" i="68" s="1"/>
  <c r="G38" i="67"/>
  <c r="G37" i="67"/>
  <c r="G26" i="67"/>
  <c r="G15" i="67"/>
  <c r="G46" i="67" s="1"/>
  <c r="G38" i="66"/>
  <c r="G37" i="66"/>
  <c r="G26" i="66"/>
  <c r="G15" i="66"/>
  <c r="G46" i="66" s="1"/>
  <c r="G38" i="59"/>
  <c r="G37" i="59"/>
  <c r="G26" i="59"/>
  <c r="G15" i="59"/>
  <c r="G46" i="59" s="1"/>
  <c r="G38" i="58"/>
  <c r="G37" i="58"/>
  <c r="G26" i="58"/>
  <c r="G15" i="58"/>
  <c r="G46" i="58" s="1"/>
  <c r="G38" i="57"/>
  <c r="G37" i="57"/>
  <c r="G26" i="57"/>
  <c r="G15" i="57"/>
  <c r="G46" i="57" s="1"/>
  <c r="G38" i="60"/>
  <c r="G46" i="60" s="1"/>
  <c r="G37" i="60"/>
  <c r="G26" i="60"/>
  <c r="G15" i="60"/>
  <c r="G45" i="60" s="1"/>
  <c r="G46" i="62"/>
  <c r="G38" i="62"/>
  <c r="G37" i="62"/>
  <c r="G26" i="62"/>
  <c r="G15" i="62"/>
  <c r="G45" i="62" s="1"/>
  <c r="G38" i="63"/>
  <c r="G37" i="63"/>
  <c r="G26" i="63"/>
  <c r="G15" i="63"/>
  <c r="G46" i="63" s="1"/>
  <c r="G45" i="61"/>
  <c r="G38" i="61"/>
  <c r="G37" i="61"/>
  <c r="G26" i="61"/>
  <c r="G15" i="61"/>
  <c r="G46" i="61" s="1"/>
  <c r="G46" i="64"/>
  <c r="G38" i="64"/>
  <c r="G37" i="64"/>
  <c r="G26" i="64"/>
  <c r="G15" i="64"/>
  <c r="G45" i="64" s="1"/>
  <c r="G38" i="56"/>
  <c r="G37" i="56"/>
  <c r="G26" i="56"/>
  <c r="G15" i="56"/>
  <c r="G46" i="56" s="1"/>
  <c r="G38" i="55"/>
  <c r="G37" i="55"/>
  <c r="G26" i="55"/>
  <c r="G15" i="55"/>
  <c r="G16" i="55" s="1"/>
  <c r="G47" i="55" s="1"/>
  <c r="G45" i="4"/>
  <c r="G15" i="4"/>
  <c r="G38" i="4"/>
  <c r="G37" i="4"/>
  <c r="G26" i="4"/>
  <c r="G46" i="4"/>
  <c r="G14" i="2"/>
  <c r="G47" i="3"/>
  <c r="G46" i="3"/>
  <c r="G45" i="3"/>
  <c r="G38" i="3"/>
  <c r="G37" i="3"/>
  <c r="G26" i="3"/>
  <c r="G15" i="3"/>
  <c r="G25" i="2"/>
  <c r="G24" i="2"/>
  <c r="G23" i="2"/>
  <c r="G22" i="2"/>
  <c r="G21" i="2"/>
  <c r="G16" i="54" l="1"/>
  <c r="G47" i="54" s="1"/>
  <c r="G45" i="54"/>
  <c r="G16" i="101"/>
  <c r="G47" i="101" s="1"/>
  <c r="G45" i="101"/>
  <c r="G16" i="100"/>
  <c r="G47" i="100" s="1"/>
  <c r="G16" i="99"/>
  <c r="G47" i="99" s="1"/>
  <c r="G45" i="99"/>
  <c r="G16" i="98"/>
  <c r="G47" i="98" s="1"/>
  <c r="G45" i="98"/>
  <c r="G16" i="97"/>
  <c r="G47" i="97" s="1"/>
  <c r="G45" i="97"/>
  <c r="G16" i="96"/>
  <c r="G47" i="96" s="1"/>
  <c r="G45" i="96"/>
  <c r="G16" i="95"/>
  <c r="G47" i="95" s="1"/>
  <c r="G45" i="95"/>
  <c r="G16" i="94"/>
  <c r="G47" i="94" s="1"/>
  <c r="G45" i="94"/>
  <c r="G16" i="93"/>
  <c r="G47" i="93" s="1"/>
  <c r="G45" i="93"/>
  <c r="G16" i="92"/>
  <c r="G47" i="92" s="1"/>
  <c r="G45" i="92"/>
  <c r="G16" i="91"/>
  <c r="G47" i="91" s="1"/>
  <c r="G45" i="91"/>
  <c r="G16" i="90"/>
  <c r="G47" i="90" s="1"/>
  <c r="G45" i="90"/>
  <c r="G16" i="89"/>
  <c r="G47" i="89" s="1"/>
  <c r="G45" i="89"/>
  <c r="G16" i="88"/>
  <c r="G47" i="88" s="1"/>
  <c r="G45" i="88"/>
  <c r="G16" i="87"/>
  <c r="G47" i="87" s="1"/>
  <c r="G16" i="86"/>
  <c r="G47" i="86" s="1"/>
  <c r="G45" i="86"/>
  <c r="G16" i="85"/>
  <c r="G47" i="85" s="1"/>
  <c r="G45" i="85"/>
  <c r="G16" i="84"/>
  <c r="G47" i="84" s="1"/>
  <c r="G45" i="84"/>
  <c r="G16" i="83"/>
  <c r="G47" i="83" s="1"/>
  <c r="G45" i="83"/>
  <c r="G16" i="82"/>
  <c r="G47" i="82" s="1"/>
  <c r="G45" i="82"/>
  <c r="G45" i="81"/>
  <c r="G46" i="81"/>
  <c r="G16" i="80"/>
  <c r="G47" i="80" s="1"/>
  <c r="G45" i="80"/>
  <c r="G16" i="79"/>
  <c r="G47" i="79" s="1"/>
  <c r="G45" i="79"/>
  <c r="G16" i="78"/>
  <c r="G47" i="78" s="1"/>
  <c r="G45" i="78"/>
  <c r="G16" i="77"/>
  <c r="G47" i="77" s="1"/>
  <c r="G45" i="77"/>
  <c r="G16" i="75"/>
  <c r="G47" i="75" s="1"/>
  <c r="G45" i="75"/>
  <c r="G16" i="74"/>
  <c r="G47" i="74" s="1"/>
  <c r="G45" i="74"/>
  <c r="G16" i="73"/>
  <c r="G47" i="73" s="1"/>
  <c r="G45" i="73"/>
  <c r="G16" i="72"/>
  <c r="G47" i="72" s="1"/>
  <c r="G45" i="72"/>
  <c r="G16" i="71"/>
  <c r="G47" i="71" s="1"/>
  <c r="G45" i="71"/>
  <c r="G45" i="70"/>
  <c r="G46" i="70"/>
  <c r="G45" i="69"/>
  <c r="G46" i="69"/>
  <c r="G16" i="68"/>
  <c r="G47" i="68" s="1"/>
  <c r="G16" i="67"/>
  <c r="G47" i="67" s="1"/>
  <c r="G45" i="67"/>
  <c r="G16" i="66"/>
  <c r="G47" i="66" s="1"/>
  <c r="G45" i="66"/>
  <c r="G16" i="59"/>
  <c r="G47" i="59" s="1"/>
  <c r="G45" i="59"/>
  <c r="G16" i="58"/>
  <c r="G47" i="58" s="1"/>
  <c r="G45" i="58"/>
  <c r="G16" i="57"/>
  <c r="G47" i="57" s="1"/>
  <c r="G45" i="57"/>
  <c r="G16" i="60"/>
  <c r="G47" i="60" s="1"/>
  <c r="G16" i="62"/>
  <c r="G47" i="62" s="1"/>
  <c r="G16" i="63"/>
  <c r="G47" i="63" s="1"/>
  <c r="G45" i="63"/>
  <c r="G16" i="61"/>
  <c r="G47" i="61" s="1"/>
  <c r="G16" i="64"/>
  <c r="G47" i="64" s="1"/>
  <c r="G16" i="56"/>
  <c r="G47" i="56" s="1"/>
  <c r="G45" i="56"/>
  <c r="G45" i="55"/>
  <c r="G46" i="55"/>
  <c r="G16" i="4"/>
  <c r="G47" i="4" s="1"/>
  <c r="G43" i="2"/>
  <c r="G42" i="2"/>
  <c r="G40" i="2"/>
  <c r="G13" i="2" l="1"/>
  <c r="G12" i="2"/>
  <c r="G11" i="2"/>
  <c r="G10" i="2"/>
  <c r="G9" i="2"/>
  <c r="G8" i="2"/>
  <c r="G7" i="2"/>
  <c r="G6" i="2"/>
  <c r="E42" i="2" l="1"/>
  <c r="E43" i="2"/>
  <c r="E57" i="1"/>
  <c r="E40" i="2" l="1"/>
  <c r="E36" i="2" l="1"/>
  <c r="E35" i="2"/>
  <c r="E6" i="2" l="1"/>
  <c r="E34" i="2"/>
  <c r="E33" i="2"/>
  <c r="E32" i="2"/>
  <c r="E31" i="2"/>
  <c r="E30" i="2"/>
  <c r="G36" i="2"/>
  <c r="G35" i="2"/>
  <c r="G34" i="2"/>
  <c r="G33" i="2"/>
  <c r="G32" i="2"/>
  <c r="G31" i="2"/>
  <c r="G30" i="2"/>
  <c r="G26" i="2"/>
  <c r="E13" i="2"/>
  <c r="E12" i="2"/>
  <c r="E11" i="2"/>
  <c r="E10" i="2"/>
  <c r="E9" i="2"/>
  <c r="E8" i="2"/>
  <c r="E7" i="2"/>
  <c r="E15" i="54"/>
  <c r="E15" i="101"/>
  <c r="E15" i="100"/>
  <c r="E15" i="99"/>
  <c r="E15" i="98"/>
  <c r="E15" i="97"/>
  <c r="E15" i="96"/>
  <c r="E15" i="95"/>
  <c r="E15" i="94"/>
  <c r="E15" i="93"/>
  <c r="E15" i="92"/>
  <c r="E15" i="91"/>
  <c r="E15" i="89"/>
  <c r="E15" i="88"/>
  <c r="E15" i="87"/>
  <c r="E15" i="86"/>
  <c r="E15" i="90"/>
  <c r="E15" i="85"/>
  <c r="E15" i="84"/>
  <c r="E15" i="83"/>
  <c r="E15" i="82"/>
  <c r="E15" i="81"/>
  <c r="E15" i="80"/>
  <c r="E15" i="79"/>
  <c r="E15" i="78"/>
  <c r="E15" i="77"/>
  <c r="E15" i="76"/>
  <c r="E15" i="75"/>
  <c r="E15" i="74"/>
  <c r="E15" i="73"/>
  <c r="E15" i="72"/>
  <c r="E15" i="71"/>
  <c r="G37" i="2" l="1"/>
  <c r="G38" i="2"/>
  <c r="E15" i="70"/>
  <c r="E15" i="69"/>
  <c r="E15" i="68"/>
  <c r="E15" i="67"/>
  <c r="E15" i="66"/>
  <c r="E15" i="58" l="1"/>
  <c r="E15" i="57"/>
  <c r="E15" i="60"/>
  <c r="E15" i="62"/>
  <c r="E15" i="63"/>
  <c r="E15" i="61"/>
  <c r="E15" i="64"/>
  <c r="E15" i="56"/>
  <c r="E15" i="55"/>
  <c r="E15" i="59"/>
  <c r="E15" i="4"/>
  <c r="E15" i="3"/>
  <c r="E15" i="2" l="1"/>
  <c r="K64" i="1" l="1"/>
  <c r="G45" i="2"/>
  <c r="G15" i="2"/>
  <c r="G16" i="3"/>
  <c r="G48" i="2" l="1"/>
  <c r="G16" i="2"/>
  <c r="G49" i="2" s="1"/>
  <c r="G47" i="2"/>
</calcChain>
</file>

<file path=xl/sharedStrings.xml><?xml version="1.0" encoding="utf-8"?>
<sst xmlns="http://schemas.openxmlformats.org/spreadsheetml/2006/main" count="2928" uniqueCount="196">
  <si>
    <t>Device Counts</t>
  </si>
  <si>
    <t>Smoke Detectors</t>
  </si>
  <si>
    <t>Duct Detectors</t>
  </si>
  <si>
    <t>Pull Stations</t>
  </si>
  <si>
    <t>Relay (Aux Control Functions)</t>
  </si>
  <si>
    <t>Waterflow</t>
  </si>
  <si>
    <t>Tamper Valves</t>
  </si>
  <si>
    <t>Kitchen Hood</t>
  </si>
  <si>
    <t>Fire Alarm (Annual)</t>
  </si>
  <si>
    <t>Mass Notification (Semi-Annual)</t>
  </si>
  <si>
    <t>FA Signals received at UAHPD</t>
  </si>
  <si>
    <t>All Speakers Operational</t>
  </si>
  <si>
    <t>All Amber Strobes Operational</t>
  </si>
  <si>
    <t>All MNS messages received at Bld</t>
  </si>
  <si>
    <t>Heat Detectors</t>
  </si>
  <si>
    <t>All MNS messages restore at UAHPD</t>
  </si>
  <si>
    <t>Bld</t>
  </si>
  <si>
    <t>Notification Appliances</t>
  </si>
  <si>
    <t>Sprinkler System (Annual/Semi-Annual as noted)</t>
  </si>
  <si>
    <t>Kitchen Hoods (Semi-Annual)</t>
  </si>
  <si>
    <t>Flow &amp; Tamper Valves (Annual-separate from FA test)</t>
  </si>
  <si>
    <t>N/A</t>
  </si>
  <si>
    <t>3a</t>
  </si>
  <si>
    <t>3b</t>
  </si>
  <si>
    <t>3c</t>
  </si>
  <si>
    <t>3d</t>
  </si>
  <si>
    <t>Campus Total Counts and Prices (Calculated from BLD Pages)</t>
  </si>
  <si>
    <t>ATO - Alpha Tau Omega</t>
  </si>
  <si>
    <t>BAB - Business Administratio Building</t>
  </si>
  <si>
    <t>BEV - Bevill Center</t>
  </si>
  <si>
    <t>BSB - Business Services Building</t>
  </si>
  <si>
    <t>CCH - Central Campus Housing</t>
  </si>
  <si>
    <t>CFC - Charger Food Court</t>
  </si>
  <si>
    <t>CGU - Charger Union</t>
  </si>
  <si>
    <t>CGV1 - Charger Village I</t>
  </si>
  <si>
    <t>CGV2 - Charger Village II</t>
  </si>
  <si>
    <t>CPB - Central Plant Building</t>
  </si>
  <si>
    <t>CRH - Cramer Hall</t>
  </si>
  <si>
    <t>CTC - Conference and Training Center</t>
  </si>
  <si>
    <t>DCH - Delta Chi House</t>
  </si>
  <si>
    <t>DZH - Delta Zeta House</t>
  </si>
  <si>
    <t>ELC - Early Learning Center</t>
  </si>
  <si>
    <t>ENG - Engineering Building</t>
  </si>
  <si>
    <t>FFH - Frank Franz Hall</t>
  </si>
  <si>
    <t>I2C - Innovation to Creation</t>
  </si>
  <si>
    <t>IMF - Intermodal Facility</t>
  </si>
  <si>
    <t>JRC - Johnson Research Center</t>
  </si>
  <si>
    <t>KDH - Kappa Delta House</t>
  </si>
  <si>
    <t>LIB - Salmon Library</t>
  </si>
  <si>
    <t>MOR - Morton Hall</t>
  </si>
  <si>
    <t>MSB - Material Science Building</t>
  </si>
  <si>
    <t>NCH - North Campus Housing</t>
  </si>
  <si>
    <t>NUR - Nursing Building</t>
  </si>
  <si>
    <t>OKT - Olin King Technology Hall</t>
  </si>
  <si>
    <t>OPB - Optics Building</t>
  </si>
  <si>
    <t>PPB - Physical Plant Building</t>
  </si>
  <si>
    <t>ROB - Roberts Hall</t>
  </si>
  <si>
    <t>SCH600 - Southeast Campus Housing 600</t>
  </si>
  <si>
    <t>SCH602 - Southeast Campus Housing 602</t>
  </si>
  <si>
    <t>SCH604 - Southeast Campus Housing 604</t>
  </si>
  <si>
    <t>SCH606 - Southeast Campus Housing 606</t>
  </si>
  <si>
    <t>SCH608 - Southeast Campus Housing 608</t>
  </si>
  <si>
    <t>SCH700 - Southeast Campus Housing 700</t>
  </si>
  <si>
    <t>SCH702 - Southeast Campus Housing 702</t>
  </si>
  <si>
    <t>SCH704 - Southeast Campus Housing 704</t>
  </si>
  <si>
    <t>SCH706 - Southeast Campus Housing 706</t>
  </si>
  <si>
    <t>SKH - Shelbie King Hall</t>
  </si>
  <si>
    <t>SNH - Sigma Nu House</t>
  </si>
  <si>
    <t>SPR - Spragins Hall</t>
  </si>
  <si>
    <t>SSB - Student Services Building</t>
  </si>
  <si>
    <t>SST - Shelby Center for Science and Technology</t>
  </si>
  <si>
    <t>SWI - SWIRLL - Severe Weather Institute</t>
  </si>
  <si>
    <t>UFC - University Fitness Center</t>
  </si>
  <si>
    <t>VBH - Von Braun Research Hall</t>
  </si>
  <si>
    <t>WIL - Wilson Hall</t>
  </si>
  <si>
    <t>(7 msg x Bld w/MNS)</t>
  </si>
  <si>
    <t>49 Bld</t>
  </si>
  <si>
    <t>3e</t>
  </si>
  <si>
    <t>Standpipe</t>
  </si>
  <si>
    <t>Central Receiving</t>
  </si>
  <si>
    <t>University Park</t>
  </si>
  <si>
    <t>Charger Park</t>
  </si>
  <si>
    <t>Credit Union</t>
  </si>
  <si>
    <t>Executive Plaza Suite 208</t>
  </si>
  <si>
    <t>Fleet Vehicles</t>
  </si>
  <si>
    <t>Off Campus Housing</t>
  </si>
  <si>
    <t>Pratt Whitney</t>
  </si>
  <si>
    <t>WLRH Radio</t>
  </si>
  <si>
    <t>Fire Hydrants (Annual)</t>
  </si>
  <si>
    <t>Fire Extinguishers (Annual/3 Year/6 Year/12 Year)</t>
  </si>
  <si>
    <t>Please quote for inpections at 3, 5, 6 and 12 year cycles as outlined per NFPA 10.</t>
  </si>
  <si>
    <t>Type</t>
  </si>
  <si>
    <t>Size</t>
  </si>
  <si>
    <t>Count</t>
  </si>
  <si>
    <t xml:space="preserve">ABC </t>
  </si>
  <si>
    <t>Co2</t>
  </si>
  <si>
    <t>CleanGuard</t>
  </si>
  <si>
    <t>D</t>
  </si>
  <si>
    <t>FE36</t>
  </si>
  <si>
    <t>Halon</t>
  </si>
  <si>
    <t>Halo-Tron</t>
  </si>
  <si>
    <t>WaterMist</t>
  </si>
  <si>
    <t>WetChem</t>
  </si>
  <si>
    <t>Unknown</t>
  </si>
  <si>
    <t>Backflow</t>
  </si>
  <si>
    <t>23 Bld</t>
  </si>
  <si>
    <t>(13 Sprinkler Systems listed on Fire Pro Invoice)</t>
  </si>
  <si>
    <t>Total - Campus without Sensitivity (Year 2/4)</t>
  </si>
  <si>
    <t>Smoke Sensitivity Subtotal (Year 1/3/5)</t>
  </si>
  <si>
    <t>FA Inspection - Non-Sensitivity Subtotal(Year 2/4)</t>
  </si>
  <si>
    <t>Mass Notification Subtotal</t>
  </si>
  <si>
    <t>Building Subtotal Years 2/4</t>
  </si>
  <si>
    <t>Currently No Mass Notification for this building</t>
  </si>
  <si>
    <t>3f</t>
  </si>
  <si>
    <t>Currently No Sprinkler Systems for this building</t>
  </si>
  <si>
    <t>3g</t>
  </si>
  <si>
    <t>5th Year Internal Inspection (To be done Year 1)</t>
  </si>
  <si>
    <t>Back to Contents</t>
  </si>
  <si>
    <t>Kitchen Hoods (Semi-Annual) - Price for 2 Inspections</t>
  </si>
  <si>
    <t>Wet Systems Subtotal (No 5th Year Internal)</t>
  </si>
  <si>
    <t>5a Emergency Egress Lights w/Battery Back-up</t>
  </si>
  <si>
    <t>Emergency Exit Lights w/ Battery Backup (Annual)</t>
  </si>
  <si>
    <t xml:space="preserve">   Receiving Exit Lights</t>
  </si>
  <si>
    <t xml:space="preserve">   WLRH Exit Lights</t>
  </si>
  <si>
    <t xml:space="preserve">   Receiving Emergency Lighs</t>
  </si>
  <si>
    <t xml:space="preserve">   WLRH Emergency Lights</t>
  </si>
  <si>
    <t>Suppression Panels (S/A) Price for 2 Inspections - 1 to incl panel</t>
  </si>
  <si>
    <t>Total - Campus w/Sensitivity and 5th Yr Internal (Year 1)</t>
  </si>
  <si>
    <t>Building Subtotal Year 1 - Incl Sensitivity &amp; 5th Year Internal</t>
  </si>
  <si>
    <t>Building Subtotal Years 3/5 - Incl Sensitivity</t>
  </si>
  <si>
    <t>Total - Campus w/Sensitivity (Year 3/5)</t>
  </si>
  <si>
    <t xml:space="preserve">Fire Pump </t>
  </si>
  <si>
    <t>Fire Pump</t>
  </si>
  <si>
    <t>Link to Building Equipment Detail Pages</t>
  </si>
  <si>
    <t>AOP - Alpha Omicron Pi</t>
  </si>
  <si>
    <t>Additional Fire Extinguisher and Exit Light Locations</t>
  </si>
  <si>
    <t>Total Extinguisher Counts by Type and Size</t>
  </si>
  <si>
    <t>Equipment to bid for Inspection Testing and Maintenance (ITM) - Campus Totals</t>
  </si>
  <si>
    <t>Bid Price</t>
  </si>
  <si>
    <t>Total Bid Price</t>
  </si>
  <si>
    <t>Equipment to Bid for ITM - AOP - Alpha Omicron Pi</t>
  </si>
  <si>
    <t>FA Inspection with Sensitivity Subtotal (Year 1/3/5)</t>
  </si>
  <si>
    <t>Wet Systems Subtotal (Incl 5th Year Internal)</t>
  </si>
  <si>
    <t>Equipment to Bid for ITM - ATO - Alpha Tau Omega</t>
  </si>
  <si>
    <t>Equipment to Bid for ITM - BAB - Business Administration Building</t>
  </si>
  <si>
    <t>Equipment to Bid for ITM - BEV - Bevill Center</t>
  </si>
  <si>
    <t>Equipment to Bid for ITM - BSB - Business Services Building</t>
  </si>
  <si>
    <t>Equipment to Bid for ITM - CCH - Central Campus Housing</t>
  </si>
  <si>
    <t>Equipment to Bid for ITM - CFC - Charger Food Court</t>
  </si>
  <si>
    <t>Equipment to Bid for ITM - CGU - Charger Union</t>
  </si>
  <si>
    <t>Equipment to Bid for ITM - CGV1 - Charger Village I</t>
  </si>
  <si>
    <t>Equipment to Bid for ITM - CGV2 - Charger Village II</t>
  </si>
  <si>
    <t>Equipment to Bid for ITM - CPB - Central Plant Building</t>
  </si>
  <si>
    <t>Equipment to Bid for ITM - CRH - Cramer Hall</t>
  </si>
  <si>
    <t>Equipment to Bid for ITM - CTC - Conference &amp;Training Center</t>
  </si>
  <si>
    <t>Equipment to Bid for ITM - DCH - Delta Chi House</t>
  </si>
  <si>
    <t>Equipment to Bid for ITM - DZH - Delta Zeta House</t>
  </si>
  <si>
    <t>Equipment to Bid for ITM - ELC - Early Learning Center</t>
  </si>
  <si>
    <t>Equipment to Bid for ITM - ENG - Engineering Building</t>
  </si>
  <si>
    <t>Equipment to Bid for ITM - FFH - Frank Franz Hall</t>
  </si>
  <si>
    <t>Equipment to Bid for ITM - I2C - Innovation to Creation</t>
  </si>
  <si>
    <t>Equipment to Bid for ITM - IMF - Intermodal Facility</t>
  </si>
  <si>
    <t>Equipment to Bid for ITM - JRC - Johnson Research Center</t>
  </si>
  <si>
    <t>Equipment to Bid for ITM - KDH - Kappa Delta House</t>
  </si>
  <si>
    <t>Equipment to Bid for ITM - LIB - Salmon Library</t>
  </si>
  <si>
    <t>Equipment to Bid for ITM - MOR - Morton Hall</t>
  </si>
  <si>
    <t>Equipment to Bid for ITM - MSB - Material Science Building</t>
  </si>
  <si>
    <t>Equipment to Bid for ITM - NCH - North Campus Housing</t>
  </si>
  <si>
    <t>Equipment to Bid for ITM - NUR - Nursing Building</t>
  </si>
  <si>
    <t>Equipment to Bid for ITM - OKT - Olin King Technology Hall</t>
  </si>
  <si>
    <t>Equipment to Bid for ITM - OPB - Optics Building</t>
  </si>
  <si>
    <t>Equipment to Bid for ITM - PPB - Physical Plant Building</t>
  </si>
  <si>
    <t>Equipment to Bid for ITM - ROB - Roberts Hall</t>
  </si>
  <si>
    <t>Equipment to Bid for ITM - SCH600 - Southeast Campus Housing 600</t>
  </si>
  <si>
    <t>Equipment to Bid for ITM - SCH602 - Southeast Campus Housing 602</t>
  </si>
  <si>
    <t>Equipment to Bid for ITM - SCH604 - Southeast Campus Housing 604</t>
  </si>
  <si>
    <t>Equipment to Bid for ITM - SCH606 - Southeast Campus Housing 606</t>
  </si>
  <si>
    <t>Equipment to Bid for ITM - SCH608 - Southeast Campus Housing 608</t>
  </si>
  <si>
    <t>Equipment to Bid for ITM - SCH700 - Southeast Campus Housing 700</t>
  </si>
  <si>
    <t>Equipment to Bid for ITM - SCH702 - Southeast Campus Housing 702</t>
  </si>
  <si>
    <t>Equipment to Bid for ITM - SCH704 - Southeast Campus Housing 704</t>
  </si>
  <si>
    <t>Equipment to Bid for ITM - SCH706 - Southeast Campus Housing 706</t>
  </si>
  <si>
    <t>Equipment to Bid for ITM - SKH - Shelby King Hall</t>
  </si>
  <si>
    <t>Equipment to Bid for ITM - SNH - Sigma Nu House</t>
  </si>
  <si>
    <t>Equipment to Bid for ITM - SPR - Spragins Hall</t>
  </si>
  <si>
    <t>Equipment to Bid for ITM - SSB - Student Services Building</t>
  </si>
  <si>
    <t>Equipment to Bid for ITM - SST - Shelby Center for Science and Technology</t>
  </si>
  <si>
    <t>Equipment to Bid for ITM - SWI - Severe Weather Institute</t>
  </si>
  <si>
    <t>Equipment to Bid for ITM - UFC - University Fitness Center</t>
  </si>
  <si>
    <t>Equipment to Bid for ITM - VBH - Von Braun Research Hall</t>
  </si>
  <si>
    <t>Equipment to Bid for ITM - WIL - Wilson Hall</t>
  </si>
  <si>
    <t>After Hours Labor per Hour</t>
  </si>
  <si>
    <t>General Service Rate per Hour</t>
  </si>
  <si>
    <t>Travel Fee or Trip Charge</t>
  </si>
  <si>
    <t>Equipment Markup Percentage Over Cost</t>
  </si>
  <si>
    <t>Please provide pricing/rates for the services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</si>
</sst>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indent="1"/>
    </xf>
    <xf numFmtId="0" fontId="1" fillId="0" borderId="0" xfId="0" applyFont="1" applyFill="1" applyAlignment="1"/>
    <xf numFmtId="0" fontId="8" fillId="0" borderId="0" xfId="0" applyFont="1" applyFill="1" applyAlignment="1"/>
    <xf numFmtId="44" fontId="0" fillId="0" borderId="0" xfId="1" applyFont="1"/>
    <xf numFmtId="44" fontId="1" fillId="0" borderId="0" xfId="1" applyFont="1"/>
    <xf numFmtId="44" fontId="0" fillId="0" borderId="0" xfId="1" applyFont="1" applyBorder="1"/>
    <xf numFmtId="0" fontId="6" fillId="0" borderId="0" xfId="0" applyFont="1" applyAlignment="1"/>
    <xf numFmtId="0" fontId="2" fillId="0" borderId="0" xfId="0" applyFont="1"/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0" xfId="0" applyNumberFormat="1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0" xfId="0" applyFill="1"/>
    <xf numFmtId="0" fontId="0" fillId="0" borderId="0" xfId="0" applyFill="1" applyBorder="1"/>
    <xf numFmtId="0" fontId="10" fillId="0" borderId="0" xfId="0" applyFont="1" applyFill="1" applyBorder="1"/>
    <xf numFmtId="164" fontId="0" fillId="0" borderId="0" xfId="0" applyNumberFormat="1"/>
    <xf numFmtId="164" fontId="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" fillId="3" borderId="0" xfId="0" applyFont="1" applyFill="1" applyAlignment="1"/>
    <xf numFmtId="0" fontId="0" fillId="3" borderId="1" xfId="0" applyFill="1" applyBorder="1" applyAlignment="1">
      <alignment horizontal="center"/>
    </xf>
    <xf numFmtId="164" fontId="1" fillId="3" borderId="0" xfId="0" applyNumberFormat="1" applyFont="1" applyFill="1"/>
    <xf numFmtId="0" fontId="1" fillId="7" borderId="0" xfId="0" applyFont="1" applyFill="1" applyAlignment="1"/>
    <xf numFmtId="164" fontId="1" fillId="7" borderId="0" xfId="0" applyNumberFormat="1" applyFont="1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7" borderId="0" xfId="0" applyFill="1" applyBorder="1" applyAlignment="1">
      <alignment horizontal="center"/>
    </xf>
    <xf numFmtId="164" fontId="1" fillId="3" borderId="0" xfId="1" applyNumberFormat="1" applyFont="1" applyFill="1"/>
    <xf numFmtId="0" fontId="1" fillId="7" borderId="0" xfId="0" applyFont="1" applyFill="1"/>
    <xf numFmtId="0" fontId="0" fillId="0" borderId="0" xfId="0" applyFont="1"/>
    <xf numFmtId="0" fontId="1" fillId="3" borderId="1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164" fontId="0" fillId="0" borderId="0" xfId="1" applyNumberFormat="1" applyFont="1"/>
    <xf numFmtId="0" fontId="0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9" fillId="0" borderId="0" xfId="2" applyAlignment="1">
      <alignment horizontal="center"/>
    </xf>
    <xf numFmtId="0" fontId="12" fillId="0" borderId="0" xfId="0" applyFont="1"/>
    <xf numFmtId="0" fontId="0" fillId="10" borderId="0" xfId="0" applyFill="1"/>
    <xf numFmtId="0" fontId="0" fillId="0" borderId="0" xfId="0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4" fontId="1" fillId="3" borderId="0" xfId="0" applyNumberFormat="1" applyFont="1" applyFill="1" applyBorder="1" applyAlignment="1">
      <alignment horizontal="right"/>
    </xf>
    <xf numFmtId="164" fontId="1" fillId="7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right"/>
    </xf>
    <xf numFmtId="0" fontId="14" fillId="0" borderId="0" xfId="0" applyFont="1"/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4" fontId="1" fillId="0" borderId="0" xfId="1" applyFont="1" applyAlignment="1">
      <alignment horizontal="right"/>
    </xf>
    <xf numFmtId="0" fontId="15" fillId="0" borderId="0" xfId="0" applyFont="1"/>
    <xf numFmtId="0" fontId="16" fillId="0" borderId="0" xfId="2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2" applyFont="1"/>
    <xf numFmtId="44" fontId="2" fillId="0" borderId="0" xfId="1" applyFont="1"/>
    <xf numFmtId="164" fontId="2" fillId="0" borderId="0" xfId="0" applyNumberFormat="1" applyFont="1"/>
    <xf numFmtId="0" fontId="17" fillId="0" borderId="0" xfId="0" applyFont="1"/>
    <xf numFmtId="0" fontId="0" fillId="11" borderId="0" xfId="0" applyFill="1" applyAlignment="1">
      <alignment horizontal="center"/>
    </xf>
    <xf numFmtId="0" fontId="0" fillId="11" borderId="0" xfId="0" applyFill="1"/>
    <xf numFmtId="44" fontId="0" fillId="11" borderId="0" xfId="1" applyFont="1" applyFill="1"/>
    <xf numFmtId="0" fontId="0" fillId="11" borderId="0" xfId="0" applyFont="1" applyFill="1"/>
    <xf numFmtId="44" fontId="0" fillId="11" borderId="0" xfId="1" applyFont="1" applyFill="1" applyAlignment="1">
      <alignment horizontal="center"/>
    </xf>
    <xf numFmtId="9" fontId="0" fillId="11" borderId="0" xfId="3" applyFont="1" applyFill="1" applyAlignment="1">
      <alignment horizontal="center"/>
    </xf>
    <xf numFmtId="0" fontId="18" fillId="10" borderId="0" xfId="0" applyFont="1" applyFill="1"/>
    <xf numFmtId="0" fontId="0" fillId="10" borderId="0" xfId="0" applyFill="1" applyAlignment="1">
      <alignment horizontal="center"/>
    </xf>
    <xf numFmtId="44" fontId="0" fillId="10" borderId="0" xfId="1" applyFont="1" applyFill="1"/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printerSettings" Target="../printerSettings/printerSettings86.bin"/><Relationship Id="rId1" Type="http://schemas.openxmlformats.org/officeDocument/2006/relationships/printerSettings" Target="../printerSettings/printerSettings85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printerSettings" Target="../printerSettings/printerSettings94.bin"/><Relationship Id="rId1" Type="http://schemas.openxmlformats.org/officeDocument/2006/relationships/printerSettings" Target="../printerSettings/printerSettings93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printerSettings" Target="../printerSettings/printerSettings96.bin"/><Relationship Id="rId1" Type="http://schemas.openxmlformats.org/officeDocument/2006/relationships/printerSettings" Target="../printerSettings/printerSettings95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6"/>
  <sheetViews>
    <sheetView view="pageLayout" topLeftCell="A54" zoomScale="75" zoomScaleNormal="75" zoomScalePageLayoutView="75" workbookViewId="0">
      <selection activeCell="I35" sqref="I35"/>
    </sheetView>
  </sheetViews>
  <sheetFormatPr defaultRowHeight="15" x14ac:dyDescent="0.25"/>
  <cols>
    <col min="1" max="1" width="3.85546875" customWidth="1"/>
    <col min="2" max="2" width="17.85546875" customWidth="1"/>
    <col min="3" max="3" width="4.140625" customWidth="1"/>
    <col min="4" max="4" width="40.85546875" customWidth="1"/>
    <col min="5" max="5" width="9" style="4"/>
    <col min="6" max="6" width="2" customWidth="1"/>
    <col min="7" max="7" width="12.5703125" style="15" customWidth="1"/>
    <col min="8" max="8" width="4" style="33" customWidth="1"/>
    <col min="9" max="9" width="17" style="33" customWidth="1"/>
    <col min="10" max="10" width="14.28515625" style="33" customWidth="1"/>
    <col min="11" max="11" width="14.85546875" style="33" customWidth="1"/>
    <col min="12" max="12" width="17.85546875" customWidth="1"/>
    <col min="13" max="13" width="16.7109375" customWidth="1"/>
    <col min="14" max="14" width="16.85546875" customWidth="1"/>
    <col min="15" max="15" width="15.28515625" customWidth="1"/>
    <col min="16" max="16" width="14.85546875" customWidth="1"/>
    <col min="17" max="17" width="15.85546875" customWidth="1"/>
    <col min="18" max="19" width="14.42578125" customWidth="1"/>
  </cols>
  <sheetData>
    <row r="1" spans="1:11" ht="10.9" customHeight="1" x14ac:dyDescent="0.25">
      <c r="A1" s="10"/>
      <c r="B1" s="10"/>
      <c r="C1" s="10"/>
      <c r="D1" s="10"/>
    </row>
    <row r="2" spans="1:11" ht="10.9" customHeight="1" x14ac:dyDescent="0.25">
      <c r="A2" s="10"/>
      <c r="B2" s="10"/>
      <c r="C2" s="10"/>
      <c r="D2" s="10"/>
    </row>
    <row r="3" spans="1:11" ht="21.4" customHeight="1" x14ac:dyDescent="0.3">
      <c r="A3" s="11"/>
      <c r="B3" s="87" t="s">
        <v>133</v>
      </c>
      <c r="C3" s="11"/>
      <c r="D3" s="11"/>
      <c r="E3" s="2"/>
    </row>
    <row r="4" spans="1:11" ht="10.9" customHeight="1" x14ac:dyDescent="0.25">
      <c r="A4" s="10"/>
      <c r="B4" s="12"/>
      <c r="C4" s="10"/>
      <c r="D4" s="10"/>
    </row>
    <row r="5" spans="1:11" s="2" customFormat="1" ht="13.7" customHeight="1" x14ac:dyDescent="0.25">
      <c r="A5" s="81"/>
      <c r="B5" s="82" t="s">
        <v>26</v>
      </c>
      <c r="C5" s="81"/>
      <c r="D5" s="81"/>
      <c r="E5" s="83"/>
      <c r="F5" s="81"/>
      <c r="G5" s="84" t="s">
        <v>49</v>
      </c>
      <c r="H5" s="81"/>
      <c r="I5" s="81"/>
      <c r="K5" s="34"/>
    </row>
    <row r="6" spans="1:11" ht="13.7" customHeight="1" x14ac:dyDescent="0.25">
      <c r="A6" s="81"/>
      <c r="B6" s="82" t="s">
        <v>134</v>
      </c>
      <c r="C6" s="81"/>
      <c r="D6" s="81"/>
      <c r="E6" s="83"/>
      <c r="F6" s="81"/>
      <c r="G6" s="84" t="s">
        <v>50</v>
      </c>
      <c r="H6" s="81"/>
      <c r="I6" s="81"/>
    </row>
    <row r="7" spans="1:11" ht="13.7" customHeight="1" x14ac:dyDescent="0.25">
      <c r="A7" s="81"/>
      <c r="B7" s="82" t="s">
        <v>27</v>
      </c>
      <c r="C7" s="81"/>
      <c r="D7" s="81"/>
      <c r="E7" s="83"/>
      <c r="F7" s="81"/>
      <c r="G7" s="82" t="s">
        <v>51</v>
      </c>
      <c r="H7" s="81"/>
      <c r="I7" s="81"/>
    </row>
    <row r="8" spans="1:11" ht="13.7" customHeight="1" x14ac:dyDescent="0.25">
      <c r="A8" s="81"/>
      <c r="B8" s="82" t="s">
        <v>28</v>
      </c>
      <c r="C8" s="81"/>
      <c r="D8" s="81"/>
      <c r="E8" s="83"/>
      <c r="F8" s="19"/>
      <c r="G8" s="82" t="s">
        <v>52</v>
      </c>
      <c r="H8" s="81"/>
      <c r="I8" s="81"/>
    </row>
    <row r="9" spans="1:11" ht="13.7" customHeight="1" x14ac:dyDescent="0.25">
      <c r="A9" s="81"/>
      <c r="B9" s="82" t="s">
        <v>29</v>
      </c>
      <c r="C9" s="81"/>
      <c r="D9" s="81"/>
      <c r="E9" s="83"/>
      <c r="F9" s="81"/>
      <c r="G9" s="82" t="s">
        <v>53</v>
      </c>
      <c r="H9" s="19"/>
      <c r="I9" s="19"/>
    </row>
    <row r="10" spans="1:11" ht="13.7" customHeight="1" x14ac:dyDescent="0.25">
      <c r="A10" s="81"/>
      <c r="B10" s="82" t="s">
        <v>30</v>
      </c>
      <c r="C10" s="81"/>
      <c r="D10" s="81"/>
      <c r="E10" s="83"/>
      <c r="F10" s="81"/>
      <c r="G10" s="82" t="s">
        <v>54</v>
      </c>
      <c r="H10" s="81"/>
      <c r="I10" s="81"/>
    </row>
    <row r="11" spans="1:11" ht="13.7" customHeight="1" x14ac:dyDescent="0.25">
      <c r="A11" s="81"/>
      <c r="B11" s="82" t="s">
        <v>31</v>
      </c>
      <c r="C11" s="81"/>
      <c r="D11" s="81"/>
      <c r="E11" s="83"/>
      <c r="F11" s="81"/>
      <c r="G11" s="82" t="s">
        <v>55</v>
      </c>
      <c r="H11" s="81"/>
      <c r="I11" s="81"/>
    </row>
    <row r="12" spans="1:11" ht="13.7" customHeight="1" x14ac:dyDescent="0.25">
      <c r="A12" s="81"/>
      <c r="B12" s="82" t="s">
        <v>32</v>
      </c>
      <c r="C12" s="81"/>
      <c r="D12" s="81"/>
      <c r="E12" s="83"/>
      <c r="F12" s="81"/>
      <c r="G12" s="84" t="s">
        <v>56</v>
      </c>
      <c r="H12" s="81"/>
      <c r="I12" s="81"/>
    </row>
    <row r="13" spans="1:11" ht="13.7" customHeight="1" x14ac:dyDescent="0.25">
      <c r="A13" s="81"/>
      <c r="B13" s="82" t="s">
        <v>33</v>
      </c>
      <c r="C13" s="81"/>
      <c r="D13" s="81"/>
      <c r="E13" s="83"/>
      <c r="F13" s="81"/>
      <c r="G13" s="82" t="s">
        <v>57</v>
      </c>
      <c r="H13" s="81"/>
      <c r="I13" s="81"/>
    </row>
    <row r="14" spans="1:11" ht="13.7" customHeight="1" x14ac:dyDescent="0.25">
      <c r="A14" s="81"/>
      <c r="B14" s="82" t="s">
        <v>34</v>
      </c>
      <c r="C14" s="81"/>
      <c r="D14" s="81"/>
      <c r="E14" s="83"/>
      <c r="F14" s="81"/>
      <c r="G14" s="84" t="s">
        <v>58</v>
      </c>
      <c r="H14" s="81"/>
      <c r="I14" s="81"/>
    </row>
    <row r="15" spans="1:11" ht="13.7" customHeight="1" x14ac:dyDescent="0.25">
      <c r="A15" s="81"/>
      <c r="B15" s="84" t="s">
        <v>35</v>
      </c>
      <c r="C15" s="81"/>
      <c r="D15" s="81"/>
      <c r="E15" s="83"/>
      <c r="F15" s="81"/>
      <c r="G15" s="84" t="s">
        <v>59</v>
      </c>
      <c r="H15" s="81"/>
      <c r="I15" s="81"/>
    </row>
    <row r="16" spans="1:11" ht="13.7" customHeight="1" x14ac:dyDescent="0.25">
      <c r="A16" s="81"/>
      <c r="B16" s="82" t="s">
        <v>36</v>
      </c>
      <c r="C16" s="81"/>
      <c r="D16" s="81"/>
      <c r="E16" s="83"/>
      <c r="F16" s="81"/>
      <c r="G16" s="82" t="s">
        <v>60</v>
      </c>
      <c r="H16" s="81"/>
      <c r="I16" s="81"/>
    </row>
    <row r="17" spans="1:11" ht="13.7" customHeight="1" x14ac:dyDescent="0.25">
      <c r="A17" s="81"/>
      <c r="B17" s="82" t="s">
        <v>37</v>
      </c>
      <c r="C17" s="81"/>
      <c r="D17" s="81"/>
      <c r="E17" s="83"/>
      <c r="F17" s="81"/>
      <c r="G17" s="82" t="s">
        <v>61</v>
      </c>
      <c r="H17" s="81"/>
      <c r="I17" s="81"/>
    </row>
    <row r="18" spans="1:11" ht="13.7" customHeight="1" x14ac:dyDescent="0.25">
      <c r="A18" s="81"/>
      <c r="B18" s="82" t="s">
        <v>38</v>
      </c>
      <c r="C18" s="81"/>
      <c r="D18" s="81"/>
      <c r="E18" s="83"/>
      <c r="F18" s="81"/>
      <c r="G18" s="82" t="s">
        <v>62</v>
      </c>
      <c r="H18" s="81"/>
      <c r="I18" s="81"/>
    </row>
    <row r="19" spans="1:11" ht="13.7" customHeight="1" x14ac:dyDescent="0.25">
      <c r="A19" s="81"/>
      <c r="B19" s="82" t="s">
        <v>39</v>
      </c>
      <c r="C19" s="81"/>
      <c r="D19" s="81"/>
      <c r="E19" s="19"/>
      <c r="F19" s="81"/>
      <c r="G19" s="82" t="s">
        <v>63</v>
      </c>
      <c r="H19" s="81"/>
      <c r="I19" s="81"/>
    </row>
    <row r="20" spans="1:11" ht="13.7" customHeight="1" x14ac:dyDescent="0.25">
      <c r="A20" s="81"/>
      <c r="B20" s="82" t="s">
        <v>40</v>
      </c>
      <c r="C20" s="81"/>
      <c r="D20" s="81"/>
      <c r="E20" s="83"/>
      <c r="F20" s="81"/>
      <c r="G20" s="82" t="s">
        <v>64</v>
      </c>
      <c r="H20" s="81"/>
      <c r="I20" s="81"/>
    </row>
    <row r="21" spans="1:11" s="2" customFormat="1" ht="13.7" customHeight="1" x14ac:dyDescent="0.25">
      <c r="A21" s="81"/>
      <c r="B21" s="82" t="s">
        <v>41</v>
      </c>
      <c r="C21" s="81"/>
      <c r="D21" s="81"/>
      <c r="E21" s="83"/>
      <c r="F21" s="81"/>
      <c r="G21" s="82" t="s">
        <v>65</v>
      </c>
      <c r="H21" s="81"/>
      <c r="I21" s="81"/>
      <c r="K21" s="34"/>
    </row>
    <row r="22" spans="1:11" ht="13.7" customHeight="1" x14ac:dyDescent="0.25">
      <c r="A22" s="19"/>
      <c r="B22" s="82" t="s">
        <v>42</v>
      </c>
      <c r="C22" s="81"/>
      <c r="D22" s="81"/>
      <c r="E22" s="83"/>
      <c r="F22" s="81"/>
      <c r="G22" s="82" t="s">
        <v>66</v>
      </c>
      <c r="H22" s="81"/>
      <c r="I22" s="81"/>
    </row>
    <row r="23" spans="1:11" ht="13.7" customHeight="1" x14ac:dyDescent="0.25">
      <c r="A23" s="81"/>
      <c r="B23" s="84" t="s">
        <v>43</v>
      </c>
      <c r="C23" s="81"/>
      <c r="D23" s="81"/>
      <c r="E23" s="83"/>
      <c r="F23" s="81"/>
      <c r="G23" s="84" t="s">
        <v>67</v>
      </c>
      <c r="H23" s="81"/>
      <c r="I23" s="81"/>
    </row>
    <row r="24" spans="1:11" ht="13.7" customHeight="1" x14ac:dyDescent="0.25">
      <c r="A24" s="81"/>
      <c r="B24" s="82" t="s">
        <v>44</v>
      </c>
      <c r="C24" s="81"/>
      <c r="D24" s="81"/>
      <c r="E24" s="83"/>
      <c r="F24" s="81"/>
      <c r="G24" s="82" t="s">
        <v>68</v>
      </c>
      <c r="H24" s="81"/>
      <c r="I24" s="81"/>
    </row>
    <row r="25" spans="1:11" ht="13.7" customHeight="1" x14ac:dyDescent="0.25">
      <c r="A25" s="81"/>
      <c r="B25" s="82" t="s">
        <v>45</v>
      </c>
      <c r="C25" s="81"/>
      <c r="D25" s="81"/>
      <c r="E25" s="83"/>
      <c r="F25" s="81"/>
      <c r="G25" s="84" t="s">
        <v>69</v>
      </c>
      <c r="H25" s="81"/>
      <c r="I25" s="81"/>
    </row>
    <row r="26" spans="1:11" ht="13.7" customHeight="1" x14ac:dyDescent="0.25">
      <c r="A26" s="81"/>
      <c r="B26" s="82" t="s">
        <v>46</v>
      </c>
      <c r="C26" s="81"/>
      <c r="D26" s="81"/>
      <c r="E26" s="83"/>
      <c r="F26" s="81"/>
      <c r="G26" s="84" t="s">
        <v>70</v>
      </c>
      <c r="H26" s="81"/>
      <c r="I26" s="81"/>
    </row>
    <row r="27" spans="1:11" ht="13.7" customHeight="1" x14ac:dyDescent="0.25">
      <c r="A27" s="81"/>
      <c r="B27" s="82" t="s">
        <v>47</v>
      </c>
      <c r="C27" s="81"/>
      <c r="D27" s="81"/>
      <c r="E27" s="83"/>
      <c r="F27" s="81"/>
      <c r="G27" s="82" t="s">
        <v>71</v>
      </c>
      <c r="H27" s="81"/>
      <c r="I27" s="81"/>
    </row>
    <row r="28" spans="1:11" ht="13.7" customHeight="1" x14ac:dyDescent="0.25">
      <c r="A28" s="81"/>
      <c r="B28" s="82" t="s">
        <v>48</v>
      </c>
      <c r="C28" s="81"/>
      <c r="D28" s="81"/>
      <c r="E28" s="83"/>
      <c r="F28" s="81"/>
      <c r="G28" s="82" t="s">
        <v>72</v>
      </c>
      <c r="H28" s="81"/>
      <c r="I28" s="81"/>
    </row>
    <row r="29" spans="1:11" ht="13.7" customHeight="1" x14ac:dyDescent="0.25">
      <c r="A29" s="81"/>
      <c r="B29" s="81"/>
      <c r="C29" s="81"/>
      <c r="D29" s="81"/>
      <c r="E29" s="19"/>
      <c r="F29" s="81"/>
      <c r="G29" s="84" t="s">
        <v>73</v>
      </c>
      <c r="H29" s="81"/>
      <c r="I29" s="81"/>
    </row>
    <row r="30" spans="1:11" ht="13.7" customHeight="1" x14ac:dyDescent="0.25">
      <c r="A30" s="81"/>
      <c r="B30" s="81"/>
      <c r="C30" s="81"/>
      <c r="D30" s="81"/>
      <c r="E30" s="83"/>
      <c r="F30" s="81"/>
      <c r="G30" s="84" t="s">
        <v>74</v>
      </c>
      <c r="H30" s="81"/>
      <c r="I30" s="81"/>
    </row>
    <row r="31" spans="1:11" s="2" customFormat="1" ht="10.9" customHeight="1" x14ac:dyDescent="0.25">
      <c r="A31" s="19"/>
      <c r="B31" s="19"/>
      <c r="C31" s="19"/>
      <c r="D31" s="19"/>
      <c r="E31" s="83"/>
      <c r="F31" s="85"/>
      <c r="G31" s="86"/>
      <c r="H31" s="19"/>
      <c r="I31" s="86"/>
      <c r="K31" s="34"/>
    </row>
    <row r="32" spans="1:11" ht="10.9" customHeight="1" x14ac:dyDescent="0.25"/>
    <row r="33" spans="1:11" ht="13.7" customHeight="1" x14ac:dyDescent="0.25">
      <c r="D33" s="94" t="s">
        <v>195</v>
      </c>
      <c r="E33" s="95"/>
      <c r="F33" s="57"/>
      <c r="G33" s="96"/>
    </row>
    <row r="34" spans="1:11" ht="10.9" customHeight="1" x14ac:dyDescent="0.25">
      <c r="D34" s="89"/>
      <c r="E34" s="88"/>
      <c r="F34" s="89"/>
      <c r="G34" s="90"/>
    </row>
    <row r="35" spans="1:11" ht="13.7" customHeight="1" x14ac:dyDescent="0.25">
      <c r="D35" s="91" t="s">
        <v>192</v>
      </c>
      <c r="E35" s="92">
        <v>0</v>
      </c>
      <c r="F35" s="89"/>
      <c r="G35" s="90"/>
    </row>
    <row r="36" spans="1:11" ht="13.7" customHeight="1" x14ac:dyDescent="0.25">
      <c r="D36" s="91" t="s">
        <v>191</v>
      </c>
      <c r="E36" s="92">
        <v>0</v>
      </c>
      <c r="F36" s="89"/>
      <c r="G36" s="90"/>
    </row>
    <row r="37" spans="1:11" ht="13.7" customHeight="1" x14ac:dyDescent="0.25">
      <c r="D37" s="91" t="s">
        <v>193</v>
      </c>
      <c r="E37" s="92">
        <v>0</v>
      </c>
      <c r="F37" s="89"/>
      <c r="G37" s="90"/>
    </row>
    <row r="38" spans="1:11" ht="13.7" customHeight="1" x14ac:dyDescent="0.25">
      <c r="D38" s="91" t="s">
        <v>194</v>
      </c>
      <c r="E38" s="93">
        <v>0</v>
      </c>
      <c r="F38" s="89"/>
      <c r="G38" s="90"/>
    </row>
    <row r="39" spans="1:11" ht="13.7" customHeight="1" x14ac:dyDescent="0.25">
      <c r="C39" s="10"/>
    </row>
    <row r="40" spans="1:11" ht="13.7" customHeight="1" x14ac:dyDescent="0.25">
      <c r="A40" s="10"/>
      <c r="B40" s="12"/>
      <c r="C40" s="10"/>
    </row>
    <row r="41" spans="1:11" ht="10.9" customHeight="1" x14ac:dyDescent="0.25">
      <c r="A41" s="10"/>
      <c r="B41" s="30"/>
      <c r="C41" s="10"/>
      <c r="D41" s="10"/>
    </row>
    <row r="42" spans="1:11" ht="13.7" customHeight="1" x14ac:dyDescent="0.25">
      <c r="A42" s="19" t="s">
        <v>135</v>
      </c>
      <c r="G42" s="16"/>
      <c r="H42" s="34"/>
      <c r="I42" s="22" t="s">
        <v>136</v>
      </c>
      <c r="J42" s="2"/>
      <c r="K42" s="2"/>
    </row>
    <row r="43" spans="1:11" ht="13.7" customHeight="1" x14ac:dyDescent="0.25">
      <c r="G43" s="33"/>
      <c r="I43" s="76" t="s">
        <v>91</v>
      </c>
      <c r="J43" s="76" t="s">
        <v>92</v>
      </c>
      <c r="K43" s="77" t="s">
        <v>93</v>
      </c>
    </row>
    <row r="44" spans="1:11" ht="13.7" customHeight="1" x14ac:dyDescent="0.25">
      <c r="D44" t="s">
        <v>79</v>
      </c>
      <c r="E44" s="6">
        <v>9</v>
      </c>
      <c r="G44" s="33"/>
      <c r="I44" s="23" t="s">
        <v>94</v>
      </c>
      <c r="J44" s="69">
        <v>2.5</v>
      </c>
      <c r="K44" s="23">
        <v>357</v>
      </c>
    </row>
    <row r="45" spans="1:11" ht="13.7" customHeight="1" x14ac:dyDescent="0.25">
      <c r="D45" s="57" t="s">
        <v>122</v>
      </c>
      <c r="E45" s="59">
        <v>4</v>
      </c>
      <c r="G45" s="33"/>
      <c r="I45" s="23" t="s">
        <v>94</v>
      </c>
      <c r="J45" s="69">
        <v>5</v>
      </c>
      <c r="K45" s="23">
        <v>72</v>
      </c>
    </row>
    <row r="46" spans="1:11" ht="13.7" customHeight="1" x14ac:dyDescent="0.25">
      <c r="D46" s="57" t="s">
        <v>124</v>
      </c>
      <c r="E46" s="59">
        <v>2</v>
      </c>
      <c r="G46" s="33"/>
      <c r="I46" s="23" t="s">
        <v>94</v>
      </c>
      <c r="J46" s="69">
        <v>10</v>
      </c>
      <c r="K46" s="23">
        <v>1195</v>
      </c>
    </row>
    <row r="47" spans="1:11" ht="13.7" customHeight="1" x14ac:dyDescent="0.25">
      <c r="D47" t="s">
        <v>80</v>
      </c>
      <c r="E47" s="6">
        <v>7</v>
      </c>
      <c r="G47" s="33"/>
      <c r="I47" s="23" t="s">
        <v>94</v>
      </c>
      <c r="J47" s="69">
        <v>20</v>
      </c>
      <c r="K47" s="23">
        <v>10</v>
      </c>
    </row>
    <row r="48" spans="1:11" ht="13.7" customHeight="1" x14ac:dyDescent="0.25">
      <c r="D48" t="s">
        <v>81</v>
      </c>
      <c r="E48" s="6">
        <v>9</v>
      </c>
      <c r="G48" s="33"/>
      <c r="I48" s="24" t="s">
        <v>95</v>
      </c>
      <c r="J48" s="70">
        <v>5</v>
      </c>
      <c r="K48" s="24">
        <v>68</v>
      </c>
    </row>
    <row r="49" spans="2:18" ht="13.7" customHeight="1" x14ac:dyDescent="0.25">
      <c r="D49" t="s">
        <v>82</v>
      </c>
      <c r="E49" s="6">
        <v>2</v>
      </c>
      <c r="G49" s="33"/>
      <c r="I49" s="24" t="s">
        <v>95</v>
      </c>
      <c r="J49" s="70">
        <v>10</v>
      </c>
      <c r="K49" s="24">
        <v>12</v>
      </c>
      <c r="L49" s="34"/>
      <c r="M49" s="34"/>
      <c r="N49" s="34"/>
      <c r="O49" s="34"/>
      <c r="P49" s="34"/>
      <c r="Q49" s="34"/>
      <c r="R49" s="34"/>
    </row>
    <row r="50" spans="2:18" ht="13.7" customHeight="1" x14ac:dyDescent="0.25">
      <c r="D50" t="s">
        <v>83</v>
      </c>
      <c r="E50" s="6">
        <v>5</v>
      </c>
      <c r="G50" s="33"/>
      <c r="I50" s="24" t="s">
        <v>95</v>
      </c>
      <c r="J50" s="70">
        <v>15</v>
      </c>
      <c r="K50" s="24">
        <v>19</v>
      </c>
    </row>
    <row r="51" spans="2:18" ht="13.7" customHeight="1" x14ac:dyDescent="0.25">
      <c r="D51" t="s">
        <v>84</v>
      </c>
      <c r="E51" s="6">
        <v>71</v>
      </c>
      <c r="G51" s="33"/>
      <c r="I51" s="24" t="s">
        <v>95</v>
      </c>
      <c r="J51" s="70">
        <v>20</v>
      </c>
      <c r="K51" s="24">
        <v>4</v>
      </c>
    </row>
    <row r="52" spans="2:18" ht="13.7" customHeight="1" x14ac:dyDescent="0.25">
      <c r="D52" t="s">
        <v>85</v>
      </c>
      <c r="E52" s="6">
        <v>13</v>
      </c>
      <c r="G52" s="33"/>
      <c r="I52" s="25" t="s">
        <v>96</v>
      </c>
      <c r="J52" s="71">
        <v>5</v>
      </c>
      <c r="K52" s="25">
        <v>1</v>
      </c>
    </row>
    <row r="53" spans="2:18" ht="13.7" customHeight="1" x14ac:dyDescent="0.25">
      <c r="D53" t="s">
        <v>86</v>
      </c>
      <c r="E53" s="6">
        <v>3</v>
      </c>
      <c r="G53" s="33"/>
      <c r="I53" s="26" t="s">
        <v>97</v>
      </c>
      <c r="J53" s="72">
        <v>30</v>
      </c>
      <c r="K53" s="26">
        <v>1</v>
      </c>
    </row>
    <row r="54" spans="2:18" ht="13.7" customHeight="1" x14ac:dyDescent="0.25">
      <c r="D54" t="s">
        <v>87</v>
      </c>
      <c r="E54" s="6">
        <v>4</v>
      </c>
      <c r="G54" s="33"/>
      <c r="I54" s="27" t="s">
        <v>98</v>
      </c>
      <c r="J54" s="73">
        <v>9</v>
      </c>
      <c r="K54" s="27">
        <v>2</v>
      </c>
    </row>
    <row r="55" spans="2:18" ht="13.7" customHeight="1" x14ac:dyDescent="0.25">
      <c r="D55" s="57" t="s">
        <v>123</v>
      </c>
      <c r="E55" s="59">
        <v>7</v>
      </c>
      <c r="I55" s="28" t="s">
        <v>99</v>
      </c>
      <c r="J55" s="74">
        <v>9</v>
      </c>
      <c r="K55" s="28">
        <v>9</v>
      </c>
    </row>
    <row r="56" spans="2:18" ht="13.7" customHeight="1" x14ac:dyDescent="0.25">
      <c r="D56" s="57" t="s">
        <v>125</v>
      </c>
      <c r="E56" s="59">
        <v>2</v>
      </c>
      <c r="I56" s="28" t="s">
        <v>99</v>
      </c>
      <c r="J56" s="74">
        <v>11</v>
      </c>
      <c r="K56" s="28">
        <v>3</v>
      </c>
    </row>
    <row r="57" spans="2:18" ht="13.7" customHeight="1" x14ac:dyDescent="0.25">
      <c r="E57" s="5">
        <f>SUM(E44,E47,E47:E54)</f>
        <v>130</v>
      </c>
      <c r="G57" s="52"/>
      <c r="I57" s="29" t="s">
        <v>100</v>
      </c>
      <c r="J57" s="75">
        <v>5</v>
      </c>
      <c r="K57" s="29">
        <v>2</v>
      </c>
    </row>
    <row r="58" spans="2:18" ht="13.7" customHeight="1" x14ac:dyDescent="0.25">
      <c r="I58" s="29" t="s">
        <v>100</v>
      </c>
      <c r="J58" s="75">
        <v>11</v>
      </c>
      <c r="K58" s="29">
        <v>2</v>
      </c>
    </row>
    <row r="59" spans="2:18" ht="13.7" customHeight="1" x14ac:dyDescent="0.25">
      <c r="B59" t="s">
        <v>90</v>
      </c>
      <c r="D59" s="20"/>
      <c r="I59" s="29" t="s">
        <v>100</v>
      </c>
      <c r="J59" s="75">
        <v>13</v>
      </c>
      <c r="K59" s="29">
        <v>3</v>
      </c>
    </row>
    <row r="60" spans="2:18" ht="13.7" customHeight="1" x14ac:dyDescent="0.25">
      <c r="D60" s="20"/>
      <c r="I60" s="23" t="s">
        <v>101</v>
      </c>
      <c r="J60" s="69">
        <v>2.5</v>
      </c>
      <c r="K60" s="23">
        <v>1</v>
      </c>
    </row>
    <row r="61" spans="2:18" ht="13.7" customHeight="1" x14ac:dyDescent="0.25">
      <c r="I61" s="23" t="s">
        <v>101</v>
      </c>
      <c r="J61" s="69">
        <v>6</v>
      </c>
      <c r="K61" s="23">
        <v>1</v>
      </c>
    </row>
    <row r="62" spans="2:18" ht="13.7" customHeight="1" x14ac:dyDescent="0.25">
      <c r="I62" s="24" t="s">
        <v>102</v>
      </c>
      <c r="J62" s="70">
        <v>6</v>
      </c>
      <c r="K62" s="24">
        <v>1</v>
      </c>
    </row>
    <row r="63" spans="2:18" ht="13.7" customHeight="1" x14ac:dyDescent="0.25">
      <c r="E63" s="7"/>
      <c r="F63" s="20"/>
      <c r="G63" s="17"/>
      <c r="I63" s="25" t="s">
        <v>103</v>
      </c>
      <c r="J63" s="71"/>
      <c r="K63" s="25">
        <v>28</v>
      </c>
    </row>
    <row r="64" spans="2:18" ht="13.7" customHeight="1" x14ac:dyDescent="0.3">
      <c r="E64" s="7"/>
      <c r="F64" s="20"/>
      <c r="G64" s="17"/>
      <c r="I64" s="31"/>
      <c r="J64" s="31"/>
      <c r="K64" s="32">
        <f>SUM(K44:K63)</f>
        <v>1791</v>
      </c>
    </row>
    <row r="65" spans="5:7" ht="13.7" customHeight="1" x14ac:dyDescent="0.25">
      <c r="E65" s="7"/>
      <c r="F65" s="20"/>
      <c r="G65" s="17"/>
    </row>
    <row r="66" spans="5:7" ht="13.7" customHeight="1" x14ac:dyDescent="0.25"/>
    <row r="96" spans="4:4" x14ac:dyDescent="0.25">
      <c r="D96" s="30"/>
    </row>
  </sheetData>
  <customSheetViews>
    <customSheetView guid="{31F033F5-D6F5-4EB0-A6D7-7FF3DDDEC2BB}" scale="75" showPageBreaks="1" fitToPage="1">
      <pageMargins left="0.7" right="0.7" top="0.75" bottom="0.75" header="0.3" footer="0.3"/>
      <pageSetup scale="35" orientation="portrait" r:id="rId1"/>
      <headerFooter>
        <oddHeader>&amp;L&amp;G&amp;C&amp;"-,Bold Italic"2020 Life Safety Systems
Unofficial Request for Proposal</oddHeader>
        <oddFooter>&amp;R&amp;P</oddFooter>
      </headerFooter>
    </customSheetView>
  </customSheetViews>
  <hyperlinks>
    <hyperlink ref="B5" location="'Campus Totals'!A1" display="Campus Total Counts and Prices (Calculated from BLD Pages)" xr:uid="{00000000-0004-0000-0000-000000000000}"/>
    <hyperlink ref="B6" location="AOP!A1" display="AOP - Alpha Omega Pi" xr:uid="{00000000-0004-0000-0000-000001000000}"/>
    <hyperlink ref="B7" location="ATO!A1" display="ATO - Alpha Tau Omega" xr:uid="{00000000-0004-0000-0000-000002000000}"/>
    <hyperlink ref="B8" location="BAB!A1" display="BAB - Business Administratio Building" xr:uid="{00000000-0004-0000-0000-000003000000}"/>
    <hyperlink ref="B9" location="BEV!A1" display="BEV - Bevill Center" xr:uid="{00000000-0004-0000-0000-000004000000}"/>
    <hyperlink ref="B10" location="BSB!A1" display="BSB - Business Services Building" xr:uid="{00000000-0004-0000-0000-000005000000}"/>
    <hyperlink ref="B11" location="CCH!A1" display="CCH - Central Campus Housing" xr:uid="{00000000-0004-0000-0000-000006000000}"/>
    <hyperlink ref="B12" location="CFC!A1" display="CFC - Charger Food Court" xr:uid="{00000000-0004-0000-0000-000007000000}"/>
    <hyperlink ref="B13" location="CGU!A1" display="CGU - Charger Union" xr:uid="{00000000-0004-0000-0000-000008000000}"/>
    <hyperlink ref="B14" location="'CGV1'!A1" display="CGV1 - Charger Village I" xr:uid="{00000000-0004-0000-0000-000009000000}"/>
    <hyperlink ref="B15" location="'CGV2'!A1" display="CGV2 - Charger Village II" xr:uid="{00000000-0004-0000-0000-00000A000000}"/>
    <hyperlink ref="B16" location="CPB!A1" display="CPB - Central Plant Building" xr:uid="{00000000-0004-0000-0000-00000B000000}"/>
    <hyperlink ref="B17" location="CRH!A1" display="CRH - Cramer Hall" xr:uid="{00000000-0004-0000-0000-00000C000000}"/>
    <hyperlink ref="B18" location="CTC!A1" display="CTC - Conference and Training Center" xr:uid="{00000000-0004-0000-0000-00000D000000}"/>
    <hyperlink ref="B19" location="DCH!A1" display="DCH - Delta Chi House" xr:uid="{00000000-0004-0000-0000-00000E000000}"/>
    <hyperlink ref="B20" location="DZH!A1" display="DZH - Delta Zeta House" xr:uid="{00000000-0004-0000-0000-00000F000000}"/>
    <hyperlink ref="B21" location="ELC!A1" display="ELC - Early Learning Center" xr:uid="{00000000-0004-0000-0000-000010000000}"/>
    <hyperlink ref="B22" location="ENG!A1" display="ENG - Engineering Building" xr:uid="{00000000-0004-0000-0000-000011000000}"/>
    <hyperlink ref="B23" location="FFH!A1" display="FFH - Frank Franz Hall" xr:uid="{00000000-0004-0000-0000-000012000000}"/>
    <hyperlink ref="B24" location="I2C!A1" display="I2C - Innovation to Creation" xr:uid="{00000000-0004-0000-0000-000013000000}"/>
    <hyperlink ref="B25" location="IMF!A1" display="IMF - Intermodal Facility" xr:uid="{00000000-0004-0000-0000-000014000000}"/>
    <hyperlink ref="B26" location="JRC!A1" display="JRC - Johnson Research Center" xr:uid="{00000000-0004-0000-0000-000015000000}"/>
    <hyperlink ref="B27" location="KDH!A1" display="KDH - Kappa Delta House" xr:uid="{00000000-0004-0000-0000-000016000000}"/>
    <hyperlink ref="B28" location="LIB!A1" display="LIB - Salmon Library" xr:uid="{00000000-0004-0000-0000-000017000000}"/>
    <hyperlink ref="G5" location="MOR!A1" display="MOR - Morton Hall" xr:uid="{00000000-0004-0000-0000-000018000000}"/>
    <hyperlink ref="G6" location="MSB!A1" display="MSB - Material Science Building" xr:uid="{00000000-0004-0000-0000-000019000000}"/>
    <hyperlink ref="G7" location="NCH!A1" display="NCH - North Campus Housing" xr:uid="{00000000-0004-0000-0000-00001A000000}"/>
    <hyperlink ref="G8" location="NUR!A1" display="NUR - Nursing Building" xr:uid="{00000000-0004-0000-0000-00001B000000}"/>
    <hyperlink ref="G9" location="OKT!A1" display="OKT - Olin King Technology Hall" xr:uid="{00000000-0004-0000-0000-00001C000000}"/>
    <hyperlink ref="G10" location="OPB!A1" display="OPB - Optics Building" xr:uid="{00000000-0004-0000-0000-00001D000000}"/>
    <hyperlink ref="G11" location="PPB!A1" display="PPB - Physical Plant Building" xr:uid="{00000000-0004-0000-0000-00001E000000}"/>
    <hyperlink ref="G12" location="ROB!A1" display="ROB - Roberts Hall" xr:uid="{00000000-0004-0000-0000-00001F000000}"/>
    <hyperlink ref="G13" location="'SCH600'!A1" display="SCH600 - Southeast Campus Housing 600" xr:uid="{00000000-0004-0000-0000-000020000000}"/>
    <hyperlink ref="G14" location="'SCH602'!A1" display="SCH602 - Southeast Campus Housing 602" xr:uid="{00000000-0004-0000-0000-000021000000}"/>
    <hyperlink ref="G15" location="'SCH604'!A1" display="SCH604 - Southeast Campus Housing 604" xr:uid="{00000000-0004-0000-0000-000022000000}"/>
    <hyperlink ref="G16" location="'SCH606'!A1" display="SCH606 - Southeast Campus Housing 606" xr:uid="{00000000-0004-0000-0000-000023000000}"/>
    <hyperlink ref="G17" location="'SCH608'!A1" display="SCH608 - Southeast Campus Housing 608" xr:uid="{00000000-0004-0000-0000-000024000000}"/>
    <hyperlink ref="G18" location="'SCH700'!A1" display="SCH700 - Southeast Campus Housing 700" xr:uid="{00000000-0004-0000-0000-000025000000}"/>
    <hyperlink ref="G19" location="'SCH702'!A1" display="SCH702 - Southeast Campus Housing 702" xr:uid="{00000000-0004-0000-0000-000026000000}"/>
    <hyperlink ref="G20" location="'SCH704'!A1" display="SCH704 - Southeast Campus Housing 704" xr:uid="{00000000-0004-0000-0000-000027000000}"/>
    <hyperlink ref="G21" location="'SCH706'!A1" display="SCH706 - Southeast Campus Housing 706" xr:uid="{00000000-0004-0000-0000-000028000000}"/>
    <hyperlink ref="G22" location="SKH!A1" display="SKH - Shelbie King Hall" xr:uid="{00000000-0004-0000-0000-000029000000}"/>
    <hyperlink ref="G23" location="SNH!A1" display="SNH - Sigma Nu House" xr:uid="{00000000-0004-0000-0000-00002A000000}"/>
    <hyperlink ref="G24" location="SPR!A1" display="SPR - Spragins Hall" xr:uid="{00000000-0004-0000-0000-00002B000000}"/>
    <hyperlink ref="G25" location="SSB!A1" display="SSB - Student Services Building" xr:uid="{00000000-0004-0000-0000-00002C000000}"/>
    <hyperlink ref="G26" location="SST!A1" display="SST - Shelby Center for Science and Technology" xr:uid="{00000000-0004-0000-0000-00002D000000}"/>
    <hyperlink ref="G27" location="SWI!A1" display="SWI - SWIRLL - Severe Weather Institute" xr:uid="{00000000-0004-0000-0000-00002E000000}"/>
    <hyperlink ref="G28" location="UFC!A1" display="UFC - University Fitness Center" xr:uid="{00000000-0004-0000-0000-00002F000000}"/>
    <hyperlink ref="G29" location="VBH!A1" display="VBH - Von Braun Research Hall" xr:uid="{00000000-0004-0000-0000-000030000000}"/>
    <hyperlink ref="G30" location="WIL!A1" display="WIL - Wilson Hall" xr:uid="{00000000-0004-0000-0000-000031000000}"/>
  </hyperlinks>
  <pageMargins left="0.7" right="0.7" top="0.75" bottom="0.75" header="0.3" footer="0.3"/>
  <pageSetup scale="64" orientation="portrait" horizontalDpi="200" verticalDpi="200" r:id="rId2"/>
  <headerFooter>
    <oddHeader>&amp;L&amp;G&amp;C&amp;"-,Bold Italic"2020 Life Safety Systems
Request for Proposal</oddHeader>
    <oddFooter>&amp;R&amp;P</oddFoot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149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41</v>
      </c>
      <c r="G6" s="33">
        <v>0</v>
      </c>
    </row>
    <row r="7" spans="1:20" x14ac:dyDescent="0.25">
      <c r="B7" s="1"/>
      <c r="C7" s="1"/>
      <c r="D7" s="1" t="s">
        <v>14</v>
      </c>
      <c r="E7" s="6">
        <v>34</v>
      </c>
      <c r="G7" s="33">
        <v>0</v>
      </c>
    </row>
    <row r="8" spans="1:20" x14ac:dyDescent="0.25">
      <c r="B8" s="1"/>
      <c r="C8" s="1"/>
      <c r="D8" s="1" t="s">
        <v>2</v>
      </c>
      <c r="E8" s="6">
        <v>16</v>
      </c>
      <c r="G8" s="33">
        <v>0</v>
      </c>
    </row>
    <row r="9" spans="1:20" x14ac:dyDescent="0.25">
      <c r="B9" s="1"/>
      <c r="C9" s="1"/>
      <c r="D9" s="1" t="s">
        <v>3</v>
      </c>
      <c r="E9" s="6">
        <v>9</v>
      </c>
      <c r="G9" s="33">
        <v>0</v>
      </c>
    </row>
    <row r="10" spans="1:20" x14ac:dyDescent="0.25">
      <c r="B10" s="1"/>
      <c r="C10" s="1"/>
      <c r="D10" s="1" t="s">
        <v>4</v>
      </c>
      <c r="E10" s="6">
        <v>41</v>
      </c>
      <c r="G10" s="33">
        <v>0</v>
      </c>
    </row>
    <row r="11" spans="1:20" x14ac:dyDescent="0.25">
      <c r="B11" s="1"/>
      <c r="C11" s="1"/>
      <c r="D11" s="1" t="s">
        <v>5</v>
      </c>
      <c r="E11" s="6">
        <v>7</v>
      </c>
      <c r="G11" s="33">
        <v>0</v>
      </c>
    </row>
    <row r="12" spans="1:20" x14ac:dyDescent="0.25">
      <c r="B12" s="1"/>
      <c r="C12" s="1"/>
      <c r="D12" s="1" t="s">
        <v>6</v>
      </c>
      <c r="E12" s="6">
        <v>7</v>
      </c>
      <c r="G12" s="33">
        <v>0</v>
      </c>
    </row>
    <row r="13" spans="1:20" x14ac:dyDescent="0.25">
      <c r="B13" s="1"/>
      <c r="C13" s="1"/>
      <c r="D13" s="1" t="s">
        <v>7</v>
      </c>
      <c r="E13" s="6">
        <v>2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57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2</v>
      </c>
      <c r="G30" s="33">
        <v>0</v>
      </c>
    </row>
    <row r="31" spans="1:20" x14ac:dyDescent="0.25">
      <c r="B31" t="s">
        <v>23</v>
      </c>
      <c r="C31" t="s">
        <v>126</v>
      </c>
      <c r="E31" s="6">
        <v>6</v>
      </c>
      <c r="G31" s="33">
        <v>0</v>
      </c>
    </row>
    <row r="32" spans="1:20" x14ac:dyDescent="0.25">
      <c r="B32" t="s">
        <v>24</v>
      </c>
      <c r="C32" t="s">
        <v>20</v>
      </c>
      <c r="E32" s="6">
        <v>7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9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150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917</v>
      </c>
      <c r="G6" s="33">
        <v>0</v>
      </c>
    </row>
    <row r="7" spans="1:20" x14ac:dyDescent="0.25">
      <c r="B7" s="1"/>
      <c r="C7" s="1"/>
      <c r="D7" s="1" t="s">
        <v>14</v>
      </c>
      <c r="E7" s="6">
        <v>16</v>
      </c>
      <c r="G7" s="33">
        <v>0</v>
      </c>
    </row>
    <row r="8" spans="1:20" x14ac:dyDescent="0.25">
      <c r="B8" s="1"/>
      <c r="C8" s="1"/>
      <c r="D8" s="1" t="s">
        <v>2</v>
      </c>
      <c r="E8" s="6">
        <v>109</v>
      </c>
      <c r="G8" s="33">
        <v>0</v>
      </c>
    </row>
    <row r="9" spans="1:20" x14ac:dyDescent="0.25">
      <c r="B9" s="1"/>
      <c r="C9" s="1"/>
      <c r="D9" s="1" t="s">
        <v>3</v>
      </c>
      <c r="E9" s="6">
        <v>22</v>
      </c>
      <c r="G9" s="33">
        <v>0</v>
      </c>
    </row>
    <row r="10" spans="1:20" x14ac:dyDescent="0.25">
      <c r="B10" s="1"/>
      <c r="C10" s="1"/>
      <c r="D10" s="1" t="s">
        <v>4</v>
      </c>
      <c r="E10" s="6">
        <v>22</v>
      </c>
      <c r="G10" s="33">
        <v>0</v>
      </c>
    </row>
    <row r="11" spans="1:20" x14ac:dyDescent="0.25">
      <c r="B11" s="1"/>
      <c r="C11" s="1"/>
      <c r="D11" s="1" t="s">
        <v>5</v>
      </c>
      <c r="E11" s="6">
        <v>7</v>
      </c>
      <c r="G11" s="33">
        <v>0</v>
      </c>
    </row>
    <row r="12" spans="1:20" x14ac:dyDescent="0.25">
      <c r="B12" s="1"/>
      <c r="C12" s="1"/>
      <c r="D12" s="1" t="s">
        <v>6</v>
      </c>
      <c r="E12" s="6">
        <v>10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1026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7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111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A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151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392</v>
      </c>
      <c r="G6" s="33">
        <v>0</v>
      </c>
    </row>
    <row r="7" spans="1:20" x14ac:dyDescent="0.25">
      <c r="B7" s="1"/>
      <c r="C7" s="1"/>
      <c r="D7" s="1" t="s">
        <v>14</v>
      </c>
      <c r="E7" s="6">
        <v>75</v>
      </c>
      <c r="G7" s="33">
        <v>0</v>
      </c>
    </row>
    <row r="8" spans="1:20" x14ac:dyDescent="0.25">
      <c r="B8" s="1"/>
      <c r="C8" s="1"/>
      <c r="D8" s="1" t="s">
        <v>2</v>
      </c>
      <c r="E8" s="6">
        <v>65</v>
      </c>
      <c r="G8" s="33">
        <v>0</v>
      </c>
    </row>
    <row r="9" spans="1:20" x14ac:dyDescent="0.25">
      <c r="B9" s="1"/>
      <c r="C9" s="1"/>
      <c r="D9" s="1" t="s">
        <v>3</v>
      </c>
      <c r="E9" s="6">
        <v>35</v>
      </c>
      <c r="G9" s="33">
        <v>0</v>
      </c>
    </row>
    <row r="10" spans="1:20" x14ac:dyDescent="0.25">
      <c r="B10" s="1"/>
      <c r="C10" s="1"/>
      <c r="D10" s="1" t="s">
        <v>4</v>
      </c>
      <c r="E10" s="6">
        <v>135</v>
      </c>
      <c r="G10" s="33">
        <v>0</v>
      </c>
    </row>
    <row r="11" spans="1:20" x14ac:dyDescent="0.25">
      <c r="B11" s="1"/>
      <c r="C11" s="1"/>
      <c r="D11" s="1" t="s">
        <v>5</v>
      </c>
      <c r="E11" s="6">
        <v>11</v>
      </c>
      <c r="G11" s="33">
        <v>0</v>
      </c>
    </row>
    <row r="12" spans="1:20" x14ac:dyDescent="0.25">
      <c r="B12" s="1"/>
      <c r="C12" s="1"/>
      <c r="D12" s="1" t="s">
        <v>6</v>
      </c>
      <c r="E12" s="6">
        <v>16</v>
      </c>
      <c r="G12" s="33">
        <v>0</v>
      </c>
    </row>
    <row r="13" spans="1:20" x14ac:dyDescent="0.25">
      <c r="B13" s="1"/>
      <c r="C13" s="1"/>
      <c r="D13" s="1" t="s">
        <v>7</v>
      </c>
      <c r="E13" s="6">
        <v>6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457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7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11</v>
      </c>
      <c r="G32" s="33">
        <v>0</v>
      </c>
    </row>
    <row r="33" spans="1:20" x14ac:dyDescent="0.25">
      <c r="B33" t="s">
        <v>25</v>
      </c>
      <c r="C33" t="s">
        <v>131</v>
      </c>
      <c r="E33" s="21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2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90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B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152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</v>
      </c>
      <c r="G6" s="33">
        <v>0</v>
      </c>
    </row>
    <row r="7" spans="1:20" x14ac:dyDescent="0.25">
      <c r="B7" s="1"/>
      <c r="C7" s="1"/>
      <c r="D7" s="1" t="s">
        <v>14</v>
      </c>
      <c r="E7" s="6">
        <v>12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5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3</v>
      </c>
      <c r="G11" s="33">
        <v>0</v>
      </c>
    </row>
    <row r="12" spans="1:20" x14ac:dyDescent="0.25">
      <c r="B12" s="1"/>
      <c r="C12" s="1"/>
      <c r="D12" s="1" t="s">
        <v>6</v>
      </c>
      <c r="E12" s="6">
        <v>3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3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C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153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236</v>
      </c>
      <c r="G6" s="33">
        <v>0</v>
      </c>
    </row>
    <row r="7" spans="1:20" x14ac:dyDescent="0.25">
      <c r="B7" s="1"/>
      <c r="C7" s="1"/>
      <c r="D7" s="1" t="s">
        <v>14</v>
      </c>
      <c r="E7" s="6">
        <v>57</v>
      </c>
      <c r="G7" s="33">
        <v>0</v>
      </c>
    </row>
    <row r="8" spans="1:20" x14ac:dyDescent="0.25">
      <c r="B8" s="1"/>
      <c r="C8" s="1"/>
      <c r="D8" s="1" t="s">
        <v>2</v>
      </c>
      <c r="E8" s="6">
        <v>74</v>
      </c>
      <c r="G8" s="33">
        <v>0</v>
      </c>
    </row>
    <row r="9" spans="1:20" x14ac:dyDescent="0.25">
      <c r="B9" s="1"/>
      <c r="C9" s="1"/>
      <c r="D9" s="1" t="s">
        <v>3</v>
      </c>
      <c r="E9" s="6">
        <v>33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8</v>
      </c>
      <c r="G11" s="33">
        <v>0</v>
      </c>
    </row>
    <row r="12" spans="1:20" x14ac:dyDescent="0.25">
      <c r="B12" s="1"/>
      <c r="C12" s="1"/>
      <c r="D12" s="1" t="s">
        <v>6</v>
      </c>
      <c r="E12" s="6">
        <v>16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310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8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95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>
        <v>9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E40" sqref="E40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D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154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32</v>
      </c>
      <c r="G6" s="33">
        <v>0</v>
      </c>
    </row>
    <row r="7" spans="1:20" x14ac:dyDescent="0.25">
      <c r="B7" s="1"/>
      <c r="C7" s="1"/>
      <c r="D7" s="1" t="s">
        <v>14</v>
      </c>
      <c r="E7" s="6">
        <v>2</v>
      </c>
      <c r="G7" s="33">
        <v>0</v>
      </c>
    </row>
    <row r="8" spans="1:20" x14ac:dyDescent="0.25">
      <c r="B8" s="1"/>
      <c r="C8" s="1"/>
      <c r="D8" s="1" t="s">
        <v>2</v>
      </c>
      <c r="E8" s="6">
        <v>18</v>
      </c>
      <c r="G8" s="33">
        <v>0</v>
      </c>
    </row>
    <row r="9" spans="1:20" x14ac:dyDescent="0.25">
      <c r="B9" s="1"/>
      <c r="C9" s="1"/>
      <c r="D9" s="1" t="s">
        <v>3</v>
      </c>
      <c r="E9" s="6">
        <v>7</v>
      </c>
      <c r="G9" s="33">
        <v>0</v>
      </c>
    </row>
    <row r="10" spans="1:20" x14ac:dyDescent="0.25">
      <c r="B10" s="1"/>
      <c r="C10" s="1"/>
      <c r="D10" s="1" t="s">
        <v>4</v>
      </c>
      <c r="E10" s="6">
        <v>73</v>
      </c>
      <c r="G10" s="33">
        <v>0</v>
      </c>
    </row>
    <row r="11" spans="1:20" x14ac:dyDescent="0.25">
      <c r="B11" s="1"/>
      <c r="C11" s="1"/>
      <c r="D11" s="1" t="s">
        <v>5</v>
      </c>
      <c r="E11" s="6">
        <v>8</v>
      </c>
      <c r="G11" s="33">
        <v>0</v>
      </c>
    </row>
    <row r="12" spans="1:20" x14ac:dyDescent="0.25">
      <c r="B12" s="1"/>
      <c r="C12" s="1"/>
      <c r="D12" s="1" t="s">
        <v>6</v>
      </c>
      <c r="E12" s="6">
        <v>8</v>
      </c>
      <c r="G12" s="33">
        <v>0</v>
      </c>
    </row>
    <row r="13" spans="1:20" x14ac:dyDescent="0.25">
      <c r="B13" s="1"/>
      <c r="C13" s="1"/>
      <c r="D13" s="1" t="s">
        <v>7</v>
      </c>
      <c r="E13" s="6">
        <v>2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50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3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8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44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E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155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27</v>
      </c>
      <c r="G6" s="33">
        <v>0</v>
      </c>
    </row>
    <row r="7" spans="1:20" x14ac:dyDescent="0.25">
      <c r="B7" s="1"/>
      <c r="C7" s="1"/>
      <c r="D7" s="1" t="s">
        <v>14</v>
      </c>
      <c r="E7" s="6">
        <v>4</v>
      </c>
      <c r="G7" s="33">
        <v>0</v>
      </c>
    </row>
    <row r="8" spans="1:20" x14ac:dyDescent="0.25">
      <c r="B8" s="1"/>
      <c r="C8" s="1"/>
      <c r="D8" s="1" t="s">
        <v>2</v>
      </c>
      <c r="E8" s="6">
        <v>11</v>
      </c>
      <c r="G8" s="33">
        <v>0</v>
      </c>
    </row>
    <row r="9" spans="1:20" x14ac:dyDescent="0.25">
      <c r="B9" s="1"/>
      <c r="C9" s="1"/>
      <c r="D9" s="1" t="s">
        <v>3</v>
      </c>
      <c r="E9" s="6">
        <v>4</v>
      </c>
      <c r="G9" s="33">
        <v>0</v>
      </c>
    </row>
    <row r="10" spans="1:20" x14ac:dyDescent="0.25">
      <c r="B10" s="1"/>
      <c r="C10" s="1"/>
      <c r="D10" s="1" t="s">
        <v>4</v>
      </c>
      <c r="E10" s="6">
        <v>3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38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9</v>
      </c>
      <c r="G42" s="33">
        <v>0</v>
      </c>
    </row>
    <row r="43" spans="1:20" x14ac:dyDescent="0.25">
      <c r="B43" t="s">
        <v>120</v>
      </c>
      <c r="E43" s="6">
        <v>0</v>
      </c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51" sqref="G51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0F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156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28</v>
      </c>
      <c r="G6" s="33">
        <v>0</v>
      </c>
    </row>
    <row r="7" spans="1:20" x14ac:dyDescent="0.25">
      <c r="B7" s="1"/>
      <c r="C7" s="1"/>
      <c r="D7" s="1" t="s">
        <v>14</v>
      </c>
      <c r="E7" s="6">
        <v>4</v>
      </c>
      <c r="G7" s="33">
        <v>0</v>
      </c>
    </row>
    <row r="8" spans="1:20" x14ac:dyDescent="0.25">
      <c r="B8" s="1"/>
      <c r="C8" s="1"/>
      <c r="D8" s="1" t="s">
        <v>2</v>
      </c>
      <c r="E8" s="6">
        <v>9</v>
      </c>
      <c r="G8" s="33">
        <v>0</v>
      </c>
    </row>
    <row r="9" spans="1:20" x14ac:dyDescent="0.25">
      <c r="B9" s="1"/>
      <c r="C9" s="1"/>
      <c r="D9" s="1" t="s">
        <v>3</v>
      </c>
      <c r="E9" s="6">
        <v>4</v>
      </c>
      <c r="G9" s="33">
        <v>0</v>
      </c>
    </row>
    <row r="10" spans="1:20" x14ac:dyDescent="0.25">
      <c r="B10" s="1"/>
      <c r="C10" s="1"/>
      <c r="D10" s="1" t="s">
        <v>4</v>
      </c>
      <c r="E10" s="6">
        <v>3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9</v>
      </c>
      <c r="G42" s="33">
        <v>0</v>
      </c>
    </row>
    <row r="43" spans="1:20" x14ac:dyDescent="0.25">
      <c r="B43" t="s">
        <v>120</v>
      </c>
      <c r="E43" s="6">
        <v>0</v>
      </c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0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157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103</v>
      </c>
      <c r="G6" s="33">
        <v>0</v>
      </c>
    </row>
    <row r="7" spans="1:20" x14ac:dyDescent="0.25">
      <c r="B7" s="1"/>
      <c r="C7" s="1"/>
      <c r="D7" s="1" t="s">
        <v>14</v>
      </c>
      <c r="E7" s="6">
        <v>10</v>
      </c>
      <c r="G7" s="33">
        <v>0</v>
      </c>
    </row>
    <row r="8" spans="1:20" x14ac:dyDescent="0.25">
      <c r="B8" s="1"/>
      <c r="C8" s="1"/>
      <c r="D8" s="1" t="s">
        <v>2</v>
      </c>
      <c r="E8" s="6">
        <v>4</v>
      </c>
      <c r="G8" s="33">
        <v>0</v>
      </c>
    </row>
    <row r="9" spans="1:20" x14ac:dyDescent="0.25">
      <c r="B9" s="1"/>
      <c r="C9" s="1"/>
      <c r="D9" s="1" t="s">
        <v>3</v>
      </c>
      <c r="E9" s="6">
        <v>16</v>
      </c>
      <c r="G9" s="33">
        <v>0</v>
      </c>
    </row>
    <row r="10" spans="1:20" x14ac:dyDescent="0.25">
      <c r="B10" s="1"/>
      <c r="C10" s="1"/>
      <c r="D10" s="1" t="s">
        <v>4</v>
      </c>
      <c r="E10" s="6">
        <v>32</v>
      </c>
      <c r="G10" s="33">
        <v>0</v>
      </c>
    </row>
    <row r="11" spans="1:20" x14ac:dyDescent="0.25">
      <c r="B11" s="1"/>
      <c r="C11" s="1"/>
      <c r="D11" s="1" t="s">
        <v>5</v>
      </c>
      <c r="E11" s="6">
        <v>3</v>
      </c>
      <c r="G11" s="33">
        <v>0</v>
      </c>
    </row>
    <row r="12" spans="1:20" x14ac:dyDescent="0.25">
      <c r="B12" s="1"/>
      <c r="C12" s="1"/>
      <c r="D12" s="1" t="s">
        <v>6</v>
      </c>
      <c r="E12" s="6">
        <v>3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107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3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21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1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158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105</v>
      </c>
      <c r="G6" s="33">
        <v>0</v>
      </c>
    </row>
    <row r="7" spans="1:20" x14ac:dyDescent="0.25">
      <c r="B7" s="1"/>
      <c r="C7" s="1"/>
      <c r="D7" s="1" t="s">
        <v>14</v>
      </c>
      <c r="E7" s="6">
        <v>6</v>
      </c>
      <c r="G7" s="33">
        <v>0</v>
      </c>
    </row>
    <row r="8" spans="1:20" x14ac:dyDescent="0.25">
      <c r="B8" s="1"/>
      <c r="C8" s="1"/>
      <c r="D8" s="1" t="s">
        <v>2</v>
      </c>
      <c r="E8" s="6">
        <v>8</v>
      </c>
      <c r="G8" s="33">
        <v>0</v>
      </c>
    </row>
    <row r="9" spans="1:20" x14ac:dyDescent="0.25">
      <c r="B9" s="1"/>
      <c r="C9" s="1"/>
      <c r="D9" s="1" t="s">
        <v>3</v>
      </c>
      <c r="E9" s="6">
        <v>14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113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66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41</v>
      </c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65" showPageBreaks="1">
      <selection activeCell="E2" sqref="E2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2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9"/>
  <sheetViews>
    <sheetView view="pageLayout" topLeftCell="A36" zoomScale="75" zoomScaleNormal="70" zoomScalePageLayoutView="75" workbookViewId="0">
      <selection activeCell="E6" sqref="E6"/>
    </sheetView>
  </sheetViews>
  <sheetFormatPr defaultRowHeight="15" x14ac:dyDescent="0.25"/>
  <cols>
    <col min="1" max="1" width="4.7109375" customWidth="1"/>
    <col min="4" max="4" width="44.85546875" customWidth="1"/>
    <col min="5" max="5" width="9.140625" bestFit="1" customWidth="1"/>
    <col min="6" max="6" width="4.5703125" customWidth="1"/>
    <col min="7" max="7" width="12.28515625" style="4" customWidth="1"/>
    <col min="8" max="8" width="3.28515625" customWidth="1"/>
  </cols>
  <sheetData>
    <row r="1" spans="1:8" x14ac:dyDescent="0.25">
      <c r="E1" s="4"/>
      <c r="G1" s="60"/>
      <c r="H1" s="33"/>
    </row>
    <row r="2" spans="1:8" ht="15.75" x14ac:dyDescent="0.25">
      <c r="A2" s="8" t="s">
        <v>137</v>
      </c>
      <c r="C2" s="1"/>
      <c r="D2" s="1"/>
      <c r="F2" s="55" t="s">
        <v>117</v>
      </c>
      <c r="G2" s="60"/>
      <c r="H2" s="33"/>
    </row>
    <row r="3" spans="1:8" x14ac:dyDescent="0.25">
      <c r="B3" s="1"/>
      <c r="C3" s="1"/>
      <c r="D3" s="1"/>
      <c r="E3" s="4"/>
      <c r="G3" s="60"/>
      <c r="H3" s="33"/>
    </row>
    <row r="4" spans="1:8" x14ac:dyDescent="0.25">
      <c r="A4" s="2">
        <v>1</v>
      </c>
      <c r="B4" s="3" t="s">
        <v>8</v>
      </c>
      <c r="C4" s="3"/>
      <c r="D4" s="3"/>
      <c r="E4" s="5"/>
      <c r="F4" s="2"/>
      <c r="G4" s="61" t="s">
        <v>139</v>
      </c>
      <c r="H4" s="34"/>
    </row>
    <row r="5" spans="1:8" x14ac:dyDescent="0.25">
      <c r="A5" s="2"/>
      <c r="B5" s="3"/>
      <c r="C5" s="3"/>
      <c r="D5" s="3"/>
      <c r="E5" s="5"/>
      <c r="F5" s="2"/>
      <c r="G5" s="61"/>
      <c r="H5" s="33"/>
    </row>
    <row r="6" spans="1:8" x14ac:dyDescent="0.25">
      <c r="B6" s="1" t="s">
        <v>0</v>
      </c>
      <c r="C6" s="1"/>
      <c r="D6" s="1" t="s">
        <v>1</v>
      </c>
      <c r="E6" s="6">
        <f>SUM(AOP!E6,ATO!E6,BAB!E6,BEV!E6,BSB!E6,CCH!E6,CFC!E6,CGU!E6,'CGV1'!E6,'CGV2'!E6,CPB!E6,CRH!E6,CTC!E6,DCH!E6,DZH!E6,ELC!E6,ENG!E6,FFH!E6,I2C!E6,IMF!E6,JRC!E6,KDH!E6,LIB!E6,MOR!E6,MSB!E6,NCH!E6,NUR!E6,OKT!E6,OPB!E6,PPB!E6,ROB!E6,'SCH600'!E6,'SCH602'!E6,'SCH604'!E6,'SCH606'!E6,'SCH608'!E6,'SCH700'!E6,'SCH702'!E6,'SCH704'!E6,'SCH706'!E6,SKH!E6,SNH!E6,SPR!E6,SSB!E6,SST!E6,SWI!E6,UFC!E6,VBH!E6,WIL!E6)</f>
        <v>5646</v>
      </c>
      <c r="G6" s="66">
        <f>SUM(AOP!G6,ATO!G6,BAB!G6,BEV!G6,BSB!G6,CCH!G6,CFC!G6,CGU!G6,'CGV1'!G6,'CGV2'!G6,CPB!G6,CRH!G6,CTC!G6,DCH!G6,DZH!G6,ELC!G6,ENG!G6,FFH!G6,I2C!G6,IMF!G6,JRC!G6,KDH!G6,LIB!G6,MOR!G6,MSB!G6,NCH!G6,NUR!G6,OKT!G6,OPB!G6,PPB!G6,ROB!G6,'SCH600'!G6,'SCH602'!G6,'SCH604'!G6,'SCH606'!G6,'SCH608'!G6,'SCH700'!G6,'SCH702'!G6,'SCH704'!G6,'SCH706'!G6,SKH!G6,SNH!G6,SPR!G6,SSB!G6,SST!G6,SWI!G6,UFC!G6,VBH!G6,WIL!G6)</f>
        <v>0</v>
      </c>
      <c r="H6" s="33"/>
    </row>
    <row r="7" spans="1:8" x14ac:dyDescent="0.25">
      <c r="B7" s="1"/>
      <c r="C7" s="1"/>
      <c r="D7" s="1" t="s">
        <v>14</v>
      </c>
      <c r="E7" s="6">
        <f>SUM(AOP!E7,ATO!E7,BAB!E7,BEV!E7,BSB!E7,CCH!E7,CFC!E7,CGU!E7,'CGV1'!E7,'CGV2'!E7,CPB!E7,CRH!E7,CTC!E7,DCH!E7,DZH!E7,ELC!E7,ENG!E7,FFH!E7,I2C!E7,IMF!E7,JRC!E7,KDH!E7,LIB!E7,MOR!E7,MSB!E7,NCH!E7,NUR!E7,OKT!E7,OPB!E7,PPB!E7,ROB!E7,'SCH600'!E7,'SCH602'!E7,'SCH604'!E7,'SCH606'!E7,'SCH608'!E7,'SCH700'!E7,'SCH702'!E7,'SCH704'!E7,'SCH706'!E7,SKH!E7,SNH!E7,SPR!E7,SSB!E7,SST!E7,SWI!E7,UFC!E7,VBH!E7,WIL!E7)</f>
        <v>655</v>
      </c>
      <c r="G7" s="66">
        <f>SUM(AOP!G7,ATO!G7,BAB!G7,BEV!G7,BSB!G7,CCH!G7,CFC!G7,CGU!G7,'CGV1'!G7,'CGV2'!G7,CPB!G7,CRH!G7,CTC!G7,DCH!G7,DZH!G7,ELC!G7,ENG!G7,FFH!G7,I2C!G7,IMF!G7,JRC!G7,KDH!G7,LIB!G7,MOR!G7,MSB!G7,NCH!G7,NUR!G7,OKT!G7,OPB!G7,PPB!G7,ROB!G7,'SCH600'!G7,'SCH602'!G7,'SCH604'!G7,'SCH606'!G7,'SCH608'!G7,'SCH700'!G7,'SCH702'!G7,'SCH704'!G7,'SCH706'!G7,SKH!G7,SNH!G7,SPR!G7,SSB!G7,SST!G7,SWI!G7,UFC!G7,VBH!G7,WIL!G7)</f>
        <v>0</v>
      </c>
      <c r="H7" s="33"/>
    </row>
    <row r="8" spans="1:8" x14ac:dyDescent="0.25">
      <c r="B8" s="1"/>
      <c r="C8" s="1"/>
      <c r="D8" s="1" t="s">
        <v>2</v>
      </c>
      <c r="E8" s="6">
        <f>SUM(AOP!E8,ATO!E8,BAB!E8,BEV!E8,BSB!E8,CCH!E8,CFC!E8,CGU!E8,'CGV1'!E8,'CGV2'!E8,CPB!E8,CRH!E8,CTC!E8,DCH!E8,DZH!E8,ELC!E8,ENG!E8,FFH!E8,I2C!E8,IMF!E8,JRC!E8,KDH!E8,LIB!E8,MOR!E8,MSB!E8,NCH!E8,NUR!E8,OKT!E8,OPB!E8,PPB!E8,ROB!E8,'SCH600'!E8,'SCH602'!E8,'SCH604'!E8,'SCH606'!E8,'SCH608'!E8,'SCH700'!E8,'SCH702'!E8,'SCH704'!E8,'SCH706'!E8,SKH!E8,SNH!E8,SPR!E8,SSB!E8,SST!E8,SWI!E8,UFC!E8,VBH!E8,WIL!E8)</f>
        <v>669</v>
      </c>
      <c r="G8" s="66">
        <f>SUM(AOP!G8,ATO!G8,BAB!G8,BEV!G8,BSB!G8,CCH!G8,CFC!G8,CGU!G8,'CGV1'!G8,'CGV2'!G8,CPB!G8,CRH!G8,CTC!G8,DCH!G8,DZH!G8,ELC!G8,ENG!G8,FFH!G8,I2C!G8,IMF!G8,JRC!G8,KDH!G8,LIB!G8,MOR!G8,MSB!G8,NCH!G8,NUR!G8,OKT!G8,OPB!G8,PPB!G8,ROB!G8,'SCH600'!G8,'SCH602'!G8,'SCH604'!G8,'SCH606'!G8,'SCH608'!G8,'SCH700'!G8,'SCH702'!G8,'SCH704'!G8,'SCH706'!G8,SKH!G8,SNH!G8,SPR!G8,SSB!G8,SST!G8,SWI!G8,UFC!G8,VBH!G8,WIL!G8)</f>
        <v>0</v>
      </c>
      <c r="H8" s="33"/>
    </row>
    <row r="9" spans="1:8" x14ac:dyDescent="0.25">
      <c r="B9" s="1"/>
      <c r="C9" s="1"/>
      <c r="D9" s="1" t="s">
        <v>3</v>
      </c>
      <c r="E9" s="6">
        <f>SUM(AOP!E9,ATO!E9,BAB!E9,BEV!E9,BSB!E9,CCH!E9,CFC!E9,CGU!E9,'CGV1'!E9,'CGV2'!E9,CPB!E9,CRH!E9,CTC!E9,DCH!E9,DZH!E9,ELC!E9,ENG!E9,FFH!E9,I2C!E9,IMF!E9,JRC!E9,KDH!E9,LIB!E9,MOR!E9,MSB!E9,NCH!E9,NUR!E9,OKT!E9,OPB!E9,PPB!E9,ROB!E9,'SCH600'!E9,'SCH602'!E9,'SCH604'!E9,'SCH606'!E9,'SCH608'!E9,'SCH700'!E9,'SCH702'!E9,'SCH704'!E9,'SCH706'!E9,SKH!E9,SNH!E9,SPR!E9,SSB!E9,SST!E9,SWI!E9,UFC!E9,VBH!E9,WIL!E9)</f>
        <v>695</v>
      </c>
      <c r="G9" s="66">
        <f>SUM(AOP!G9,ATO!G9,BAB!G9,BEV!G9,BSB!G9,CCH!G9,CFC!G9,CGU!G9,'CGV1'!G9,'CGV2'!G9,CPB!G9,CRH!G9,CTC!G9,DCH!G9,DZH!G9,ELC!G9,ENG!G9,FFH!G9,I2C!G9,IMF!G9,JRC!G9,KDH!G9,LIB!G9,MOR!G9,MSB!G9,NCH!G9,NUR!G9,OKT!G9,OPB!G9,PPB!G9,ROB!G9,'SCH600'!G9,'SCH602'!G9,'SCH604'!G9,'SCH606'!G9,'SCH608'!G9,'SCH700'!G9,'SCH702'!G9,'SCH704'!G9,'SCH706'!G9,SKH!G9,SNH!G9,SPR!G9,SSB!G9,SST!G9,SWI!G9,UFC!G9,VBH!G9,WIL!G9)</f>
        <v>0</v>
      </c>
      <c r="H9" s="33"/>
    </row>
    <row r="10" spans="1:8" x14ac:dyDescent="0.25">
      <c r="B10" s="1"/>
      <c r="C10" s="1"/>
      <c r="D10" s="1" t="s">
        <v>4</v>
      </c>
      <c r="E10" s="6">
        <f>SUM(AOP!E10,ATO!E10,BAB!E10,BEV!E10,BSB!E10,CCH!E10,CFC!E10,CGU!E10,'CGV1'!E10,'CGV2'!E10,CPB!E10,CRH!E10,CTC!E10,DCH!E10,DZH!E10,ELC!E10,ENG!E10,FFH!E10,I2C!E10,IMF!E10,JRC!E10,KDH!E10,LIB!E10,MOR!E10,MSB!E10,NCH!E10,NUR!E10,OKT!E10,OPB!E10,PPB!E10,ROB!E10,'SCH600'!E10,'SCH602'!E10,'SCH604'!E10,'SCH606'!E10,'SCH608'!E10,'SCH700'!E10,'SCH702'!E10,'SCH704'!E10,'SCH706'!E10,SKH!E10,SNH!E10,SPR!E10,SSB!E10,SST!E10,SWI!E10,UFC!E10,VBH!E10,WIL!E10)</f>
        <v>716</v>
      </c>
      <c r="G10" s="66">
        <f>SUM(AOP!G10,ATO!G10,BAB!G10,BEV!G10,BSB!G10,CCH!G10,CFC!G10,CGU!G10,'CGV1'!G10,'CGV2'!G10,CPB!G10,CRH!G10,CTC!G10,DCH!G10,DZH!G10,ELC!G10,ENG!G10,FFH!G10,I2C!G10,IMF!G10,JRC!G10,KDH!G10,LIB!G10,MOR!G10,MSB!G10,NCH!G10,NUR!G10,OKT!G10,OPB!G10,PPB!G10,ROB!G10,'SCH600'!G10,'SCH602'!G10,'SCH604'!G10,'SCH606'!G10,'SCH608'!G10,'SCH700'!G10,'SCH702'!G10,'SCH704'!G10,'SCH706'!G10,SKH!G10,SNH!G10,SPR!G10,SSB!G10,SST!G10,SWI!G10,UFC!G10,VBH!G10,WIL!G10)</f>
        <v>0</v>
      </c>
      <c r="H10" s="33"/>
    </row>
    <row r="11" spans="1:8" x14ac:dyDescent="0.25">
      <c r="B11" s="1"/>
      <c r="C11" s="1"/>
      <c r="D11" s="1" t="s">
        <v>5</v>
      </c>
      <c r="E11" s="6">
        <f>SUM(AOP!E11,ATO!E11,BAB!E11,BEV!E11,BSB!E11,CCH!E11,CFC!E11,CGU!E11,'CGV1'!E11,'CGV2'!E11,CPB!E11,CRH!E11,CTC!E11,DCH!E11,DZH!E11,ELC!E11,ENG!E11,FFH!E11,I2C!E11,IMF!E11,JRC!E11,KDH!E11,LIB!E11,MOR!E11,MSB!E11,NCH!E11,NUR!E11,OKT!E11,OPB!E11,PPB!E11,ROB!E11,'SCH600'!E11,'SCH602'!E11,'SCH604'!E11,'SCH606'!E11,'SCH608'!E11,'SCH700'!E11,'SCH702'!E11,'SCH704'!E11,'SCH706'!E11,SKH!E11,SNH!E11,SPR!E11,SSB!E11,SST!E11,SWI!E11,UFC!E11,VBH!E11,WIL!E11)</f>
        <v>173</v>
      </c>
      <c r="G11" s="66">
        <f>SUM(AOP!G11,ATO!G11,BAB!G11,BEV!G11,BSB!G11,CCH!G11,CFC!G11,CGU!G11,'CGV1'!G11,'CGV2'!G11,CPB!G11,CRH!G11,CTC!G11,DCH!G11,DZH!G11,ELC!G11,ENG!G11,FFH!G11,I2C!G11,IMF!G11,JRC!G11,KDH!G11,LIB!G11,MOR!G11,MSB!G11,NCH!G11,NUR!G11,OKT!G11,OPB!G11,PPB!G11,ROB!G11,'SCH600'!G11,'SCH602'!G11,'SCH604'!G11,'SCH606'!G11,'SCH608'!G11,'SCH700'!G11,'SCH702'!G11,'SCH704'!G11,'SCH706'!G11,SKH!G11,SNH!G11,SPR!G11,SSB!G11,SST!G11,SWI!G11,UFC!G11,VBH!G11,WIL!G11)</f>
        <v>0</v>
      </c>
      <c r="H11" s="33"/>
    </row>
    <row r="12" spans="1:8" x14ac:dyDescent="0.25">
      <c r="B12" s="1"/>
      <c r="C12" s="1"/>
      <c r="D12" s="1" t="s">
        <v>6</v>
      </c>
      <c r="E12" s="6">
        <f>SUM(AOP!E12,ATO!E12,BAB!E12,BEV!E12,BSB!E12,CCH!E12,CFC!E12,CGU!E12,'CGV1'!E12,'CGV2'!E12,CPB!E12,CRH!E12,CTC!E12,DCH!E12,DZH!E12,ELC!E12,ENG!E12,FFH!E12,I2C!E12,IMF!E12,JRC!E12,KDH!E12,LIB!E12,MOR!E12,MSB!E12,NCH!E12,NUR!E12,OKT!E12,OPB!E12,PPB!E12,ROB!E12,'SCH600'!E12,'SCH602'!E12,'SCH604'!E12,'SCH606'!E12,'SCH608'!E12,'SCH700'!E12,'SCH702'!E12,'SCH704'!E12,'SCH706'!E12,SKH!E12,SNH!E12,SPR!E12,SSB!E12,SST!E12,SWI!E12,UFC!E12,VBH!E12,WIL!E12)</f>
        <v>250</v>
      </c>
      <c r="G12" s="66">
        <f>SUM(AOP!G12,ATO!G12,BAB!G12,BEV!G12,BSB!G12,CCH!G12,CFC!G12,CGU!G12,'CGV1'!G12,'CGV2'!G12,CPB!G12,CRH!G12,CTC!G12,DCH!G12,DZH!G12,ELC!G12,ENG!G12,FFH!G12,I2C!G12,IMF!G12,JRC!G12,KDH!G12,LIB!G12,MOR!G12,MSB!G12,NCH!G12,NUR!G12,OKT!G12,OPB!G12,PPB!G12,ROB!G12,'SCH600'!G12,'SCH602'!G12,'SCH604'!G12,'SCH606'!G12,'SCH608'!G12,'SCH700'!G12,'SCH702'!G12,'SCH704'!G12,'SCH706'!G12,SKH!G12,SNH!G12,SPR!G12,SSB!G12,SST!G12,SWI!G12,UFC!G12,VBH!G12,WIL!G12)</f>
        <v>0</v>
      </c>
      <c r="H12" s="33"/>
    </row>
    <row r="13" spans="1:8" x14ac:dyDescent="0.25">
      <c r="B13" s="1"/>
      <c r="C13" s="1"/>
      <c r="D13" s="1" t="s">
        <v>7</v>
      </c>
      <c r="E13" s="6">
        <f>SUM(AOP!E13,ATO!E13,BAB!E13,BEV!E13,BSB!E13,CCH!E13,CFC!E13,CGU!E13,'CGV1'!E13,'CGV2'!E13,CPB!E13,CRH!E13,CTC!E13,DCH!E13,DZH!E13,ELC!E13,ENG!E13,FFH!E13,I2C!E13,IMF!E13,JRC!E13,KDH!E13,LIB!E13,MOR!E13,MSB!E13,NCH!E13,NUR!E13,OKT!E13,OPB!E13,PPB!E13,ROB!E13,'SCH600'!E13,'SCH602'!E13,'SCH604'!E13,'SCH606'!E13,'SCH608'!E13,'SCH700'!E13,'SCH702'!E13,'SCH704'!E13,'SCH706'!E13,SKH!E13,SNH!E13,SPR!E13,SSB!E13,SST!E13,SWI!E13,UFC!E13,VBH!E13,WIL!E13)</f>
        <v>22</v>
      </c>
      <c r="G13" s="66">
        <f>SUM(AOP!G13,ATO!G13,BAB!G13,BEV!G13,BSB!G13,CCH!G13,CFC!G13,CGU!G13,'CGV1'!G13,'CGV2'!G13,CPB!G13,CRH!G13,CTC!G13,DCH!G13,DZH!G13,ELC!G13,ENG!G13,FFH!G13,I2C!G13,IMF!G13,JRC!G13,KDH!G13,LIB!G13,MOR!G13,MSB!G13,NCH!G13,NUR!G13,OKT!G13,OPB!G13,PPB!G13,ROB!G13,'SCH600'!G13,'SCH602'!G13,'SCH604'!G13,'SCH606'!G13,'SCH608'!G13,'SCH700'!G13,'SCH702'!G13,'SCH704'!G13,'SCH706'!G13,SKH!G13,SNH!G13,SPR!G13,SSB!G13,SST!G13,SWI!G13,UFC!G13,VBH!G13,WIL!G13)</f>
        <v>0</v>
      </c>
      <c r="H13" s="33"/>
    </row>
    <row r="14" spans="1:8" x14ac:dyDescent="0.25">
      <c r="B14" s="1"/>
      <c r="C14" s="1"/>
      <c r="D14" s="1" t="s">
        <v>17</v>
      </c>
      <c r="E14" s="6" t="s">
        <v>76</v>
      </c>
      <c r="G14" s="66">
        <f>SUM(AOP!G14,ATO!G14,BAB!G14,BEV!G14,BSB!G14,CCH!G14,CFC!G14,CGU!G14,'CGV1'!G14,'CGV2'!G14,CPB!G14,CRH!G14,CTC!G14,DCH!G14,DZH!G14,ELC!G14,ENG!G14,FFH!G14,I2C!G14,IMF!G14,JRC!G14,KDH!G14,LIB!G14,MOR!G14,MSB!G14,NCH!G14,NUR!G14,OKT!G14,OPB!G14,PPB!G14,ROB!G14,'SCH600'!G14,'SCH602'!G14,'SCH604'!G14,'SCH606'!G14,'SCH608'!G14,'SCH700'!G14,'SCH702'!G14,'SCH704'!G14,'SCH706'!G14,SKH!G14,SNH!G14,SPR!G14,SSB!G14,SST!G14,SWI!G14,UFC!G14,VBH!G14,WIL!G14)</f>
        <v>0</v>
      </c>
      <c r="H14" s="33"/>
    </row>
    <row r="15" spans="1:8" s="2" customFormat="1" x14ac:dyDescent="0.25">
      <c r="B15" s="3"/>
      <c r="C15" s="3"/>
      <c r="D15" s="37" t="s">
        <v>108</v>
      </c>
      <c r="E15" s="50">
        <f>SUM(E6+E8)</f>
        <v>6315</v>
      </c>
      <c r="F15" s="42"/>
      <c r="G15" s="63">
        <f>SUM(AOP!G15,ATO!G15,BAB!G15,BEV!G15,BSB!G15,CCH!G15,CFC!G15,CGU!G15,'CGV1'!G15,'CGV2'!G15,CPB!G15,CRH!G15,CTC!G15,DCH!G15,DZH!G15,ELC!G15,ENG!G15,FFH!G15,I2C!G15,IMF!G15,JRC!G15,KDH!G15,LIB!G15,MOR!G15,MSB!G15,NCH!G15,NUR!G15,OKT!G15,OPB!G15,PPB!G15,ROB!G15,'SCH600'!G15,'SCH602'!G15,'SCH604'!G15,'SCH606'!G15,'SCH608'!G15,'SCH700'!G15,'SCH702'!G15,'SCH704'!G15,'SCH706'!G15,SKH!G15,SNH!G15,SPR!G15,SSB!G15,SST!G15,SWI!G15,UFC!G15,VBH!G15,WIL!G15)</f>
        <v>0</v>
      </c>
      <c r="H15" s="39"/>
    </row>
    <row r="16" spans="1:8" s="2" customFormat="1" x14ac:dyDescent="0.25">
      <c r="C16" s="3"/>
      <c r="D16" s="40" t="s">
        <v>109</v>
      </c>
      <c r="E16" s="54"/>
      <c r="F16" s="48"/>
      <c r="G16" s="64">
        <f>SUM(AOP!G16,ATO!G16,BAB!G16,BEV!G16,BSB!G16,CCH!G16,CFC!G16,CGU!G16,'CGV1'!G16,'CGV2'!G16,CPB!G16,CRH!G16,CTC!G16,DCH!G16,DZH!G16,ELC!G16,ENG!G16,FFH!G16,I2C!G16,IMF!G16,JRC!G16,KDH!G16,LIB!G16,MOR!G16,MSB!G16,NCH!G16,NUR!G16,OKT!G16,OPB!G16,PPB!G16,ROB!G16,'SCH600'!G16,'SCH602'!G16,'SCH604'!G16,'SCH606'!G16,'SCH608'!G16,'SCH700'!G16,'SCH702'!G16,'SCH704'!G16,'SCH706'!G16,SKH!G16,SNH!G16,SPR!G16,SSB!G16,SST!G16,SWI!G16,UFC!G16,VBH!G16,WIL!G16)</f>
        <v>0</v>
      </c>
      <c r="H16" s="41"/>
    </row>
    <row r="17" spans="1:8" x14ac:dyDescent="0.25">
      <c r="C17" s="1"/>
      <c r="D17" s="1"/>
      <c r="E17" s="7"/>
      <c r="G17" s="62"/>
      <c r="H17" s="33"/>
    </row>
    <row r="18" spans="1:8" x14ac:dyDescent="0.25">
      <c r="C18" s="1"/>
      <c r="D18" s="1"/>
      <c r="E18" s="7"/>
      <c r="G18" s="65"/>
      <c r="H18" s="33"/>
    </row>
    <row r="19" spans="1:8" x14ac:dyDescent="0.25">
      <c r="A19" s="2">
        <v>2</v>
      </c>
      <c r="B19" s="3" t="s">
        <v>9</v>
      </c>
      <c r="D19" s="3"/>
      <c r="E19" s="5"/>
      <c r="F19" s="2"/>
      <c r="G19" s="62"/>
      <c r="H19" s="33"/>
    </row>
    <row r="20" spans="1:8" x14ac:dyDescent="0.25">
      <c r="B20" s="1"/>
      <c r="C20" s="1"/>
      <c r="D20" s="1"/>
      <c r="E20" s="4"/>
      <c r="G20" s="62"/>
      <c r="H20" s="33"/>
    </row>
    <row r="21" spans="1:8" x14ac:dyDescent="0.25">
      <c r="B21" s="9"/>
      <c r="C21" s="1"/>
      <c r="D21" s="1" t="s">
        <v>10</v>
      </c>
      <c r="E21" s="6" t="s">
        <v>76</v>
      </c>
      <c r="G21" s="66">
        <f>SUM(AOP!G21,ATO!G21,BAB!G21,BEV!G21,BSB!G21,CCH!G21,CFC!G21,CGU!G21,'CGV1'!G21,'CGV2'!G21,CPB!G21,CRH!G21,CTC!G21,DCH!G21,DZH!G21,ELC!G21,ENG!G21,FFH!G21,I2C!G21,IMF!G21,JRC!G21,KDH!G21,LIB!G21,MOR!G21,MSB!G21,NCH!G21,NUR!G21,OKT!G21,OPB!G21,PPB!G21,ROB!G21,'SCH600'!G21,'SCH602'!G21,'SCH604'!G21,'SCH606'!G21,'SCH608'!G21,'SCH700'!G21,'SCH702'!G21,'SCH704'!G21,'SCH706'!G21,SKH!G21,SNH!G21,SPR!G21,SSB!G21,SST!G21,SWI!G21,UFC!G21,VBH!G21,WIL!G21)</f>
        <v>0</v>
      </c>
      <c r="H21" s="33"/>
    </row>
    <row r="22" spans="1:8" x14ac:dyDescent="0.25">
      <c r="B22" s="18" t="s">
        <v>75</v>
      </c>
      <c r="C22" s="1"/>
      <c r="D22" t="s">
        <v>13</v>
      </c>
      <c r="E22" s="6">
        <v>161</v>
      </c>
      <c r="G22" s="66">
        <f>SUM(AOP!G22,ATO!G22,BAB!G22,BEV!G22,BSB!G22,CCH!G22,CFC!G22,CGU!G22,'CGV1'!G22,'CGV2'!G22,CPB!G22,CRH!G22,CTC!G22,DCH!G22,DZH!G22,ELC!G22,ENG!G22,FFH!G22,I2C!G22,IMF!G22,JRC!G22,KDH!G22,LIB!G22,MOR!G22,MSB!G22,NCH!G22,NUR!G22,OKT!G22,OPB!G22,PPB!G22,ROB!G22,'SCH600'!G22,'SCH602'!G22,'SCH604'!G22,'SCH606'!G22,'SCH608'!G22,'SCH700'!G22,'SCH702'!G22,'SCH704'!G22,'SCH706'!G22,SKH!G22,SNH!G22,SPR!G22,SSB!G22,SST!G22,SWI!G22,UFC!G22,VBH!G22,WIL!G22)</f>
        <v>0</v>
      </c>
      <c r="H22" s="33"/>
    </row>
    <row r="23" spans="1:8" x14ac:dyDescent="0.25">
      <c r="B23" s="18" t="s">
        <v>75</v>
      </c>
      <c r="D23" t="s">
        <v>15</v>
      </c>
      <c r="E23" s="6">
        <v>161</v>
      </c>
      <c r="G23" s="66">
        <f>SUM(AOP!G23,ATO!G23,BAB!G23,BEV!G23,BSB!G23,CCH!G23,CFC!G23,CGU!G23,'CGV1'!G23,'CGV2'!G23,CPB!G23,CRH!G23,CTC!G23,DCH!G23,DZH!G23,ELC!G23,ENG!G23,FFH!G23,I2C!G23,IMF!G23,JRC!G23,KDH!G23,LIB!G23,MOR!G23,MSB!G23,NCH!G23,NUR!G23,OKT!G23,OPB!G23,PPB!G23,ROB!G23,'SCH600'!G23,'SCH602'!G23,'SCH604'!G23,'SCH606'!G23,'SCH608'!G23,'SCH700'!G23,'SCH702'!G23,'SCH704'!G23,'SCH706'!G23,SKH!G23,SNH!G23,SPR!G23,SSB!G23,SST!G23,SWI!G23,UFC!G23,VBH!G23,WIL!G23)</f>
        <v>0</v>
      </c>
      <c r="H23" s="33"/>
    </row>
    <row r="24" spans="1:8" x14ac:dyDescent="0.25">
      <c r="D24" t="s">
        <v>11</v>
      </c>
      <c r="E24" s="6" t="s">
        <v>105</v>
      </c>
      <c r="G24" s="66">
        <f>SUM(AOP!G24,ATO!G24,BAB!G24,BEV!G24,BSB!G24,CCH!G24,CFC!G24,CGU!G24,'CGV1'!G24,'CGV2'!G24,CPB!G24,CRH!G24,CTC!G24,DCH!G24,DZH!G24,ELC!G24,ENG!G24,FFH!G24,I2C!G24,IMF!G24,JRC!G24,KDH!G24,LIB!G24,MOR!G24,MSB!G24,NCH!G24,NUR!G24,OKT!G24,OPB!G24,PPB!G24,ROB!G24,'SCH600'!G24,'SCH602'!G24,'SCH604'!G24,'SCH606'!G24,'SCH608'!G24,'SCH700'!G24,'SCH702'!G24,'SCH704'!G24,'SCH706'!G24,SKH!G24,SNH!G24,SPR!G24,SSB!G24,SST!G24,SWI!G24,UFC!G24,VBH!G24,WIL!G24)</f>
        <v>0</v>
      </c>
      <c r="H24" s="33"/>
    </row>
    <row r="25" spans="1:8" x14ac:dyDescent="0.25">
      <c r="D25" t="s">
        <v>12</v>
      </c>
      <c r="E25" s="6" t="s">
        <v>105</v>
      </c>
      <c r="G25" s="66">
        <f>SUM(AOP!G25,ATO!G25,BAB!G25,BEV!G25,BSB!G25,CCH!G25,CFC!G25,CGU!G25,'CGV1'!G25,'CGV2'!G25,CPB!G25,CRH!G25,CTC!G25,DCH!G25,DZH!G25,ELC!G25,ENG!G25,FFH!G25,I2C!G25,IMF!G25,JRC!G25,KDH!G25,LIB!G25,MOR!G25,MSB!G25,NCH!G25,NUR!G25,OKT!G25,OPB!G25,PPB!G25,ROB!G25,'SCH600'!G25,'SCH602'!G25,'SCH604'!G25,'SCH606'!G25,'SCH608'!G25,'SCH700'!G25,'SCH702'!G25,'SCH704'!G25,'SCH706'!G25,SKH!G25,SNH!G25,SPR!G25,SSB!G25,SST!G25,SWI!G25,UFC!G25,VBH!G25,WIL!G25)</f>
        <v>0</v>
      </c>
      <c r="H25" s="33"/>
    </row>
    <row r="26" spans="1:8" s="2" customFormat="1" x14ac:dyDescent="0.25">
      <c r="D26" s="42" t="s">
        <v>110</v>
      </c>
      <c r="E26" s="44"/>
      <c r="F26" s="42"/>
      <c r="G26" s="63">
        <f>SUM(AOP!G26,ATO!G26,BAB!G26,BEV!G26,BSB!G26,CCH!G26,CFC!G26,CGU!G26,'CGV1'!G26,'CGV2'!G26,CPB!G26,CRH!G26,CTC!G26,DCH!G26,DZH!G26,ELC!G26,ENG!G26,FFH!G26,I2C!G26,IMF!G26,JRC!G26,KDH!G26,LIB!G26,MOR!G26,MSB!G26,NCH!G26,NUR!G26,OKT!G26,OPB!G26,PPB!G26,ROB!G26,'SCH600'!G26,'SCH602'!G26,'SCH604'!G26,'SCH606'!G26,'SCH608'!G26,'SCH700'!G26,'SCH702'!G26,'SCH704'!G26,'SCH706'!G26,SKH!G26,SNH!G26,SPR!G26,SSB!G26,SST!G26,SWI!G26,UFC!G26,VBH!G26,WIL!G26)</f>
        <v>0</v>
      </c>
      <c r="H26" s="39"/>
    </row>
    <row r="27" spans="1:8" x14ac:dyDescent="0.25">
      <c r="E27" s="4"/>
      <c r="G27" s="62"/>
      <c r="H27" s="33"/>
    </row>
    <row r="28" spans="1:8" x14ac:dyDescent="0.25">
      <c r="A28" s="2">
        <v>3</v>
      </c>
      <c r="B28" s="2" t="s">
        <v>18</v>
      </c>
      <c r="C28" s="2"/>
      <c r="D28" s="2"/>
      <c r="E28" s="5"/>
      <c r="F28" s="2"/>
      <c r="G28" s="62"/>
      <c r="H28" s="33"/>
    </row>
    <row r="29" spans="1:8" x14ac:dyDescent="0.25">
      <c r="A29" s="2"/>
      <c r="B29" s="2"/>
      <c r="C29" s="2"/>
      <c r="D29" s="2"/>
      <c r="E29" s="5"/>
      <c r="F29" s="2"/>
      <c r="G29" s="62"/>
      <c r="H29" s="33"/>
    </row>
    <row r="30" spans="1:8" x14ac:dyDescent="0.25">
      <c r="B30" t="s">
        <v>22</v>
      </c>
      <c r="C30" t="s">
        <v>118</v>
      </c>
      <c r="E30" s="6">
        <f>SUM(AOP!E30,ATO!E30,BAB!E30,BEV!E30,BSB!E30,CCH!E30,CFC!E30,CGU!E30,'CGV1'!E30,'CGV2'!E30,CPB!E30,CRH!E30,CTC!E30,DCH!E30,DZH!E30,ELC!E30,ENG!E30,FFH!E30,I2C!E30,IMF!E30,JRC!E30,KDH!E30,LIB!E30,MOR!E30,MSB!E30,NCH!E30,NUR!E30,OKT!E30,OPB!E30,PPB!E30,ROB!E30,'SCH600'!E30,'SCH602'!E30,'SCH604'!E30,'SCH606'!E30,'SCH608'!E30,'SCH700'!E30,'SCH702'!E30,'SCH704'!E30,'SCH706'!E30,SKH!E30,SNH!E30,SPR!E30,SSB!E30,SST!E30,SWI!E30,UFC!E30,VBH!E30,WIL!E30)</f>
        <v>24</v>
      </c>
      <c r="G30" s="66">
        <f>SUM(AOP!G30,ATO!G30,BAB!G30,BEV!G30,BSB!G30,CCH!G30,CFC!G30,CGU!G30,'CGV1'!G30,'CGV2'!G30,CPB!G30,CRH!G30,CTC!G30,DCH!G30,DZH!G30,ELC!G30,ENG!G30,FFH!G30,I2C!G30,IMF!G30,JRC!G30,KDH!G30,LIB!G30,MOR!G30,MSB!G30,NCH!G30,NUR!G30,OKT!G30,OPB!G30,PPB!G30,ROB!G30,'SCH600'!G30,'SCH602'!G30,'SCH604'!G30,'SCH606'!G30,'SCH608'!G30,'SCH700'!G30,'SCH702'!G30,'SCH704'!G30,'SCH706'!G30,SKH!G30,SNH!G30,SPR!G30,SSB!G30,SST!G30,SWI!G30,UFC!G30,VBH!G30,WIL!G30)</f>
        <v>0</v>
      </c>
      <c r="H30" s="33"/>
    </row>
    <row r="31" spans="1:8" x14ac:dyDescent="0.25">
      <c r="B31" t="s">
        <v>23</v>
      </c>
      <c r="C31" t="s">
        <v>126</v>
      </c>
      <c r="E31" s="6">
        <f>SUM(AOP!E31,ATO!E31,BAB!E31,BEV!E31,BSB!E31,CCH!E31,CFC!E31,CGU!E31,'CGV1'!E31,'CGV2'!E31,CPB!E31,CRH!E31,CTC!E31,DCH!E31,DZH!E31,ELC!E31,ENG!E31,FFH!E31,I2C!E31,IMF!E31,JRC!E31,KDH!E31,LIB!E31,MOR!E31,MSB!E31,NCH!E31,NUR!E31,OKT!E31,OPB!E31,PPB!E31,ROB!E31,'SCH600'!E31,'SCH602'!E31,'SCH604'!E31,'SCH606'!E31,'SCH608'!E31,'SCH700'!E31,'SCH702'!E31,'SCH704'!E31,'SCH706'!E31,SKH!E31,SNH!E31,SPR!E31,SSB!E31,SST!E31,SWI!E31,UFC!E31,VBH!E31,WIL!E31)</f>
        <v>10</v>
      </c>
      <c r="G31" s="66">
        <f>SUM(AOP!G31,ATO!G31,BAB!G31,BEV!G31,BSB!G31,CCH!G31,CFC!G31,CGU!G31,'CGV1'!G31,'CGV2'!G31,CPB!G31,CRH!G31,CTC!G31,DCH!G31,DZH!G31,ELC!G31,ENG!G31,FFH!G31,I2C!G31,IMF!G31,JRC!G31,KDH!G31,LIB!G31,MOR!G31,MSB!G31,NCH!G31,NUR!G31,OKT!G31,OPB!G31,PPB!G31,ROB!G31,'SCH600'!G31,'SCH602'!G31,'SCH604'!G31,'SCH606'!G31,'SCH608'!G31,'SCH700'!G31,'SCH702'!G31,'SCH704'!G31,'SCH706'!G31,SKH!G31,SNH!G31,SPR!G31,SSB!G31,SST!G31,SWI!G31,UFC!G31,VBH!G31,WIL!G31)</f>
        <v>0</v>
      </c>
      <c r="H31" s="33"/>
    </row>
    <row r="32" spans="1:8" x14ac:dyDescent="0.25">
      <c r="B32" t="s">
        <v>24</v>
      </c>
      <c r="C32" t="s">
        <v>20</v>
      </c>
      <c r="E32" s="6">
        <f>SUM(AOP!E32,ATO!E32,BAB!E32,BEV!E32,BSB!E32,CCH!E32,CFC!E32,CGU!E32,'CGV1'!E32,'CGV2'!E32,CPB!E32,CRH!E32,CTC!E32,DCH!E32,DZH!E32,ELC!E32,ENG!E32,FFH!E32,I2C!E32,IMF!E32,JRC!E32,KDH!E32,LIB!E32,MOR!E32,MSB!E32,NCH!E32,NUR!E32,OKT!E32,OPB!E32,PPB!E32,ROB!E32,'SCH600'!E32,'SCH602'!E32,'SCH604'!E32,'SCH606'!E32,'SCH608'!E32,'SCH700'!E32,'SCH702'!E32,'SCH704'!E32,'SCH706'!E32,SKH!E32,SNH!E32,SPR!E32,SSB!E32,SST!E32,SWI!E32,UFC!E32,VBH!E32,WIL!E32)</f>
        <v>185</v>
      </c>
      <c r="G32" s="66">
        <f>SUM(AOP!G32,ATO!G32,BAB!G32,BEV!G32,BSB!G32,CCH!G32,CFC!G32,CGU!G32,'CGV1'!G32,'CGV2'!G32,CPB!G32,CRH!G32,CTC!G32,DCH!G32,DZH!G32,ELC!G32,ENG!G32,FFH!G32,I2C!G32,IMF!G32,JRC!G32,KDH!G32,LIB!G32,MOR!G32,MSB!G32,NCH!G32,NUR!G32,OKT!G32,OPB!G32,PPB!G32,ROB!G32,'SCH600'!G32,'SCH602'!G32,'SCH604'!G32,'SCH606'!G32,'SCH608'!G32,'SCH700'!G32,'SCH702'!G32,'SCH704'!G32,'SCH706'!G32,SKH!G32,SNH!G32,SPR!G32,SSB!G32,SST!G32,SWI!G32,UFC!G32,VBH!G32,WIL!G32)</f>
        <v>0</v>
      </c>
      <c r="H32" s="33"/>
    </row>
    <row r="33" spans="1:8" x14ac:dyDescent="0.25">
      <c r="B33" t="s">
        <v>25</v>
      </c>
      <c r="C33" t="s">
        <v>131</v>
      </c>
      <c r="E33" s="6">
        <f>SUM(AOP!E33,ATO!E33,BAB!E33,BEV!E33,BSB!E33,CCH!E33,CFC!E33,CGU!E33,'CGV1'!E33,'CGV2'!E33,CPB!E33,CRH!E33,CTC!E33,DCH!E33,DZH!E33,ELC!E33,ENG!E33,FFH!E33,I2C!E33,IMF!E33,JRC!E33,KDH!E33,LIB!E33,MOR!E33,MSB!E33,NCH!E33,NUR!E33,OKT!E33,OPB!E33,PPB!E33,ROB!E33,'SCH600'!E33,'SCH602'!E33,'SCH604'!E33,'SCH606'!E33,'SCH608'!E33,'SCH700'!E33,'SCH702'!E33,'SCH704'!E33,'SCH706'!E33,SKH!E33,SNH!E33,SPR!E33,SSB!E33,SST!E33,SWI!E33,UFC!E33,VBH!E33,WIL!E33)</f>
        <v>7</v>
      </c>
      <c r="G33" s="66">
        <f>SUM(AOP!G33,ATO!G33,BAB!G33,BEV!G33,BSB!G33,CCH!G33,CFC!G33,CGU!G33,'CGV1'!G33,'CGV2'!G33,CPB!G33,CRH!G33,CTC!G33,DCH!G33,DZH!G33,ELC!G33,ENG!G33,FFH!G33,I2C!G33,IMF!G33,JRC!G33,KDH!G33,LIB!G33,MOR!G33,MSB!G33,NCH!G33,NUR!G33,OKT!G33,OPB!G33,PPB!G33,ROB!G33,'SCH600'!G33,'SCH602'!G33,'SCH604'!G33,'SCH606'!G33,'SCH608'!G33,'SCH700'!G33,'SCH702'!G33,'SCH704'!G33,'SCH706'!G33,SKH!G33,SNH!G33,SPR!G33,SSB!G33,SST!G33,SWI!G33,UFC!G33,VBH!G33,WIL!G33)</f>
        <v>0</v>
      </c>
      <c r="H33" s="33"/>
    </row>
    <row r="34" spans="1:8" x14ac:dyDescent="0.25">
      <c r="B34" t="s">
        <v>77</v>
      </c>
      <c r="C34" t="s">
        <v>78</v>
      </c>
      <c r="E34" s="6">
        <f>SUM(AOP!E34,ATO!E34,BAB!E34,BEV!E34,BSB!E34,CCH!E34,CFC!E34,CGU!E34,'CGV1'!E34,'CGV2'!E34,CPB!E34,CRH!E34,CTC!E34,DCH!E34,DZH!E34,ELC!E34,ENG!E34,FFH!E34,I2C!E34,IMF!E34,JRC!E34,KDH!E34,LIB!E34,MOR!E34,MSB!E34,NCH!E34,NUR!E34,OKT!E34,OPB!E34,PPB!E34,ROB!E34,'SCH600'!E34,'SCH602'!E34,'SCH604'!E34,'SCH606'!E34,'SCH608'!E34,'SCH700'!E34,'SCH702'!E34,'SCH704'!E34,'SCH706'!E34,SKH!E34,SNH!E34,SPR!E34,SSB!E34,SST!E34,SWI!E34,UFC!E34,VBH!E34,WIL!E34)</f>
        <v>17</v>
      </c>
      <c r="G34" s="66">
        <f>SUM(AOP!G34,ATO!G34,BAB!G34,BEV!G34,BSB!G34,CCH!G34,CFC!G34,CGU!G34,'CGV1'!G34,'CGV2'!G34,CPB!G34,CRH!G34,CTC!G34,DCH!G34,DZH!G34,ELC!G34,ENG!G34,FFH!G34,I2C!G34,IMF!G34,JRC!G34,KDH!G34,LIB!G34,MOR!G34,MSB!G34,NCH!G34,NUR!G34,OKT!G34,OPB!G34,PPB!G34,ROB!G34,'SCH600'!G34,'SCH602'!G34,'SCH604'!G34,'SCH606'!G34,'SCH608'!G34,'SCH700'!G34,'SCH702'!G34,'SCH704'!G34,'SCH706'!G34,SKH!G34,SNH!G34,SPR!G34,SSB!G34,SST!G34,SWI!G34,UFC!G34,VBH!G34,WIL!G34)</f>
        <v>0</v>
      </c>
      <c r="H34" s="33"/>
    </row>
    <row r="35" spans="1:8" x14ac:dyDescent="0.25">
      <c r="A35" s="2"/>
      <c r="B35" s="49" t="s">
        <v>113</v>
      </c>
      <c r="C35" t="s">
        <v>104</v>
      </c>
      <c r="E35" s="6">
        <f>SUM(AOP!E35,ATO!E35,BAB!E35,BEV!E35,BSB!E35,CCH!E35,CFC!E35,CGU!E35,'CGV1'!E35,'CGV2'!E35,CPB!E35,CRH!E35,CTC!E35,DCH!E35,DZH!E35,ELC!E35,ENG!E35,FFH!E35,I2C!E35,IMF!E35,JRC!E35,KDH!E35,LIB!E35,MOR!E35,MSB!E35,NCH!E35,NUR!E35,OKT!E35,OPB!E35,PPB!E35,ROB!E35,'SCH600'!E35,'SCH602'!E35,'SCH604'!E35,'SCH606'!E35,'SCH608'!E35,'SCH700'!E35,'SCH702'!E35,'SCH704'!E35,'SCH706'!E35,SKH!E35,SNH!E35,SPR!E35,SSB!E35,SST!E35,SWI!E35,UFC!E35,VBH!E35,WIL!E35)</f>
        <v>14</v>
      </c>
      <c r="G35" s="66">
        <f>SUM(AOP!G35,ATO!G35,BAB!G35,BEV!G35,BSB!G35,CCH!G35,CFC!G35,CGU!G35,'CGV1'!G35,'CGV2'!G35,CPB!G35,CRH!G35,CTC!G35,DCH!G35,DZH!G35,ELC!G35,ENG!G35,FFH!G35,I2C!G35,IMF!G35,JRC!G35,KDH!G35,LIB!G35,MOR!G35,MSB!G35,NCH!G35,NUR!G35,OKT!G35,OPB!G35,PPB!G35,ROB!G35,'SCH600'!G35,'SCH602'!G35,'SCH604'!G35,'SCH606'!G35,'SCH608'!G35,'SCH700'!G35,'SCH702'!G35,'SCH704'!G35,'SCH706'!G35,SKH!G35,SNH!G35,SPR!G35,SSB!G35,SST!G35,SWI!G35,UFC!G35,VBH!G35,WIL!G35)</f>
        <v>0</v>
      </c>
      <c r="H35" s="33"/>
    </row>
    <row r="36" spans="1:8" x14ac:dyDescent="0.25">
      <c r="A36" s="2"/>
      <c r="B36" s="49" t="s">
        <v>115</v>
      </c>
      <c r="C36" t="s">
        <v>116</v>
      </c>
      <c r="E36" s="6">
        <f>SUM(AOP!E36,ATO!E36,BAB!E36,BEV!E36,BSB!E36,CCH!E36,CFC!E36,CGU!E36,'CGV1'!E36,'CGV2'!E36,CPB!E36,CRH!E36,CTC!E36,DCH!E36,DZH!E36,ELC!E36,ENG!E36,FFH!E36,I2C!E36,IMF!E36,JRC!E36,KDH!E36,LIB!E36,MOR!E36,MSB!E36,NCH!E36,NUR!E36,OKT!E36,OPB!E36,PPB!E36,ROB!E36,'SCH600'!E36,'SCH602'!E36,'SCH604'!E36,'SCH606'!E36,'SCH608'!E36,'SCH700'!E36,'SCH702'!E36,'SCH704'!E36,'SCH706'!E36,SKH!E36,SNH!E36,SPR!E36,SSB!E36,SST!E36,SWI!E36,UFC!E36,VBH!E36,WIL!E36)</f>
        <v>17</v>
      </c>
      <c r="G36" s="66">
        <f>SUM(AOP!G36,ATO!G36,BAB!G36,BEV!G36,BSB!G36,CCH!G36,CFC!G36,CGU!G36,'CGV1'!G36,'CGV2'!G36,CPB!G36,CRH!G36,CTC!G36,DCH!G36,DZH!G36,ELC!G36,ENG!G36,FFH!G36,I2C!G36,IMF!G36,JRC!G36,KDH!G36,LIB!G36,MOR!G36,MSB!G36,NCH!G36,NUR!G36,OKT!G36,OPB!G36,PPB!G36,ROB!G36,'SCH600'!G36,'SCH602'!G36,'SCH604'!G36,'SCH606'!G36,'SCH608'!G36,'SCH700'!G36,'SCH702'!G36,'SCH704'!G36,'SCH706'!G36,SKH!G36,SNH!G36,SPR!G36,SSB!G36,SST!G36,SWI!G36,UFC!G36,VBH!G36,WIL!G36)</f>
        <v>0</v>
      </c>
      <c r="H36" s="33"/>
    </row>
    <row r="37" spans="1:8" s="2" customFormat="1" x14ac:dyDescent="0.25">
      <c r="D37" s="42" t="s">
        <v>142</v>
      </c>
      <c r="E37" s="45"/>
      <c r="F37" s="42"/>
      <c r="G37" s="63">
        <f>SUM(G30:G36)</f>
        <v>0</v>
      </c>
      <c r="H37" s="39"/>
    </row>
    <row r="38" spans="1:8" s="2" customFormat="1" x14ac:dyDescent="0.25">
      <c r="D38" s="42" t="s">
        <v>119</v>
      </c>
      <c r="E38" s="45"/>
      <c r="F38" s="42"/>
      <c r="G38" s="63">
        <f>SUM(G30:G35)</f>
        <v>0</v>
      </c>
      <c r="H38" s="39"/>
    </row>
    <row r="39" spans="1:8" x14ac:dyDescent="0.25">
      <c r="A39" s="2"/>
      <c r="B39" s="2"/>
      <c r="E39" s="4"/>
      <c r="G39" s="62"/>
      <c r="H39" s="33"/>
    </row>
    <row r="40" spans="1:8" x14ac:dyDescent="0.25">
      <c r="A40" s="2">
        <v>4</v>
      </c>
      <c r="B40" s="2" t="s">
        <v>89</v>
      </c>
      <c r="E40" s="6">
        <f>SUM(123+AOP!E40,ATO!E40,BAB!E40,BEV!E40,BSB!E40,CCH!E40,CFC!E40,CGU!E40,'CGV1'!E40,'CGV2'!E40,CPB!E40,CRH!E40,CTC!E40,DCH!E39,DZH!E40,ELC!E40,ENG!E40,FFH!E40,I2C!E40,IMF!E40,JRC!E40,KDH!E40,LIB!E40,MOR!E40,MSB!E40,NCH!E40,NUR!E40,OKT!E40,OPB!E40,PPB!E40,ROB!E40,'SCH600'!E40,'SCH602'!E40,'SCH604'!E40,'SCH606'!E40,'SCH608'!E40,'SCH700'!E40,'SCH702'!E40,'SCH704'!E40,'SCH706'!E40,SKH!E40,SNH!E40,SPR!E40,SSB!E40,SST!E40,SWI!E40,UFC!E40,VBH!E40,WIL!E40)</f>
        <v>1823</v>
      </c>
      <c r="G40" s="66">
        <f>SUM(AOP!G40,ATO!G40,BAB!G40,BEV!G40,BSB!G40,CCH!G40,CFC!G40,CGU!G40,'CGV1'!G40,'CGV2'!G40,CPB!G40,CRH!G40,CTC!G40,DCH!G40,DZH!G40,ELC!G40,ENG!G40,FFH!G40,I2C!G40,IMF!G40,JRC!G40,KDH!G40,LIB!G40,MOR!G40,MSB!G40,NCH!G40,NUR!G40,OKT!G40,OPB!G40,PPB!G40,ROB!G40,'SCH600'!G40,'SCH602'!G40,'SCH604'!G40,'SCH606'!G40,'SCH608'!G40,'SCH700'!G40,'SCH702'!G40,'SCH704'!G40,'SCH706'!G40,SKH!G40,SNH!G40,SPR!G40,SSB!G40,SST!G40,SWI!G40,UFC!G40,VBH!G40,WIL!G40)</f>
        <v>0</v>
      </c>
      <c r="H40" s="33"/>
    </row>
    <row r="41" spans="1:8" x14ac:dyDescent="0.25">
      <c r="A41" s="2"/>
      <c r="B41" s="2"/>
      <c r="E41" s="7"/>
      <c r="G41" s="62"/>
      <c r="H41" s="33"/>
    </row>
    <row r="42" spans="1:8" x14ac:dyDescent="0.25">
      <c r="A42" s="2">
        <v>5</v>
      </c>
      <c r="B42" s="2" t="s">
        <v>121</v>
      </c>
      <c r="C42" s="2"/>
      <c r="D42" s="2"/>
      <c r="E42" s="21">
        <f>SUM(Contents!E45,Contents!E55,AOP!E42,ATO!E42,BAB!E42,BEV!E42,BSB!E42,CCH!E42,CFC!E42,CGU!E42,'CGV1'!E42,'CGV2'!E42,CPB!E42,CRH!E42,CTC!E42,DCH!E41,DZH!E42,ELC!E42,ENG!E42,FFH!E42,I2C!E42,IMF!E41,JRC!E42,KDH!E42,LIB!E42,MOR!E42,MSB!E42,NCH!E42,NUR!E42,OKT!E42,OPB!E42,PPB!E42,ROB!E42,'SCH600'!E42,'SCH602'!E42,'SCH604'!E42,'SCH606'!E42,'SCH608'!E42,'SCH700'!E42,'SCH702'!E42,'SCH704'!E42,'SCH706'!E42,SKH!E42,SNH!E42,SPR!E42,SSB!E42,SST!E42,SWI!E42,UFC!E42,VBH!E42,WIL!E42)</f>
        <v>434</v>
      </c>
      <c r="G42" s="66">
        <f>SUM(AOP!G42,ATO!G42,BAB!G42,BEV!G42,BSB!G42,CCH!G42,CFC!G42,CGU!G42,'CGV1'!G42,'CGV2'!G42,CPB!G42,CRH!G42,CTC!G42,DCH!G42,DZH!G42,ELC!G42,ENG!G42,FFH!G42,I2C!G42,IMF!G42,JRC!G42,KDH!G42,LIB!G42,MOR!G42,MSB!G42,NCH!G42,NUR!G42,OKT!G42,OPB!G42,PPB!G42,ROB!G42,'SCH600'!G42,'SCH602'!G42,'SCH604'!G42,'SCH606'!G42,'SCH608'!G42,'SCH700'!G42,'SCH702'!G42,'SCH704'!G42,'SCH706'!G42,SKH!G42,SNH!G42,SPR!G42,SSB!G42,SST!G42,SWI!G42,UFC!G42,VBH!G42,WIL!G42)</f>
        <v>0</v>
      </c>
      <c r="H42" s="33"/>
    </row>
    <row r="43" spans="1:8" x14ac:dyDescent="0.25">
      <c r="B43" t="s">
        <v>120</v>
      </c>
      <c r="E43" s="6">
        <f>SUM(Contents!E46,Contents!E56,AOP!E43,ATO!E43,BAB!E43,BEV!E43,BSB!E43,CCH!E43,CFC!E43,CGU!E43,'CGV1'!E43,'CGV2'!E43,CPB!E43,CRH!E43,CTC!E43,DCH!E42,DZH!E43,ELC!E43,ENG!E43,FFH!E43,I2C!E43,IMF!E42,JRC!E43,KDH!E43,LIB!E43,MOR!E43,MSB!E43,NCH!E43,NUR!E43,OKT!E43,OPB!E43,PPB!E43,ROB!E43,'SCH600'!E43,'SCH602'!E43,'SCH604'!E43,'SCH606'!E43,'SCH608'!E43,'SCH700'!E43,'SCH702'!E43,'SCH704'!E43,'SCH706'!E43,SKH!E43,SNH!E43,SPR!E43,SSB!E43,SST!E43,SWI!E43,UFC!E43,VBH!E43,WIL!E43)</f>
        <v>173</v>
      </c>
      <c r="G43" s="66">
        <f>SUM(AOP!G43,ATO!G43,BAB!G43,BEV!G43,BSB!G43,CCH!G43,CFC!G43,CGU!G43,'CGV1'!G43,'CGV2'!G43,CPB!G43,CRH!G43,CTC!G43,DCH!G43,DZH!G43,ELC!G43,ENG!G43,FFH!G43,I2C!G43,IMF!G43,JRC!G43,KDH!G43,LIB!G43,MOR!G43,MSB!G43,NCH!G43,NUR!G43,OKT!G43,OPB!G43,PPB!G43,ROB!G43,'SCH600'!G43,'SCH602'!G43,'SCH604'!G43,'SCH606'!G43,'SCH608'!G43,'SCH700'!G43,'SCH702'!G43,'SCH704'!G43,'SCH706'!G43,SKH!G43,SNH!G43,SPR!G43,SSB!G43,SST!G43,SWI!G43,UFC!G43,VBH!G43,WIL!G43)</f>
        <v>0</v>
      </c>
      <c r="H43" s="33"/>
    </row>
    <row r="44" spans="1:8" x14ac:dyDescent="0.25">
      <c r="E44" s="58"/>
      <c r="G44" s="62"/>
      <c r="H44" s="33"/>
    </row>
    <row r="45" spans="1:8" x14ac:dyDescent="0.25">
      <c r="A45" s="2">
        <v>6</v>
      </c>
      <c r="B45" s="13" t="s">
        <v>88</v>
      </c>
      <c r="C45" s="2"/>
      <c r="D45" s="2"/>
      <c r="E45" s="6">
        <v>50</v>
      </c>
      <c r="G45" s="66">
        <f>SUM(AOP!G45,ATO!G45,BAB!G45,BEV!G45,BSB!G45,CCH!G45,CFC!G45,CGU!G45,'CGV1'!G45,'CGV2'!G45,CPB!G45,CRH!G45,CTC!G45,DCH!G45,DZH!G45,ELC!G45,ENG!G45,FFH!G45,I2C!G45,IMF!G45,JRC!G45,KDH!G45,LIB!G45,MOR!G45,MSB!G45,NCH!G45,NUR!G45,OKT!G45,OPB!G45,PPB!G45,ROB!G45,'SCH600'!G45,'SCH602'!G45,'SCH604'!G45,'SCH606'!G45,'SCH608'!G45,'SCH700'!G45,'SCH702'!G45,'SCH704'!G45,'SCH706'!G45,SKH!G45,SNH!G45,SPR!G45,SSB!G45,SST!G45,SWI!G45,UFC!G45,VBH!G45,WIL!G45)</f>
        <v>0</v>
      </c>
      <c r="H45" s="33"/>
    </row>
    <row r="46" spans="1:8" x14ac:dyDescent="0.25">
      <c r="A46" s="2"/>
      <c r="B46" s="14"/>
      <c r="C46" s="2"/>
      <c r="D46" s="2"/>
      <c r="E46" s="4"/>
      <c r="G46" s="62"/>
      <c r="H46" s="33"/>
    </row>
    <row r="47" spans="1:8" s="2" customFormat="1" x14ac:dyDescent="0.25">
      <c r="D47" s="2" t="s">
        <v>127</v>
      </c>
      <c r="G47" s="34">
        <f>SUM(G15,G26,G37,G40,G42,G43,G45)</f>
        <v>0</v>
      </c>
      <c r="H47" s="34"/>
    </row>
    <row r="48" spans="1:8" s="2" customFormat="1" x14ac:dyDescent="0.25">
      <c r="D48" s="2" t="s">
        <v>130</v>
      </c>
      <c r="E48" s="5"/>
      <c r="G48" s="67">
        <f>SUM(G15,G43,G26,G38,G40,G42,G45)</f>
        <v>0</v>
      </c>
      <c r="H48" s="34"/>
    </row>
    <row r="49" spans="4:8" s="2" customFormat="1" x14ac:dyDescent="0.25">
      <c r="D49" s="2" t="s">
        <v>107</v>
      </c>
      <c r="E49" s="5"/>
      <c r="G49" s="67">
        <f>SUM(G16,G26,G38,G40,G42,G43,G45)</f>
        <v>0</v>
      </c>
      <c r="H49" s="34"/>
    </row>
  </sheetData>
  <customSheetViews>
    <customSheetView guid="{31F033F5-D6F5-4EB0-A6D7-7FF3DDDEC2BB}" scale="70" showPageBreaks="1" fitToPage="1">
      <selection activeCell="K52" sqref="K52"/>
      <pageMargins left="0.7" right="0.7" top="0.75" bottom="0.75" header="0.3" footer="0.3"/>
      <pageSetup scale="44" orientation="landscape" r:id="rId1"/>
    </customSheetView>
  </customSheetViews>
  <hyperlinks>
    <hyperlink ref="F2" location="Contents!A1" display="Back to Contents" xr:uid="{00000000-0004-0000-0100-000000000000}"/>
  </hyperlinks>
  <pageMargins left="0.7" right="0.7" top="0.75" bottom="0.75" header="0.3" footer="0.3"/>
  <pageSetup scale="93" orientation="portrait" r:id="rId2"/>
  <headerFooter>
    <oddHeader>&amp;C&amp;G</oddHeader>
  </headerFooter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159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275</v>
      </c>
      <c r="G6" s="33">
        <v>0</v>
      </c>
    </row>
    <row r="7" spans="1:20" x14ac:dyDescent="0.25">
      <c r="B7" s="1"/>
      <c r="C7" s="1"/>
      <c r="D7" s="1" t="s">
        <v>14</v>
      </c>
      <c r="E7" s="6">
        <v>6</v>
      </c>
      <c r="G7" s="33">
        <v>0</v>
      </c>
    </row>
    <row r="8" spans="1:20" x14ac:dyDescent="0.25">
      <c r="B8" s="1"/>
      <c r="C8" s="1"/>
      <c r="D8" s="1" t="s">
        <v>2</v>
      </c>
      <c r="E8" s="6">
        <v>2</v>
      </c>
      <c r="G8" s="33">
        <v>0</v>
      </c>
    </row>
    <row r="9" spans="1:20" x14ac:dyDescent="0.25">
      <c r="B9" s="1"/>
      <c r="C9" s="1"/>
      <c r="D9" s="1" t="s">
        <v>3</v>
      </c>
      <c r="E9" s="6">
        <v>18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277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36" t="s">
        <v>106</v>
      </c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>
        <v>1</v>
      </c>
      <c r="G31" s="33">
        <v>0</v>
      </c>
    </row>
    <row r="32" spans="1:20" x14ac:dyDescent="0.25">
      <c r="B32" t="s">
        <v>24</v>
      </c>
      <c r="C32" t="s">
        <v>20</v>
      </c>
      <c r="E32" s="6">
        <v>13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94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3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160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9</v>
      </c>
      <c r="G6" s="33">
        <v>0</v>
      </c>
    </row>
    <row r="7" spans="1:20" x14ac:dyDescent="0.25">
      <c r="B7" s="1"/>
      <c r="C7" s="1"/>
      <c r="D7" s="1" t="s">
        <v>14</v>
      </c>
      <c r="E7" s="6">
        <v>7</v>
      </c>
      <c r="G7" s="33">
        <v>0</v>
      </c>
    </row>
    <row r="8" spans="1:20" x14ac:dyDescent="0.25">
      <c r="B8" s="1"/>
      <c r="C8" s="1"/>
      <c r="D8" s="1" t="s">
        <v>2</v>
      </c>
      <c r="E8" s="6">
        <v>15</v>
      </c>
      <c r="G8" s="33">
        <v>0</v>
      </c>
    </row>
    <row r="9" spans="1:20" x14ac:dyDescent="0.25">
      <c r="B9" s="1"/>
      <c r="C9" s="1"/>
      <c r="D9" s="1" t="s">
        <v>3</v>
      </c>
      <c r="E9" s="6">
        <v>16</v>
      </c>
      <c r="G9" s="33">
        <v>0</v>
      </c>
    </row>
    <row r="10" spans="1:20" x14ac:dyDescent="0.25">
      <c r="B10" s="1"/>
      <c r="C10" s="1"/>
      <c r="D10" s="1" t="s">
        <v>4</v>
      </c>
      <c r="E10" s="6">
        <v>16</v>
      </c>
      <c r="G10" s="33">
        <v>0</v>
      </c>
    </row>
    <row r="11" spans="1:20" x14ac:dyDescent="0.25">
      <c r="B11" s="1"/>
      <c r="C11" s="1"/>
      <c r="D11" s="1" t="s">
        <v>5</v>
      </c>
      <c r="E11" s="6">
        <v>6</v>
      </c>
      <c r="G11" s="33">
        <v>0</v>
      </c>
    </row>
    <row r="12" spans="1:20" x14ac:dyDescent="0.25">
      <c r="B12" s="1"/>
      <c r="C12" s="1"/>
      <c r="D12" s="1" t="s">
        <v>6</v>
      </c>
      <c r="E12" s="6">
        <v>8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24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6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10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400-000000000000}"/>
  </hyperlinks>
  <pageMargins left="0.7" right="0.7" top="0.75" bottom="0.75" header="0.3" footer="0.3"/>
  <pageSetup scale="96" orientation="portrait" r:id="rId2"/>
  <headerFooter>
    <oddHeader>&amp;C&amp;G</oddHeader>
  </headerFooter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161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24</v>
      </c>
      <c r="G6" s="33">
        <v>0</v>
      </c>
    </row>
    <row r="7" spans="1:20" x14ac:dyDescent="0.25">
      <c r="B7" s="1"/>
      <c r="C7" s="1"/>
      <c r="D7" s="1" t="s">
        <v>14</v>
      </c>
      <c r="E7" s="6">
        <v>13</v>
      </c>
      <c r="G7" s="33">
        <v>0</v>
      </c>
    </row>
    <row r="8" spans="1:20" x14ac:dyDescent="0.25">
      <c r="B8" s="1"/>
      <c r="C8" s="1"/>
      <c r="D8" s="1" t="s">
        <v>2</v>
      </c>
      <c r="E8" s="6">
        <v>4</v>
      </c>
      <c r="G8" s="33">
        <v>0</v>
      </c>
    </row>
    <row r="9" spans="1:20" x14ac:dyDescent="0.25">
      <c r="B9" s="1"/>
      <c r="C9" s="1"/>
      <c r="D9" s="1" t="s">
        <v>3</v>
      </c>
      <c r="E9" s="6">
        <v>15</v>
      </c>
      <c r="G9" s="33">
        <v>0</v>
      </c>
    </row>
    <row r="10" spans="1:20" x14ac:dyDescent="0.25">
      <c r="B10" s="1"/>
      <c r="C10" s="1"/>
      <c r="D10" s="1" t="s">
        <v>4</v>
      </c>
      <c r="E10" s="6">
        <v>9</v>
      </c>
      <c r="G10" s="33">
        <v>0</v>
      </c>
    </row>
    <row r="11" spans="1:20" x14ac:dyDescent="0.25">
      <c r="B11" s="1"/>
      <c r="C11" s="1"/>
      <c r="D11" s="1" t="s">
        <v>5</v>
      </c>
      <c r="E11" s="6">
        <v>2</v>
      </c>
      <c r="G11" s="33">
        <v>0</v>
      </c>
    </row>
    <row r="12" spans="1:20" x14ac:dyDescent="0.25">
      <c r="B12" s="1"/>
      <c r="C12" s="1"/>
      <c r="D12" s="1" t="s">
        <v>6</v>
      </c>
      <c r="E12" s="6">
        <v>3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28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/>
      <c r="G19" s="15"/>
    </row>
    <row r="20" spans="1:20" x14ac:dyDescent="0.25">
      <c r="B20" s="1"/>
      <c r="C20" s="1"/>
      <c r="D20" s="1"/>
      <c r="E20" s="35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2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28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I42" sqref="I42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5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162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19</v>
      </c>
      <c r="G6" s="33">
        <v>0</v>
      </c>
    </row>
    <row r="7" spans="1:20" x14ac:dyDescent="0.25">
      <c r="B7" s="1"/>
      <c r="C7" s="1"/>
      <c r="D7" s="1" t="s">
        <v>14</v>
      </c>
      <c r="E7" s="6">
        <v>3</v>
      </c>
      <c r="G7" s="33">
        <v>0</v>
      </c>
    </row>
    <row r="8" spans="1:20" x14ac:dyDescent="0.25">
      <c r="B8" s="1"/>
      <c r="C8" s="1"/>
      <c r="D8" s="1" t="s">
        <v>2</v>
      </c>
      <c r="E8" s="6">
        <v>8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23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13</v>
      </c>
      <c r="G42" s="33">
        <v>0</v>
      </c>
    </row>
    <row r="43" spans="1:20" x14ac:dyDescent="0.25">
      <c r="B43" t="s">
        <v>120</v>
      </c>
      <c r="E43" s="6">
        <v>19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6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163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29</v>
      </c>
      <c r="G6" s="33">
        <v>0</v>
      </c>
    </row>
    <row r="7" spans="1:20" x14ac:dyDescent="0.25">
      <c r="B7" s="1"/>
      <c r="C7" s="1"/>
      <c r="D7" s="1" t="s">
        <v>14</v>
      </c>
      <c r="E7" s="6">
        <v>3</v>
      </c>
      <c r="G7" s="33">
        <v>0</v>
      </c>
    </row>
    <row r="8" spans="1:20" x14ac:dyDescent="0.25">
      <c r="B8" s="1"/>
      <c r="C8" s="1"/>
      <c r="D8" s="1" t="s">
        <v>2</v>
      </c>
      <c r="E8" s="6">
        <v>10</v>
      </c>
      <c r="G8" s="33">
        <v>0</v>
      </c>
    </row>
    <row r="9" spans="1:20" x14ac:dyDescent="0.25">
      <c r="B9" s="1"/>
      <c r="C9" s="1"/>
      <c r="D9" s="1" t="s">
        <v>3</v>
      </c>
      <c r="E9" s="6">
        <v>3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39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9</v>
      </c>
      <c r="G42" s="33">
        <v>0</v>
      </c>
    </row>
    <row r="43" spans="1:20" x14ac:dyDescent="0.25">
      <c r="B43" t="s">
        <v>120</v>
      </c>
      <c r="E43" s="6">
        <v>0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K54" sqref="K54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7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164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207</v>
      </c>
      <c r="G6" s="33">
        <v>0</v>
      </c>
    </row>
    <row r="7" spans="1:20" x14ac:dyDescent="0.25">
      <c r="B7" s="1"/>
      <c r="C7" s="1"/>
      <c r="D7" s="1" t="s">
        <v>14</v>
      </c>
      <c r="E7" s="6">
        <v>16</v>
      </c>
      <c r="G7" s="33">
        <v>0</v>
      </c>
    </row>
    <row r="8" spans="1:20" x14ac:dyDescent="0.25">
      <c r="B8" s="1"/>
      <c r="C8" s="1"/>
      <c r="D8" s="1" t="s">
        <v>2</v>
      </c>
      <c r="E8" s="6">
        <v>10</v>
      </c>
      <c r="G8" s="33">
        <v>0</v>
      </c>
    </row>
    <row r="9" spans="1:20" x14ac:dyDescent="0.25">
      <c r="B9" s="1"/>
      <c r="C9" s="1"/>
      <c r="D9" s="1" t="s">
        <v>3</v>
      </c>
      <c r="E9" s="6">
        <v>32</v>
      </c>
      <c r="G9" s="33">
        <v>0</v>
      </c>
    </row>
    <row r="10" spans="1:20" x14ac:dyDescent="0.25">
      <c r="B10" s="1"/>
      <c r="C10" s="1"/>
      <c r="D10" s="1" t="s">
        <v>4</v>
      </c>
      <c r="E10" s="6">
        <v>9</v>
      </c>
      <c r="G10" s="33">
        <v>0</v>
      </c>
    </row>
    <row r="11" spans="1:20" x14ac:dyDescent="0.25">
      <c r="B11" s="1"/>
      <c r="C11" s="1"/>
      <c r="D11" s="1" t="s">
        <v>5</v>
      </c>
      <c r="E11" s="6">
        <v>3</v>
      </c>
      <c r="G11" s="33">
        <v>0</v>
      </c>
    </row>
    <row r="12" spans="1:20" x14ac:dyDescent="0.25">
      <c r="B12" s="1"/>
      <c r="C12" s="1"/>
      <c r="D12" s="1" t="s">
        <v>6</v>
      </c>
      <c r="E12" s="6">
        <v>4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217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3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37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46</v>
      </c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800-000000000000}"/>
  </hyperlinks>
  <pageMargins left="0.7" right="0.7" top="0.75" bottom="0.75" header="0.3" footer="0.3"/>
  <pageSetup scale="96" orientation="portrait" r:id="rId2"/>
  <headerFooter>
    <oddHeader>&amp;C&amp;G</oddHeader>
  </headerFooter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165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106</v>
      </c>
      <c r="G6" s="33">
        <v>0</v>
      </c>
    </row>
    <row r="7" spans="1:20" x14ac:dyDescent="0.25">
      <c r="B7" s="1"/>
      <c r="C7" s="1"/>
      <c r="D7" s="1" t="s">
        <v>14</v>
      </c>
      <c r="E7" s="6">
        <v>45</v>
      </c>
      <c r="G7" s="33">
        <v>0</v>
      </c>
    </row>
    <row r="8" spans="1:20" x14ac:dyDescent="0.25">
      <c r="B8" s="1"/>
      <c r="C8" s="1"/>
      <c r="D8" s="1" t="s">
        <v>2</v>
      </c>
      <c r="E8" s="6">
        <v>39</v>
      </c>
      <c r="G8" s="33">
        <v>0</v>
      </c>
    </row>
    <row r="9" spans="1:20" x14ac:dyDescent="0.25">
      <c r="B9" s="1"/>
      <c r="C9" s="1"/>
      <c r="D9" s="1" t="s">
        <v>3</v>
      </c>
      <c r="E9" s="6">
        <v>11</v>
      </c>
      <c r="G9" s="33">
        <v>0</v>
      </c>
    </row>
    <row r="10" spans="1:20" x14ac:dyDescent="0.25">
      <c r="B10" s="1"/>
      <c r="C10" s="1"/>
      <c r="D10" s="1" t="s">
        <v>4</v>
      </c>
      <c r="E10" s="6">
        <v>41</v>
      </c>
      <c r="G10" s="33">
        <v>0</v>
      </c>
    </row>
    <row r="11" spans="1:20" x14ac:dyDescent="0.25">
      <c r="B11" s="1"/>
      <c r="C11" s="1"/>
      <c r="D11" s="1" t="s">
        <v>5</v>
      </c>
      <c r="E11" s="6">
        <v>12</v>
      </c>
      <c r="G11" s="33">
        <v>0</v>
      </c>
    </row>
    <row r="12" spans="1:20" x14ac:dyDescent="0.25">
      <c r="B12" s="1"/>
      <c r="C12" s="1"/>
      <c r="D12" s="1" t="s">
        <v>6</v>
      </c>
      <c r="E12" s="6">
        <v>16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145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12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E2" sqref="E2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900-000000000000}"/>
  </hyperlinks>
  <pageMargins left="0.7" right="0.7" top="0.75" bottom="0.75" header="0.3" footer="0.3"/>
  <pageSetup scale="96" orientation="portrait" r:id="rId2"/>
  <headerFooter>
    <oddHeader>&amp;C&amp;G</oddHeader>
  </headerFooter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166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109</v>
      </c>
      <c r="G6" s="33">
        <v>0</v>
      </c>
    </row>
    <row r="7" spans="1:20" x14ac:dyDescent="0.25">
      <c r="B7" s="1"/>
      <c r="C7" s="1"/>
      <c r="D7" s="1" t="s">
        <v>14</v>
      </c>
      <c r="E7" s="6">
        <v>7</v>
      </c>
      <c r="G7" s="33">
        <v>0</v>
      </c>
    </row>
    <row r="8" spans="1:20" x14ac:dyDescent="0.25">
      <c r="B8" s="1"/>
      <c r="C8" s="1"/>
      <c r="D8" s="1" t="s">
        <v>2</v>
      </c>
      <c r="E8" s="6">
        <v>29</v>
      </c>
      <c r="G8" s="33">
        <v>0</v>
      </c>
    </row>
    <row r="9" spans="1:20" x14ac:dyDescent="0.25">
      <c r="B9" s="1"/>
      <c r="C9" s="1"/>
      <c r="D9" s="1" t="s">
        <v>3</v>
      </c>
      <c r="E9" s="6">
        <v>25</v>
      </c>
      <c r="G9" s="33">
        <v>0</v>
      </c>
    </row>
    <row r="10" spans="1:20" x14ac:dyDescent="0.25">
      <c r="B10" s="1"/>
      <c r="C10" s="1"/>
      <c r="D10" s="1" t="s">
        <v>4</v>
      </c>
      <c r="E10" s="6">
        <v>33</v>
      </c>
      <c r="G10" s="33">
        <v>0</v>
      </c>
    </row>
    <row r="11" spans="1:20" x14ac:dyDescent="0.25">
      <c r="B11" s="1"/>
      <c r="C11" s="1"/>
      <c r="D11" s="1" t="s">
        <v>5</v>
      </c>
      <c r="E11" s="6">
        <v>5</v>
      </c>
      <c r="G11" s="33">
        <v>0</v>
      </c>
    </row>
    <row r="12" spans="1:20" x14ac:dyDescent="0.25">
      <c r="B12" s="1"/>
      <c r="C12" s="1"/>
      <c r="D12" s="1" t="s">
        <v>6</v>
      </c>
      <c r="E12" s="6">
        <v>9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138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5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90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A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167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486</v>
      </c>
      <c r="G6" s="33">
        <v>0</v>
      </c>
    </row>
    <row r="7" spans="1:20" x14ac:dyDescent="0.25">
      <c r="B7" s="1"/>
      <c r="C7" s="1"/>
      <c r="D7" s="1" t="s">
        <v>14</v>
      </c>
      <c r="E7" s="6">
        <v>32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27</v>
      </c>
      <c r="G9" s="33">
        <v>0</v>
      </c>
    </row>
    <row r="10" spans="1:20" x14ac:dyDescent="0.25">
      <c r="B10" s="1"/>
      <c r="C10" s="1"/>
      <c r="D10" s="1" t="s">
        <v>4</v>
      </c>
      <c r="E10" s="6">
        <v>97</v>
      </c>
      <c r="G10" s="33">
        <v>0</v>
      </c>
    </row>
    <row r="11" spans="1:20" x14ac:dyDescent="0.25">
      <c r="B11" s="1"/>
      <c r="C11" s="1"/>
      <c r="D11" s="1" t="s">
        <v>5</v>
      </c>
      <c r="E11" s="6">
        <v>17</v>
      </c>
      <c r="G11" s="33">
        <v>0</v>
      </c>
    </row>
    <row r="12" spans="1:20" x14ac:dyDescent="0.25">
      <c r="B12" s="1"/>
      <c r="C12" s="1"/>
      <c r="D12" s="1" t="s">
        <v>6</v>
      </c>
      <c r="E12" s="6">
        <v>30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486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17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2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138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B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168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42</v>
      </c>
      <c r="G6" s="33">
        <v>0</v>
      </c>
    </row>
    <row r="7" spans="1:20" x14ac:dyDescent="0.25">
      <c r="B7" s="1"/>
      <c r="C7" s="1"/>
      <c r="D7" s="1" t="s">
        <v>14</v>
      </c>
      <c r="E7" s="6">
        <v>8</v>
      </c>
      <c r="G7" s="33">
        <v>0</v>
      </c>
    </row>
    <row r="8" spans="1:20" x14ac:dyDescent="0.25">
      <c r="B8" s="1"/>
      <c r="C8" s="1"/>
      <c r="D8" s="1" t="s">
        <v>2</v>
      </c>
      <c r="E8" s="6">
        <v>15</v>
      </c>
      <c r="G8" s="33">
        <v>0</v>
      </c>
    </row>
    <row r="9" spans="1:20" x14ac:dyDescent="0.25">
      <c r="B9" s="1"/>
      <c r="C9" s="1"/>
      <c r="D9" s="1" t="s">
        <v>3</v>
      </c>
      <c r="E9" s="6">
        <v>31</v>
      </c>
      <c r="G9" s="33">
        <v>0</v>
      </c>
    </row>
    <row r="10" spans="1:20" x14ac:dyDescent="0.25">
      <c r="B10" s="1"/>
      <c r="C10" s="1"/>
      <c r="D10" s="1" t="s">
        <v>4</v>
      </c>
      <c r="E10" s="6">
        <v>33</v>
      </c>
      <c r="G10" s="33">
        <v>0</v>
      </c>
    </row>
    <row r="11" spans="1:20" x14ac:dyDescent="0.25">
      <c r="B11" s="1"/>
      <c r="C11" s="1"/>
      <c r="D11" s="1" t="s">
        <v>5</v>
      </c>
      <c r="E11" s="6">
        <v>13</v>
      </c>
      <c r="G11" s="33">
        <v>0</v>
      </c>
    </row>
    <row r="12" spans="1:20" x14ac:dyDescent="0.25">
      <c r="B12" s="1"/>
      <c r="C12" s="1"/>
      <c r="D12" s="1" t="s">
        <v>6</v>
      </c>
      <c r="E12" s="6">
        <v>31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57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13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39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C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view="pageLayout" zoomScale="75" zoomScaleNormal="70" zoomScalePageLayoutView="75" workbookViewId="0"/>
  </sheetViews>
  <sheetFormatPr defaultRowHeight="15" x14ac:dyDescent="0.25"/>
  <cols>
    <col min="1" max="1" width="4.85546875" customWidth="1"/>
    <col min="4" max="4" width="44.85546875" customWidth="1"/>
    <col min="6" max="6" width="3.140625" customWidth="1"/>
    <col min="7" max="7" width="13" customWidth="1"/>
  </cols>
  <sheetData>
    <row r="1" spans="1:7" x14ac:dyDescent="0.25">
      <c r="E1" s="4"/>
      <c r="G1" s="15"/>
    </row>
    <row r="2" spans="1:7" ht="15.75" x14ac:dyDescent="0.25">
      <c r="A2" s="8" t="s">
        <v>140</v>
      </c>
      <c r="C2" s="1"/>
      <c r="D2" s="1"/>
      <c r="E2" s="55" t="s">
        <v>117</v>
      </c>
      <c r="G2" s="15"/>
    </row>
    <row r="3" spans="1:7" x14ac:dyDescent="0.25">
      <c r="B3" s="1"/>
      <c r="C3" s="1"/>
      <c r="D3" s="1"/>
      <c r="E3" s="4"/>
      <c r="G3" s="15"/>
    </row>
    <row r="4" spans="1:7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7" x14ac:dyDescent="0.25">
      <c r="A5" s="2"/>
      <c r="B5" s="3"/>
      <c r="C5" s="3"/>
      <c r="D5" s="3"/>
      <c r="E5" s="5"/>
      <c r="F5" s="2"/>
      <c r="G5" s="33"/>
    </row>
    <row r="6" spans="1:7" x14ac:dyDescent="0.25">
      <c r="B6" s="1" t="s">
        <v>0</v>
      </c>
      <c r="C6" s="1"/>
      <c r="D6" s="1" t="s">
        <v>1</v>
      </c>
      <c r="E6" s="6">
        <v>34</v>
      </c>
      <c r="G6" s="33">
        <v>0</v>
      </c>
    </row>
    <row r="7" spans="1:7" x14ac:dyDescent="0.25">
      <c r="B7" s="1"/>
      <c r="C7" s="1"/>
      <c r="D7" s="1" t="s">
        <v>14</v>
      </c>
      <c r="E7" s="6">
        <v>12</v>
      </c>
      <c r="G7" s="33">
        <v>0</v>
      </c>
    </row>
    <row r="8" spans="1:7" x14ac:dyDescent="0.25">
      <c r="B8" s="1"/>
      <c r="C8" s="1"/>
      <c r="D8" s="1" t="s">
        <v>2</v>
      </c>
      <c r="E8" s="6">
        <v>10</v>
      </c>
      <c r="G8" s="33">
        <v>0</v>
      </c>
    </row>
    <row r="9" spans="1:7" x14ac:dyDescent="0.25">
      <c r="B9" s="1"/>
      <c r="C9" s="1"/>
      <c r="D9" s="1" t="s">
        <v>3</v>
      </c>
      <c r="E9" s="6">
        <v>3</v>
      </c>
      <c r="G9" s="33">
        <v>0</v>
      </c>
    </row>
    <row r="10" spans="1:7" x14ac:dyDescent="0.25">
      <c r="B10" s="1"/>
      <c r="C10" s="1"/>
      <c r="D10" s="1" t="s">
        <v>4</v>
      </c>
      <c r="E10" s="6">
        <v>4</v>
      </c>
      <c r="G10" s="33">
        <v>0</v>
      </c>
    </row>
    <row r="11" spans="1:7" x14ac:dyDescent="0.25">
      <c r="B11" s="1"/>
      <c r="C11" s="1"/>
      <c r="D11" s="1" t="s">
        <v>5</v>
      </c>
      <c r="E11" s="6">
        <v>1</v>
      </c>
      <c r="G11" s="33">
        <v>0</v>
      </c>
    </row>
    <row r="12" spans="1:7" x14ac:dyDescent="0.25">
      <c r="B12" s="1"/>
      <c r="C12" s="1"/>
      <c r="D12" s="1" t="s">
        <v>6</v>
      </c>
      <c r="E12" s="6">
        <v>1</v>
      </c>
      <c r="G12" s="33">
        <v>0</v>
      </c>
    </row>
    <row r="13" spans="1:7" x14ac:dyDescent="0.25">
      <c r="B13" s="1"/>
      <c r="C13" s="1"/>
      <c r="D13" s="1" t="s">
        <v>7</v>
      </c>
      <c r="E13" s="6">
        <v>1</v>
      </c>
      <c r="G13" s="33">
        <v>0</v>
      </c>
    </row>
    <row r="14" spans="1:7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7" x14ac:dyDescent="0.25">
      <c r="B15" s="1"/>
      <c r="C15" s="1"/>
      <c r="D15" s="37" t="s">
        <v>141</v>
      </c>
      <c r="E15" s="38">
        <f>SUM(E6+E8)</f>
        <v>44</v>
      </c>
      <c r="F15" s="23"/>
      <c r="G15" s="39">
        <f>SUM(G6:G14)</f>
        <v>0</v>
      </c>
    </row>
    <row r="16" spans="1:7" x14ac:dyDescent="0.25">
      <c r="C16" s="1"/>
      <c r="D16" s="40" t="s">
        <v>109</v>
      </c>
      <c r="E16" s="46"/>
      <c r="F16" s="27"/>
      <c r="G16" s="41">
        <f>SUM(G15*0.7010980775)</f>
        <v>0</v>
      </c>
    </row>
    <row r="17" spans="1:7" x14ac:dyDescent="0.25">
      <c r="C17" s="1"/>
      <c r="D17" s="1"/>
      <c r="E17" s="5"/>
      <c r="F17" s="2"/>
      <c r="G17" s="33"/>
    </row>
    <row r="18" spans="1:7" x14ac:dyDescent="0.25">
      <c r="C18" s="1"/>
      <c r="D18" s="1"/>
      <c r="E18" s="4"/>
      <c r="G18" s="33"/>
    </row>
    <row r="19" spans="1:7" x14ac:dyDescent="0.25">
      <c r="A19" s="2">
        <v>2</v>
      </c>
      <c r="B19" s="3" t="s">
        <v>9</v>
      </c>
      <c r="D19" s="3"/>
      <c r="E19" s="4"/>
      <c r="G19" s="15"/>
    </row>
    <row r="20" spans="1:7" x14ac:dyDescent="0.25">
      <c r="B20" s="1"/>
      <c r="C20" s="1"/>
      <c r="D20" s="1"/>
      <c r="E20" s="4"/>
      <c r="G20" s="15"/>
    </row>
    <row r="21" spans="1:7" x14ac:dyDescent="0.25">
      <c r="B21" s="9"/>
      <c r="C21" s="1"/>
      <c r="D21" s="1" t="s">
        <v>10</v>
      </c>
      <c r="E21" s="6">
        <v>1</v>
      </c>
      <c r="G21" s="33">
        <v>0</v>
      </c>
    </row>
    <row r="22" spans="1:7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7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7" x14ac:dyDescent="0.25">
      <c r="D24" t="s">
        <v>11</v>
      </c>
      <c r="E24" s="6" t="s">
        <v>16</v>
      </c>
      <c r="G24" s="33">
        <v>0</v>
      </c>
    </row>
    <row r="25" spans="1:7" x14ac:dyDescent="0.25">
      <c r="D25" t="s">
        <v>12</v>
      </c>
      <c r="E25" s="6" t="s">
        <v>16</v>
      </c>
      <c r="G25" s="33">
        <v>0</v>
      </c>
    </row>
    <row r="26" spans="1:7" x14ac:dyDescent="0.25">
      <c r="D26" s="42" t="s">
        <v>110</v>
      </c>
      <c r="E26" s="45"/>
      <c r="F26" s="42"/>
      <c r="G26" s="39">
        <f>SUM(G21:G25)</f>
        <v>0</v>
      </c>
    </row>
    <row r="27" spans="1:7" x14ac:dyDescent="0.25">
      <c r="E27" s="4"/>
      <c r="G27" s="15"/>
    </row>
    <row r="28" spans="1:7" x14ac:dyDescent="0.25">
      <c r="A28" s="2">
        <v>3</v>
      </c>
      <c r="B28" s="2" t="s">
        <v>18</v>
      </c>
      <c r="C28" s="2"/>
      <c r="D28" s="2"/>
      <c r="E28" s="4"/>
      <c r="G28" s="15"/>
    </row>
    <row r="29" spans="1:7" x14ac:dyDescent="0.25">
      <c r="A29" s="2"/>
      <c r="B29" s="2"/>
      <c r="C29" s="2"/>
      <c r="D29" s="2"/>
      <c r="E29" s="4"/>
      <c r="G29" s="15"/>
    </row>
    <row r="30" spans="1:7" x14ac:dyDescent="0.25">
      <c r="B30" t="s">
        <v>22</v>
      </c>
      <c r="C30" t="s">
        <v>118</v>
      </c>
      <c r="E30" s="6">
        <v>1</v>
      </c>
      <c r="G30" s="33">
        <v>0</v>
      </c>
    </row>
    <row r="31" spans="1:7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7" x14ac:dyDescent="0.25">
      <c r="B32" t="s">
        <v>24</v>
      </c>
      <c r="C32" t="s">
        <v>20</v>
      </c>
      <c r="E32" s="6">
        <v>1</v>
      </c>
      <c r="G32" s="33">
        <v>0</v>
      </c>
    </row>
    <row r="33" spans="1:7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7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7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7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7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7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7" x14ac:dyDescent="0.25">
      <c r="A39" s="2"/>
      <c r="B39" s="2"/>
      <c r="D39" s="78"/>
      <c r="E39" s="79"/>
      <c r="F39" s="78"/>
      <c r="G39" s="65"/>
    </row>
    <row r="40" spans="1:7" x14ac:dyDescent="0.25">
      <c r="A40" s="2">
        <v>4</v>
      </c>
      <c r="B40" s="2" t="s">
        <v>89</v>
      </c>
      <c r="E40" s="6">
        <v>4</v>
      </c>
      <c r="G40" s="33">
        <v>0</v>
      </c>
    </row>
    <row r="41" spans="1:7" x14ac:dyDescent="0.25">
      <c r="A41" s="2"/>
      <c r="B41" s="2"/>
      <c r="E41" s="7"/>
      <c r="G41" s="33"/>
    </row>
    <row r="42" spans="1:7" x14ac:dyDescent="0.25">
      <c r="A42" s="2">
        <v>5</v>
      </c>
      <c r="B42" s="2" t="s">
        <v>121</v>
      </c>
      <c r="C42" s="2"/>
      <c r="D42" s="2"/>
      <c r="E42" s="21">
        <v>7</v>
      </c>
      <c r="G42" s="33">
        <v>0</v>
      </c>
    </row>
    <row r="43" spans="1:7" x14ac:dyDescent="0.25">
      <c r="B43" t="s">
        <v>120</v>
      </c>
      <c r="E43" s="6">
        <v>0</v>
      </c>
      <c r="G43" s="33">
        <v>0</v>
      </c>
    </row>
    <row r="45" spans="1:7" x14ac:dyDescent="0.25">
      <c r="D45" s="42" t="s">
        <v>128</v>
      </c>
      <c r="E45" s="23"/>
      <c r="F45" s="23"/>
      <c r="G45" s="39">
        <f>SUM(G15,G26,G37,G40,G42,G43)</f>
        <v>0</v>
      </c>
    </row>
    <row r="46" spans="1:7" x14ac:dyDescent="0.25">
      <c r="D46" s="48" t="s">
        <v>129</v>
      </c>
      <c r="E46" s="48"/>
      <c r="F46" s="48"/>
      <c r="G46" s="41">
        <f>SUM(G15,G26,G38,G40,G42,G43)</f>
        <v>0</v>
      </c>
    </row>
    <row r="47" spans="1:7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200-000000000000}"/>
  </hyperlinks>
  <pageMargins left="0.7" right="0.7" top="0.75" bottom="0.75" header="0.3" footer="0.3"/>
  <pageSetup scale="97" pageOrder="overThenDown" orientation="portrait" r:id="rId2"/>
  <headerFooter>
    <oddHeader xml:space="preserve">&amp;C&amp;G
</oddHeader>
  </headerFooter>
  <ignoredErrors>
    <ignoredError sqref="G38" formulaRange="1"/>
  </ignoredErrors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7" x14ac:dyDescent="0.25">
      <c r="G1" s="15"/>
    </row>
    <row r="2" spans="1:7" ht="15.75" x14ac:dyDescent="0.25">
      <c r="A2" s="8" t="s">
        <v>169</v>
      </c>
      <c r="C2" s="1"/>
      <c r="D2" s="1"/>
      <c r="E2" s="55" t="s">
        <v>117</v>
      </c>
      <c r="G2" s="15"/>
    </row>
    <row r="3" spans="1:7" x14ac:dyDescent="0.25">
      <c r="B3" s="1"/>
      <c r="C3" s="1"/>
      <c r="D3" s="1"/>
      <c r="E3" s="4"/>
      <c r="G3" s="15"/>
    </row>
    <row r="4" spans="1:7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7" x14ac:dyDescent="0.25">
      <c r="A5" s="2"/>
      <c r="B5" s="3"/>
      <c r="C5" s="3"/>
      <c r="D5" s="3"/>
      <c r="E5" s="5"/>
      <c r="F5" s="2"/>
      <c r="G5" s="33"/>
    </row>
    <row r="6" spans="1:7" x14ac:dyDescent="0.25">
      <c r="B6" s="1" t="s">
        <v>0</v>
      </c>
      <c r="C6" s="1"/>
      <c r="D6" s="1" t="s">
        <v>1</v>
      </c>
      <c r="E6" s="6">
        <v>301</v>
      </c>
      <c r="G6" s="33">
        <v>0</v>
      </c>
    </row>
    <row r="7" spans="1:7" x14ac:dyDescent="0.25">
      <c r="B7" s="1"/>
      <c r="C7" s="1"/>
      <c r="D7" s="1" t="s">
        <v>14</v>
      </c>
      <c r="E7" s="6">
        <v>37</v>
      </c>
      <c r="G7" s="33">
        <v>0</v>
      </c>
    </row>
    <row r="8" spans="1:7" x14ac:dyDescent="0.25">
      <c r="B8" s="1"/>
      <c r="C8" s="1"/>
      <c r="D8" s="1" t="s">
        <v>2</v>
      </c>
      <c r="E8" s="6">
        <v>6</v>
      </c>
      <c r="G8" s="33">
        <v>0</v>
      </c>
    </row>
    <row r="9" spans="1:7" x14ac:dyDescent="0.25">
      <c r="B9" s="1"/>
      <c r="C9" s="1"/>
      <c r="D9" s="1" t="s">
        <v>3</v>
      </c>
      <c r="E9" s="6">
        <v>20</v>
      </c>
      <c r="G9" s="33">
        <v>0</v>
      </c>
    </row>
    <row r="10" spans="1:7" x14ac:dyDescent="0.25">
      <c r="B10" s="1"/>
      <c r="C10" s="1"/>
      <c r="D10" s="1" t="s">
        <v>4</v>
      </c>
      <c r="E10" s="6">
        <v>5</v>
      </c>
      <c r="G10" s="33">
        <v>0</v>
      </c>
    </row>
    <row r="11" spans="1:7" x14ac:dyDescent="0.25">
      <c r="B11" s="1"/>
      <c r="C11" s="1"/>
      <c r="D11" s="1" t="s">
        <v>5</v>
      </c>
      <c r="E11" s="6">
        <v>2</v>
      </c>
      <c r="G11" s="33">
        <v>0</v>
      </c>
    </row>
    <row r="12" spans="1:7" x14ac:dyDescent="0.25">
      <c r="B12" s="1"/>
      <c r="C12" s="1"/>
      <c r="D12" s="1" t="s">
        <v>6</v>
      </c>
      <c r="E12" s="6">
        <v>2</v>
      </c>
      <c r="G12" s="33">
        <v>0</v>
      </c>
    </row>
    <row r="13" spans="1:7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7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7" x14ac:dyDescent="0.25">
      <c r="B15" s="1"/>
      <c r="C15" s="1"/>
      <c r="D15" s="37" t="s">
        <v>108</v>
      </c>
      <c r="E15" s="38">
        <f>SUM(E6+E8)</f>
        <v>307</v>
      </c>
      <c r="F15" s="23"/>
      <c r="G15" s="39">
        <f>SUM(G6:G14)</f>
        <v>0</v>
      </c>
    </row>
    <row r="16" spans="1:7" x14ac:dyDescent="0.25">
      <c r="C16" s="1"/>
      <c r="D16" s="40" t="s">
        <v>109</v>
      </c>
      <c r="E16" s="46"/>
      <c r="F16" s="27"/>
      <c r="G16" s="41">
        <f>SUM(G15*0.7010980775)</f>
        <v>0</v>
      </c>
    </row>
    <row r="17" spans="1:7" x14ac:dyDescent="0.25">
      <c r="C17" s="1"/>
      <c r="D17" s="1"/>
      <c r="E17" s="5"/>
      <c r="F17" s="2"/>
      <c r="G17" s="33"/>
    </row>
    <row r="18" spans="1:7" x14ac:dyDescent="0.25">
      <c r="C18" s="1"/>
      <c r="D18" s="1"/>
      <c r="E18" s="4"/>
      <c r="G18" s="33"/>
    </row>
    <row r="19" spans="1:7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7" x14ac:dyDescent="0.25">
      <c r="B20" s="1"/>
      <c r="C20" s="1"/>
      <c r="D20" s="1"/>
      <c r="E20" s="4"/>
      <c r="G20" s="15"/>
    </row>
    <row r="21" spans="1:7" x14ac:dyDescent="0.25">
      <c r="B21" s="9"/>
      <c r="C21" s="1"/>
      <c r="D21" s="1" t="s">
        <v>10</v>
      </c>
      <c r="E21" s="6">
        <v>1</v>
      </c>
      <c r="G21" s="33">
        <v>0</v>
      </c>
    </row>
    <row r="22" spans="1:7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7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7" x14ac:dyDescent="0.25">
      <c r="D24" t="s">
        <v>11</v>
      </c>
      <c r="E24" s="6" t="s">
        <v>16</v>
      </c>
      <c r="G24" s="33">
        <v>0</v>
      </c>
    </row>
    <row r="25" spans="1:7" x14ac:dyDescent="0.25">
      <c r="D25" t="s">
        <v>12</v>
      </c>
      <c r="E25" s="6" t="s">
        <v>16</v>
      </c>
      <c r="F25" s="2"/>
      <c r="G25" s="33">
        <v>0</v>
      </c>
    </row>
    <row r="26" spans="1:7" x14ac:dyDescent="0.25">
      <c r="D26" s="42" t="s">
        <v>110</v>
      </c>
      <c r="E26" s="45"/>
      <c r="F26" s="42"/>
      <c r="G26" s="39">
        <f>SUM(G21:G25)</f>
        <v>0</v>
      </c>
    </row>
    <row r="27" spans="1:7" x14ac:dyDescent="0.25">
      <c r="E27" s="4"/>
      <c r="G27" s="15"/>
    </row>
    <row r="28" spans="1:7" x14ac:dyDescent="0.25">
      <c r="A28" s="2">
        <v>3</v>
      </c>
      <c r="B28" s="2" t="s">
        <v>18</v>
      </c>
      <c r="C28" s="2"/>
      <c r="D28" s="2"/>
      <c r="E28" s="4"/>
      <c r="G28" s="15"/>
    </row>
    <row r="29" spans="1:7" x14ac:dyDescent="0.25">
      <c r="A29" s="2"/>
      <c r="B29" s="2"/>
      <c r="C29" s="2"/>
      <c r="D29" s="2"/>
      <c r="E29" s="4"/>
      <c r="G29" s="15"/>
    </row>
    <row r="30" spans="1:7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7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7" x14ac:dyDescent="0.25">
      <c r="B32" t="s">
        <v>24</v>
      </c>
      <c r="C32" t="s">
        <v>20</v>
      </c>
      <c r="E32" s="6">
        <v>2</v>
      </c>
      <c r="G32" s="33">
        <v>0</v>
      </c>
    </row>
    <row r="33" spans="1:7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7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7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7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7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7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7" x14ac:dyDescent="0.25">
      <c r="A39" s="2"/>
      <c r="B39" s="2"/>
      <c r="E39" s="4"/>
      <c r="G39" s="65"/>
    </row>
    <row r="40" spans="1:7" x14ac:dyDescent="0.25">
      <c r="A40" s="2">
        <v>4</v>
      </c>
      <c r="B40" s="2" t="s">
        <v>89</v>
      </c>
      <c r="E40" s="6">
        <v>61</v>
      </c>
      <c r="G40" s="33">
        <v>0</v>
      </c>
    </row>
    <row r="41" spans="1:7" x14ac:dyDescent="0.25">
      <c r="A41" s="2"/>
      <c r="B41" s="2"/>
      <c r="E41" s="7"/>
      <c r="G41" s="33"/>
    </row>
    <row r="42" spans="1:7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7" x14ac:dyDescent="0.25">
      <c r="B43" t="s">
        <v>120</v>
      </c>
      <c r="E43" s="6">
        <v>25</v>
      </c>
      <c r="G43" s="33">
        <v>0</v>
      </c>
    </row>
    <row r="45" spans="1:7" x14ac:dyDescent="0.25">
      <c r="D45" s="42" t="s">
        <v>128</v>
      </c>
      <c r="E45" s="23"/>
      <c r="F45" s="23"/>
      <c r="G45" s="39">
        <f>SUM(G15,G26,G37,G40,G42,G43)</f>
        <v>0</v>
      </c>
    </row>
    <row r="46" spans="1:7" x14ac:dyDescent="0.25">
      <c r="D46" s="48" t="s">
        <v>129</v>
      </c>
      <c r="E46" s="48"/>
      <c r="F46" s="48"/>
      <c r="G46" s="41">
        <f>SUM(G15,G26,G38,G40,G42,G43)</f>
        <v>0</v>
      </c>
    </row>
    <row r="47" spans="1:7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D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170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181</v>
      </c>
      <c r="G6" s="33">
        <v>0</v>
      </c>
    </row>
    <row r="7" spans="1:20" x14ac:dyDescent="0.25">
      <c r="B7" s="1"/>
      <c r="C7" s="1"/>
      <c r="D7" s="1" t="s">
        <v>14</v>
      </c>
      <c r="E7" s="6">
        <v>32</v>
      </c>
      <c r="G7" s="33">
        <v>0</v>
      </c>
    </row>
    <row r="8" spans="1:20" x14ac:dyDescent="0.25">
      <c r="B8" s="1"/>
      <c r="C8" s="1"/>
      <c r="D8" s="1" t="s">
        <v>2</v>
      </c>
      <c r="E8" s="6">
        <v>3</v>
      </c>
      <c r="G8" s="33">
        <v>0</v>
      </c>
    </row>
    <row r="9" spans="1:20" x14ac:dyDescent="0.25">
      <c r="B9" s="1"/>
      <c r="C9" s="1"/>
      <c r="D9" s="1" t="s">
        <v>3</v>
      </c>
      <c r="E9" s="6">
        <v>15</v>
      </c>
      <c r="G9" s="33">
        <v>0</v>
      </c>
    </row>
    <row r="10" spans="1:20" x14ac:dyDescent="0.25">
      <c r="B10" s="1"/>
      <c r="C10" s="1"/>
      <c r="D10" s="1" t="s">
        <v>4</v>
      </c>
      <c r="E10" s="6">
        <v>34</v>
      </c>
      <c r="G10" s="33">
        <v>0</v>
      </c>
    </row>
    <row r="11" spans="1:20" x14ac:dyDescent="0.25">
      <c r="B11" s="1"/>
      <c r="C11" s="1"/>
      <c r="D11" s="1" t="s">
        <v>5</v>
      </c>
      <c r="E11" s="6">
        <v>3</v>
      </c>
      <c r="G11" s="33">
        <v>0</v>
      </c>
    </row>
    <row r="12" spans="1:20" x14ac:dyDescent="0.25">
      <c r="B12" s="1"/>
      <c r="C12" s="1"/>
      <c r="D12" s="1" t="s">
        <v>6</v>
      </c>
      <c r="E12" s="6">
        <v>3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184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3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39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E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171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7</v>
      </c>
      <c r="G6" s="33">
        <v>0</v>
      </c>
    </row>
    <row r="7" spans="1:20" x14ac:dyDescent="0.25">
      <c r="B7" s="1"/>
      <c r="C7" s="1"/>
      <c r="D7" s="1" t="s">
        <v>14</v>
      </c>
      <c r="E7" s="6">
        <v>23</v>
      </c>
      <c r="G7" s="33">
        <v>0</v>
      </c>
    </row>
    <row r="8" spans="1:20" x14ac:dyDescent="0.25">
      <c r="B8" s="1"/>
      <c r="C8" s="1"/>
      <c r="D8" s="1" t="s">
        <v>2</v>
      </c>
      <c r="E8" s="6">
        <v>12</v>
      </c>
      <c r="G8" s="33">
        <v>0</v>
      </c>
    </row>
    <row r="9" spans="1:20" x14ac:dyDescent="0.25">
      <c r="B9" s="1"/>
      <c r="C9" s="1"/>
      <c r="D9" s="1" t="s">
        <v>3</v>
      </c>
      <c r="E9" s="6">
        <v>10</v>
      </c>
      <c r="G9" s="33">
        <v>0</v>
      </c>
    </row>
    <row r="10" spans="1:20" x14ac:dyDescent="0.25">
      <c r="B10" s="1"/>
      <c r="C10" s="1"/>
      <c r="D10" s="1" t="s">
        <v>4</v>
      </c>
      <c r="E10" s="6">
        <v>7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19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1F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172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88</v>
      </c>
      <c r="G6" s="33">
        <v>0</v>
      </c>
    </row>
    <row r="7" spans="1:20" x14ac:dyDescent="0.25">
      <c r="B7" s="1"/>
      <c r="C7" s="1"/>
      <c r="D7" s="1" t="s">
        <v>14</v>
      </c>
      <c r="E7" s="6">
        <v>31</v>
      </c>
      <c r="G7" s="33">
        <v>0</v>
      </c>
    </row>
    <row r="8" spans="1:20" x14ac:dyDescent="0.25">
      <c r="B8" s="1"/>
      <c r="C8" s="1"/>
      <c r="D8" s="1" t="s">
        <v>2</v>
      </c>
      <c r="E8" s="6">
        <v>13</v>
      </c>
      <c r="G8" s="33">
        <v>0</v>
      </c>
    </row>
    <row r="9" spans="1:20" x14ac:dyDescent="0.25">
      <c r="B9" s="1"/>
      <c r="C9" s="1"/>
      <c r="D9" s="1" t="s">
        <v>3</v>
      </c>
      <c r="E9" s="6">
        <v>25</v>
      </c>
      <c r="G9" s="33">
        <v>0</v>
      </c>
    </row>
    <row r="10" spans="1:20" x14ac:dyDescent="0.25">
      <c r="B10" s="1"/>
      <c r="C10" s="1"/>
      <c r="D10" s="1" t="s">
        <v>4</v>
      </c>
      <c r="E10" s="6">
        <v>4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101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s="68" t="s">
        <v>132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34</v>
      </c>
      <c r="G42" s="33">
        <v>0</v>
      </c>
    </row>
    <row r="43" spans="1:20" x14ac:dyDescent="0.25">
      <c r="B43" t="s">
        <v>120</v>
      </c>
      <c r="E43" s="6">
        <v>35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0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173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1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174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2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175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3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176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4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177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5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178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6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view="pageLayout" topLeftCell="B1" zoomScale="75" zoomScaleNormal="70" zoomScalePageLayoutView="75" workbookViewId="0">
      <selection activeCell="D33" sqref="D33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7" x14ac:dyDescent="0.25">
      <c r="G1" s="15"/>
    </row>
    <row r="2" spans="1:7" ht="15.75" x14ac:dyDescent="0.25">
      <c r="A2" s="8" t="s">
        <v>143</v>
      </c>
      <c r="C2" s="1"/>
      <c r="D2" s="1"/>
      <c r="E2" s="55" t="s">
        <v>117</v>
      </c>
      <c r="G2" s="15"/>
    </row>
    <row r="3" spans="1:7" x14ac:dyDescent="0.25">
      <c r="B3" s="1"/>
      <c r="C3" s="1"/>
      <c r="D3" s="1"/>
      <c r="E3" s="4"/>
      <c r="G3" s="15"/>
    </row>
    <row r="4" spans="1:7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7" x14ac:dyDescent="0.25">
      <c r="A5" s="2"/>
      <c r="B5" s="3"/>
      <c r="C5" s="3"/>
      <c r="D5" s="3"/>
      <c r="E5" s="5"/>
      <c r="F5" s="2"/>
      <c r="G5" s="33"/>
    </row>
    <row r="6" spans="1:7" x14ac:dyDescent="0.25">
      <c r="B6" s="1" t="s">
        <v>0</v>
      </c>
      <c r="C6" s="1"/>
      <c r="D6" s="1" t="s">
        <v>1</v>
      </c>
      <c r="E6" s="6">
        <v>29</v>
      </c>
      <c r="G6" s="33">
        <v>0</v>
      </c>
    </row>
    <row r="7" spans="1:7" x14ac:dyDescent="0.25">
      <c r="B7" s="1"/>
      <c r="C7" s="1"/>
      <c r="D7" s="1" t="s">
        <v>14</v>
      </c>
      <c r="E7" s="6">
        <v>5</v>
      </c>
      <c r="G7" s="33">
        <v>0</v>
      </c>
    </row>
    <row r="8" spans="1:7" x14ac:dyDescent="0.25">
      <c r="B8" s="1"/>
      <c r="C8" s="1"/>
      <c r="D8" s="1" t="s">
        <v>2</v>
      </c>
      <c r="E8" s="6">
        <v>9</v>
      </c>
      <c r="G8" s="33">
        <v>0</v>
      </c>
    </row>
    <row r="9" spans="1:7" x14ac:dyDescent="0.25">
      <c r="B9" s="1"/>
      <c r="C9" s="1"/>
      <c r="D9" s="1" t="s">
        <v>3</v>
      </c>
      <c r="E9" s="6">
        <v>3</v>
      </c>
      <c r="G9" s="33">
        <v>0</v>
      </c>
    </row>
    <row r="10" spans="1:7" x14ac:dyDescent="0.25">
      <c r="B10" s="1"/>
      <c r="C10" s="1"/>
      <c r="D10" s="1" t="s">
        <v>4</v>
      </c>
      <c r="E10" s="6">
        <v>2</v>
      </c>
      <c r="G10" s="33">
        <v>0</v>
      </c>
    </row>
    <row r="11" spans="1:7" x14ac:dyDescent="0.25">
      <c r="B11" s="1"/>
      <c r="C11" s="1"/>
      <c r="D11" s="1" t="s">
        <v>5</v>
      </c>
      <c r="E11" s="6">
        <v>1</v>
      </c>
      <c r="G11" s="33">
        <v>0</v>
      </c>
    </row>
    <row r="12" spans="1:7" x14ac:dyDescent="0.25">
      <c r="B12" s="1"/>
      <c r="C12" s="1"/>
      <c r="D12" s="1" t="s">
        <v>6</v>
      </c>
      <c r="E12" s="6">
        <v>1</v>
      </c>
      <c r="G12" s="33">
        <v>0</v>
      </c>
    </row>
    <row r="13" spans="1:7" x14ac:dyDescent="0.25">
      <c r="B13" s="1"/>
      <c r="C13" s="1"/>
      <c r="D13" s="1" t="s">
        <v>7</v>
      </c>
      <c r="E13" s="6">
        <v>1</v>
      </c>
      <c r="G13" s="33">
        <v>0</v>
      </c>
    </row>
    <row r="14" spans="1:7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7" x14ac:dyDescent="0.25">
      <c r="B15" s="1"/>
      <c r="C15" s="1"/>
      <c r="D15" s="37" t="s">
        <v>108</v>
      </c>
      <c r="E15" s="38">
        <f>SUM(E6+E8)</f>
        <v>38</v>
      </c>
      <c r="F15" s="23"/>
      <c r="G15" s="39">
        <f>SUM(G6:G14)</f>
        <v>0</v>
      </c>
    </row>
    <row r="16" spans="1:7" x14ac:dyDescent="0.25">
      <c r="C16" s="1"/>
      <c r="D16" s="40" t="s">
        <v>109</v>
      </c>
      <c r="E16" s="46"/>
      <c r="F16" s="27"/>
      <c r="G16" s="41">
        <f>SUM(G15*0.7010980775)</f>
        <v>0</v>
      </c>
    </row>
    <row r="17" spans="1:7" x14ac:dyDescent="0.25">
      <c r="C17" s="1"/>
      <c r="D17" s="1"/>
      <c r="E17" s="5"/>
      <c r="F17" s="2"/>
      <c r="G17" s="33"/>
    </row>
    <row r="18" spans="1:7" x14ac:dyDescent="0.25">
      <c r="C18" s="1"/>
      <c r="D18" s="1"/>
      <c r="E18" s="4"/>
      <c r="G18" s="33"/>
    </row>
    <row r="19" spans="1:7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7" x14ac:dyDescent="0.25">
      <c r="B20" s="1"/>
      <c r="C20" s="1"/>
      <c r="D20" s="1"/>
      <c r="E20" s="4"/>
      <c r="G20" s="15"/>
    </row>
    <row r="21" spans="1:7" x14ac:dyDescent="0.25">
      <c r="B21" s="9"/>
      <c r="C21" s="1"/>
      <c r="D21" s="1" t="s">
        <v>10</v>
      </c>
      <c r="E21" s="6">
        <v>1</v>
      </c>
      <c r="G21" s="33">
        <v>0</v>
      </c>
    </row>
    <row r="22" spans="1:7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7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7" x14ac:dyDescent="0.25">
      <c r="D24" t="s">
        <v>11</v>
      </c>
      <c r="E24" s="6" t="s">
        <v>21</v>
      </c>
      <c r="G24" s="33">
        <v>0</v>
      </c>
    </row>
    <row r="25" spans="1:7" x14ac:dyDescent="0.25">
      <c r="D25" t="s">
        <v>12</v>
      </c>
      <c r="E25" s="6" t="s">
        <v>21</v>
      </c>
      <c r="G25" s="33">
        <v>0</v>
      </c>
    </row>
    <row r="26" spans="1:7" x14ac:dyDescent="0.25">
      <c r="D26" s="42" t="s">
        <v>110</v>
      </c>
      <c r="E26" s="45"/>
      <c r="F26" s="42"/>
      <c r="G26" s="39">
        <f>SUM(G21:G25)</f>
        <v>0</v>
      </c>
    </row>
    <row r="27" spans="1:7" x14ac:dyDescent="0.25">
      <c r="E27" s="4"/>
      <c r="G27" s="15"/>
    </row>
    <row r="28" spans="1:7" x14ac:dyDescent="0.25">
      <c r="A28" s="2">
        <v>3</v>
      </c>
      <c r="B28" s="2" t="s">
        <v>18</v>
      </c>
      <c r="C28" s="2"/>
      <c r="D28" s="2"/>
      <c r="E28" s="4"/>
      <c r="G28" s="15"/>
    </row>
    <row r="29" spans="1:7" x14ac:dyDescent="0.25">
      <c r="A29" s="2"/>
      <c r="B29" s="2"/>
      <c r="C29" s="2"/>
      <c r="D29" s="2"/>
      <c r="E29" s="4"/>
      <c r="G29" s="15"/>
    </row>
    <row r="30" spans="1:7" x14ac:dyDescent="0.25">
      <c r="B30" t="s">
        <v>22</v>
      </c>
      <c r="C30" t="s">
        <v>118</v>
      </c>
      <c r="E30" s="6">
        <v>1</v>
      </c>
      <c r="G30" s="33">
        <v>0</v>
      </c>
    </row>
    <row r="31" spans="1:7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7" x14ac:dyDescent="0.25">
      <c r="B32" t="s">
        <v>24</v>
      </c>
      <c r="C32" t="s">
        <v>20</v>
      </c>
      <c r="E32" s="6">
        <v>1</v>
      </c>
      <c r="G32" s="33">
        <v>0</v>
      </c>
    </row>
    <row r="33" spans="1:7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7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7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7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7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7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7" x14ac:dyDescent="0.25">
      <c r="A39" s="2"/>
      <c r="B39" s="2"/>
      <c r="G39" s="65"/>
    </row>
    <row r="40" spans="1:7" x14ac:dyDescent="0.25">
      <c r="A40" s="2">
        <v>4</v>
      </c>
      <c r="B40" s="2" t="s">
        <v>89</v>
      </c>
      <c r="E40" s="6">
        <v>4</v>
      </c>
      <c r="G40" s="33">
        <v>0</v>
      </c>
    </row>
    <row r="41" spans="1:7" x14ac:dyDescent="0.25">
      <c r="A41" s="2"/>
      <c r="B41" s="2"/>
      <c r="E41" s="7"/>
      <c r="G41" s="33"/>
    </row>
    <row r="42" spans="1:7" x14ac:dyDescent="0.25">
      <c r="A42" s="2">
        <v>5</v>
      </c>
      <c r="B42" s="2" t="s">
        <v>121</v>
      </c>
      <c r="C42" s="2"/>
      <c r="D42" s="2"/>
      <c r="E42" s="21">
        <v>9</v>
      </c>
      <c r="G42" s="33">
        <v>0</v>
      </c>
    </row>
    <row r="43" spans="1:7" x14ac:dyDescent="0.25">
      <c r="B43" t="s">
        <v>120</v>
      </c>
      <c r="E43" s="6">
        <v>0</v>
      </c>
      <c r="G43" s="33">
        <v>0</v>
      </c>
    </row>
    <row r="45" spans="1:7" x14ac:dyDescent="0.25">
      <c r="D45" s="42" t="s">
        <v>128</v>
      </c>
      <c r="E45" s="23"/>
      <c r="F45" s="23"/>
      <c r="G45" s="39">
        <f>SUM(G15,G26,G37,G40,G42,G43)</f>
        <v>0</v>
      </c>
    </row>
    <row r="46" spans="1:7" x14ac:dyDescent="0.25">
      <c r="D46" s="48" t="s">
        <v>129</v>
      </c>
      <c r="E46" s="48"/>
      <c r="F46" s="48"/>
      <c r="G46" s="41">
        <f>SUM(G15,G26,G38,G40,G42,G43)</f>
        <v>0</v>
      </c>
    </row>
    <row r="47" spans="1:7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3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179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7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180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8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181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0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6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0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12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9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182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134</v>
      </c>
      <c r="G6" s="33">
        <v>0</v>
      </c>
    </row>
    <row r="7" spans="1:20" x14ac:dyDescent="0.25">
      <c r="B7" s="1"/>
      <c r="C7" s="1"/>
      <c r="D7" s="1" t="s">
        <v>14</v>
      </c>
      <c r="E7" s="6">
        <v>2</v>
      </c>
      <c r="G7" s="33">
        <v>0</v>
      </c>
    </row>
    <row r="8" spans="1:20" x14ac:dyDescent="0.25">
      <c r="B8" s="1"/>
      <c r="C8" s="1"/>
      <c r="D8" s="1" t="s">
        <v>2</v>
      </c>
      <c r="E8" s="6">
        <v>10</v>
      </c>
      <c r="G8" s="33">
        <v>0</v>
      </c>
    </row>
    <row r="9" spans="1:20" x14ac:dyDescent="0.25">
      <c r="B9" s="1"/>
      <c r="C9" s="1"/>
      <c r="D9" s="1" t="s">
        <v>3</v>
      </c>
      <c r="E9" s="6">
        <v>9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144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33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39</v>
      </c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A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183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28</v>
      </c>
      <c r="G6" s="33">
        <v>0</v>
      </c>
    </row>
    <row r="7" spans="1:20" x14ac:dyDescent="0.25">
      <c r="B7" s="1"/>
      <c r="C7" s="1"/>
      <c r="D7" s="1" t="s">
        <v>14</v>
      </c>
      <c r="E7" s="6">
        <v>4</v>
      </c>
      <c r="G7" s="33">
        <v>0</v>
      </c>
    </row>
    <row r="8" spans="1:20" x14ac:dyDescent="0.25">
      <c r="B8" s="1"/>
      <c r="C8" s="1"/>
      <c r="D8" s="1" t="s">
        <v>2</v>
      </c>
      <c r="E8" s="6">
        <v>9</v>
      </c>
      <c r="G8" s="33">
        <v>0</v>
      </c>
    </row>
    <row r="9" spans="1:20" x14ac:dyDescent="0.25">
      <c r="B9" s="1"/>
      <c r="C9" s="1"/>
      <c r="D9" s="1" t="s">
        <v>3</v>
      </c>
      <c r="E9" s="6">
        <v>3</v>
      </c>
      <c r="G9" s="33">
        <v>0</v>
      </c>
    </row>
    <row r="10" spans="1:20" x14ac:dyDescent="0.25">
      <c r="B10" s="1"/>
      <c r="C10" s="1"/>
      <c r="D10" s="1" t="s">
        <v>4</v>
      </c>
      <c r="E10" s="6">
        <v>2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4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9</v>
      </c>
      <c r="G42" s="33">
        <v>0</v>
      </c>
    </row>
    <row r="43" spans="1:20" x14ac:dyDescent="0.25">
      <c r="B43" t="s">
        <v>120</v>
      </c>
      <c r="E43" s="6">
        <v>0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B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184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108</v>
      </c>
      <c r="G6" s="33">
        <v>0</v>
      </c>
    </row>
    <row r="7" spans="1:20" x14ac:dyDescent="0.25">
      <c r="B7" s="1"/>
      <c r="C7" s="1"/>
      <c r="D7" s="1" t="s">
        <v>14</v>
      </c>
      <c r="E7" s="6">
        <v>4</v>
      </c>
      <c r="G7" s="33">
        <v>0</v>
      </c>
    </row>
    <row r="8" spans="1:20" x14ac:dyDescent="0.25">
      <c r="B8" s="1"/>
      <c r="C8" s="1"/>
      <c r="D8" s="1" t="s">
        <v>2</v>
      </c>
      <c r="E8" s="6">
        <v>15</v>
      </c>
      <c r="G8" s="33">
        <v>0</v>
      </c>
    </row>
    <row r="9" spans="1:20" x14ac:dyDescent="0.25">
      <c r="B9" s="1"/>
      <c r="C9" s="1"/>
      <c r="D9" s="1" t="s">
        <v>3</v>
      </c>
      <c r="E9" s="6">
        <v>18</v>
      </c>
      <c r="G9" s="33">
        <v>0</v>
      </c>
    </row>
    <row r="10" spans="1:20" x14ac:dyDescent="0.25">
      <c r="B10" s="1"/>
      <c r="C10" s="1"/>
      <c r="D10" s="1" t="s">
        <v>4</v>
      </c>
      <c r="E10" s="6">
        <v>3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1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123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21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26</v>
      </c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C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T54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185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59</v>
      </c>
      <c r="G6" s="33">
        <v>0</v>
      </c>
    </row>
    <row r="7" spans="1:20" x14ac:dyDescent="0.25">
      <c r="B7" s="1"/>
      <c r="C7" s="1"/>
      <c r="D7" s="1" t="s">
        <v>14</v>
      </c>
      <c r="E7" s="6">
        <v>26</v>
      </c>
      <c r="G7" s="33">
        <v>0</v>
      </c>
    </row>
    <row r="8" spans="1:20" x14ac:dyDescent="0.25">
      <c r="B8" s="1"/>
      <c r="C8" s="1"/>
      <c r="D8" s="1" t="s">
        <v>2</v>
      </c>
      <c r="E8" s="6">
        <v>9</v>
      </c>
      <c r="G8" s="33">
        <v>0</v>
      </c>
    </row>
    <row r="9" spans="1:20" x14ac:dyDescent="0.25">
      <c r="B9" s="1"/>
      <c r="C9" s="1"/>
      <c r="D9" s="1" t="s">
        <v>3</v>
      </c>
      <c r="E9" s="6">
        <v>22</v>
      </c>
      <c r="G9" s="33">
        <v>0</v>
      </c>
    </row>
    <row r="10" spans="1:20" x14ac:dyDescent="0.25">
      <c r="B10" s="1"/>
      <c r="C10" s="1"/>
      <c r="D10" s="1" t="s">
        <v>4</v>
      </c>
      <c r="E10" s="6">
        <v>17</v>
      </c>
      <c r="G10" s="33">
        <v>0</v>
      </c>
    </row>
    <row r="11" spans="1:20" x14ac:dyDescent="0.25">
      <c r="B11" s="1"/>
      <c r="C11" s="1"/>
      <c r="D11" s="1" t="s">
        <v>5</v>
      </c>
      <c r="E11" s="6">
        <v>12</v>
      </c>
      <c r="G11" s="33">
        <v>0</v>
      </c>
    </row>
    <row r="12" spans="1:20" x14ac:dyDescent="0.25">
      <c r="B12" s="1"/>
      <c r="C12" s="1"/>
      <c r="D12" s="1" t="s">
        <v>6</v>
      </c>
      <c r="E12" s="6">
        <v>12</v>
      </c>
      <c r="G12" s="33">
        <v>0</v>
      </c>
    </row>
    <row r="13" spans="1:20" x14ac:dyDescent="0.25">
      <c r="B13" s="1"/>
      <c r="C13" s="1"/>
      <c r="D13" s="1" t="s">
        <v>7</v>
      </c>
      <c r="E13" s="6">
        <v>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68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1</v>
      </c>
      <c r="G30" s="33">
        <v>0</v>
      </c>
    </row>
    <row r="31" spans="1:20" x14ac:dyDescent="0.25">
      <c r="B31" t="s">
        <v>23</v>
      </c>
      <c r="C31" t="s">
        <v>126</v>
      </c>
      <c r="E31" s="6">
        <v>1</v>
      </c>
      <c r="G31" s="33">
        <v>0</v>
      </c>
    </row>
    <row r="32" spans="1:20" x14ac:dyDescent="0.25">
      <c r="B32" t="s">
        <v>24</v>
      </c>
      <c r="C32" t="s">
        <v>20</v>
      </c>
      <c r="E32" s="6">
        <v>12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  <row r="54" spans="4:4" x14ac:dyDescent="0.25">
      <c r="D54" s="56"/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D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186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229</v>
      </c>
      <c r="G6" s="33">
        <v>0</v>
      </c>
    </row>
    <row r="7" spans="1:20" x14ac:dyDescent="0.25">
      <c r="B7" s="1"/>
      <c r="C7" s="1"/>
      <c r="D7" s="1" t="s">
        <v>14</v>
      </c>
      <c r="E7" s="6">
        <v>16</v>
      </c>
      <c r="G7" s="33">
        <v>0</v>
      </c>
    </row>
    <row r="8" spans="1:20" x14ac:dyDescent="0.25">
      <c r="B8" s="1"/>
      <c r="C8" s="1"/>
      <c r="D8" s="1" t="s">
        <v>2</v>
      </c>
      <c r="E8" s="6">
        <v>19</v>
      </c>
      <c r="G8" s="33">
        <v>0</v>
      </c>
    </row>
    <row r="9" spans="1:20" x14ac:dyDescent="0.25">
      <c r="B9" s="1"/>
      <c r="C9" s="1"/>
      <c r="D9" s="1" t="s">
        <v>3</v>
      </c>
      <c r="E9" s="6">
        <v>23</v>
      </c>
      <c r="G9" s="33">
        <v>0</v>
      </c>
    </row>
    <row r="10" spans="1:20" x14ac:dyDescent="0.25">
      <c r="B10" s="1"/>
      <c r="C10" s="1"/>
      <c r="D10" s="1" t="s">
        <v>4</v>
      </c>
      <c r="E10" s="6">
        <v>11</v>
      </c>
      <c r="G10" s="33">
        <v>0</v>
      </c>
    </row>
    <row r="11" spans="1:20" x14ac:dyDescent="0.25">
      <c r="B11" s="1"/>
      <c r="C11" s="1"/>
      <c r="D11" s="1" t="s">
        <v>5</v>
      </c>
      <c r="E11" s="6">
        <v>9</v>
      </c>
      <c r="G11" s="33">
        <v>0</v>
      </c>
    </row>
    <row r="12" spans="1:20" x14ac:dyDescent="0.25">
      <c r="B12" s="1"/>
      <c r="C12" s="1"/>
      <c r="D12" s="1" t="s">
        <v>6</v>
      </c>
      <c r="E12" s="6">
        <v>21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248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9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70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E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187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15</v>
      </c>
      <c r="G6" s="33">
        <v>0</v>
      </c>
    </row>
    <row r="7" spans="1:20" x14ac:dyDescent="0.25">
      <c r="B7" s="1"/>
      <c r="C7" s="1"/>
      <c r="D7" s="1" t="s">
        <v>14</v>
      </c>
      <c r="E7" s="6">
        <v>20</v>
      </c>
      <c r="G7" s="33">
        <v>0</v>
      </c>
    </row>
    <row r="8" spans="1:20" x14ac:dyDescent="0.25">
      <c r="B8" s="1"/>
      <c r="C8" s="1"/>
      <c r="D8" s="1" t="s">
        <v>2</v>
      </c>
      <c r="E8" s="6">
        <v>0</v>
      </c>
      <c r="G8" s="33">
        <v>0</v>
      </c>
    </row>
    <row r="9" spans="1:20" x14ac:dyDescent="0.25">
      <c r="B9" s="1"/>
      <c r="C9" s="1"/>
      <c r="D9" s="1" t="s">
        <v>3</v>
      </c>
      <c r="E9" s="6">
        <v>8</v>
      </c>
      <c r="G9" s="33">
        <v>0</v>
      </c>
    </row>
    <row r="10" spans="1:20" x14ac:dyDescent="0.25">
      <c r="B10" s="1"/>
      <c r="C10" s="1"/>
      <c r="D10" s="1" t="s">
        <v>4</v>
      </c>
      <c r="E10" s="6">
        <v>12</v>
      </c>
      <c r="G10" s="33">
        <v>0</v>
      </c>
    </row>
    <row r="11" spans="1:20" x14ac:dyDescent="0.25">
      <c r="B11" s="1"/>
      <c r="C11" s="1"/>
      <c r="D11" s="1" t="s">
        <v>5</v>
      </c>
      <c r="E11" s="6">
        <v>2</v>
      </c>
      <c r="G11" s="33">
        <v>0</v>
      </c>
    </row>
    <row r="12" spans="1:20" x14ac:dyDescent="0.25">
      <c r="B12" s="1"/>
      <c r="C12" s="1"/>
      <c r="D12" s="1" t="s">
        <v>6</v>
      </c>
      <c r="E12" s="6">
        <v>4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15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2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53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53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13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2F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188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17</v>
      </c>
      <c r="G6" s="33">
        <v>0</v>
      </c>
    </row>
    <row r="7" spans="1:20" x14ac:dyDescent="0.25">
      <c r="B7" s="1"/>
      <c r="C7" s="1"/>
      <c r="D7" s="1" t="s">
        <v>14</v>
      </c>
      <c r="E7" s="6">
        <v>5</v>
      </c>
      <c r="G7" s="33">
        <v>0</v>
      </c>
    </row>
    <row r="8" spans="1:20" x14ac:dyDescent="0.25">
      <c r="B8" s="1"/>
      <c r="C8" s="1"/>
      <c r="D8" s="1" t="s">
        <v>2</v>
      </c>
      <c r="E8" s="6">
        <v>20</v>
      </c>
      <c r="G8" s="33">
        <v>0</v>
      </c>
    </row>
    <row r="9" spans="1:20" x14ac:dyDescent="0.25">
      <c r="B9" s="1"/>
      <c r="C9" s="1"/>
      <c r="D9" s="1" t="s">
        <v>3</v>
      </c>
      <c r="E9" s="6">
        <v>20</v>
      </c>
      <c r="G9" s="33">
        <v>0</v>
      </c>
    </row>
    <row r="10" spans="1:20" x14ac:dyDescent="0.25">
      <c r="B10" s="1"/>
      <c r="C10" s="1"/>
      <c r="D10" s="1" t="s">
        <v>4</v>
      </c>
      <c r="E10" s="6">
        <v>17</v>
      </c>
      <c r="G10" s="33">
        <v>0</v>
      </c>
    </row>
    <row r="11" spans="1:20" x14ac:dyDescent="0.25">
      <c r="B11" s="1"/>
      <c r="C11" s="1"/>
      <c r="D11" s="1" t="s">
        <v>5</v>
      </c>
      <c r="E11" s="6">
        <v>2</v>
      </c>
      <c r="G11" s="33">
        <v>0</v>
      </c>
    </row>
    <row r="12" spans="1:20" x14ac:dyDescent="0.25">
      <c r="B12" s="1"/>
      <c r="C12" s="1"/>
      <c r="D12" s="1" t="s">
        <v>6</v>
      </c>
      <c r="E12" s="6">
        <v>5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37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2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13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47</v>
      </c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G16" sqref="G16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30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144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128</v>
      </c>
      <c r="G6" s="33">
        <v>0</v>
      </c>
    </row>
    <row r="7" spans="1:20" x14ac:dyDescent="0.25">
      <c r="B7" s="1"/>
      <c r="C7" s="1"/>
      <c r="D7" s="1" t="s">
        <v>14</v>
      </c>
      <c r="E7" s="6">
        <v>11</v>
      </c>
      <c r="G7" s="33">
        <v>0</v>
      </c>
    </row>
    <row r="8" spans="1:20" x14ac:dyDescent="0.25">
      <c r="B8" s="1"/>
      <c r="C8" s="1"/>
      <c r="D8" s="1" t="s">
        <v>2</v>
      </c>
      <c r="E8" s="6">
        <v>8</v>
      </c>
      <c r="G8" s="33">
        <v>0</v>
      </c>
    </row>
    <row r="9" spans="1:20" x14ac:dyDescent="0.25">
      <c r="B9" s="1"/>
      <c r="C9" s="1"/>
      <c r="D9" s="1" t="s">
        <v>3</v>
      </c>
      <c r="E9" s="6">
        <v>19</v>
      </c>
      <c r="G9" s="33">
        <v>0</v>
      </c>
    </row>
    <row r="10" spans="1:20" x14ac:dyDescent="0.25">
      <c r="B10" s="1"/>
      <c r="C10" s="1"/>
      <c r="D10" s="1" t="s">
        <v>4</v>
      </c>
      <c r="E10" s="6">
        <v>9</v>
      </c>
      <c r="G10" s="33">
        <v>0</v>
      </c>
    </row>
    <row r="11" spans="1:20" x14ac:dyDescent="0.25">
      <c r="B11" s="1"/>
      <c r="C11" s="1"/>
      <c r="D11" s="1" t="s">
        <v>5</v>
      </c>
      <c r="E11" s="6">
        <v>6</v>
      </c>
      <c r="G11" s="33">
        <v>0</v>
      </c>
    </row>
    <row r="12" spans="1:20" x14ac:dyDescent="0.25">
      <c r="B12" s="1"/>
      <c r="C12" s="1"/>
      <c r="D12" s="1" t="s">
        <v>6</v>
      </c>
      <c r="E12" s="6">
        <v>2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136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6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G39" s="65"/>
    </row>
    <row r="40" spans="1:20" x14ac:dyDescent="0.25">
      <c r="A40" s="2">
        <v>4</v>
      </c>
      <c r="B40" s="2" t="s">
        <v>89</v>
      </c>
      <c r="E40" s="6">
        <v>11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4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189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140</v>
      </c>
      <c r="G6" s="33">
        <v>0</v>
      </c>
    </row>
    <row r="7" spans="1:20" x14ac:dyDescent="0.25">
      <c r="B7" s="1"/>
      <c r="C7" s="1"/>
      <c r="D7" s="1" t="s">
        <v>14</v>
      </c>
      <c r="E7" s="6">
        <v>53</v>
      </c>
      <c r="G7" s="33">
        <v>0</v>
      </c>
    </row>
    <row r="8" spans="1:20" x14ac:dyDescent="0.25">
      <c r="B8" s="1"/>
      <c r="C8" s="1"/>
      <c r="D8" s="1" t="s">
        <v>2</v>
      </c>
      <c r="E8" s="6">
        <v>19</v>
      </c>
      <c r="G8" s="33">
        <v>0</v>
      </c>
    </row>
    <row r="9" spans="1:20" x14ac:dyDescent="0.25">
      <c r="B9" s="1"/>
      <c r="C9" s="1"/>
      <c r="D9" s="1" t="s">
        <v>3</v>
      </c>
      <c r="E9" s="6">
        <v>16</v>
      </c>
      <c r="G9" s="33">
        <v>0</v>
      </c>
    </row>
    <row r="10" spans="1:20" x14ac:dyDescent="0.25">
      <c r="B10" s="1"/>
      <c r="C10" s="1"/>
      <c r="D10" s="1" t="s">
        <v>4</v>
      </c>
      <c r="E10" s="6">
        <v>6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159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>
        <v>2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67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32</v>
      </c>
      <c r="G42" s="33">
        <v>0</v>
      </c>
    </row>
    <row r="43" spans="1:20" x14ac:dyDescent="0.25">
      <c r="B43" t="s">
        <v>120</v>
      </c>
      <c r="E43" s="6">
        <v>39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K34" sqref="K34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31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T47"/>
  <sheetViews>
    <sheetView tabSelected="1" view="pageLayout" zoomScale="75" zoomScaleNormal="70" zoomScalePageLayoutView="75" workbookViewId="0">
      <selection activeCell="E2" sqref="E2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190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135</v>
      </c>
      <c r="G6" s="33">
        <v>0</v>
      </c>
    </row>
    <row r="7" spans="1:20" x14ac:dyDescent="0.25">
      <c r="B7" s="1"/>
      <c r="C7" s="1"/>
      <c r="D7" s="1" t="s">
        <v>14</v>
      </c>
      <c r="E7" s="6">
        <v>12</v>
      </c>
      <c r="G7" s="33">
        <v>0</v>
      </c>
    </row>
    <row r="8" spans="1:20" x14ac:dyDescent="0.25">
      <c r="B8" s="1"/>
      <c r="C8" s="1"/>
      <c r="D8" s="1" t="s">
        <v>2</v>
      </c>
      <c r="E8" s="6">
        <v>17</v>
      </c>
      <c r="G8" s="33">
        <v>0</v>
      </c>
    </row>
    <row r="9" spans="1:20" x14ac:dyDescent="0.25">
      <c r="B9" s="1"/>
      <c r="C9" s="1"/>
      <c r="D9" s="1" t="s">
        <v>3</v>
      </c>
      <c r="E9" s="6">
        <v>27</v>
      </c>
      <c r="G9" s="33">
        <v>0</v>
      </c>
    </row>
    <row r="10" spans="1:20" x14ac:dyDescent="0.25">
      <c r="B10" s="1"/>
      <c r="C10" s="1"/>
      <c r="D10" s="1" t="s">
        <v>4</v>
      </c>
      <c r="E10" s="6">
        <v>34</v>
      </c>
      <c r="G10" s="33">
        <v>0</v>
      </c>
    </row>
    <row r="11" spans="1:20" x14ac:dyDescent="0.25">
      <c r="B11" s="1"/>
      <c r="C11" s="1"/>
      <c r="D11" s="1" t="s">
        <v>5</v>
      </c>
      <c r="E11" s="6">
        <v>8</v>
      </c>
      <c r="G11" s="33">
        <v>0</v>
      </c>
    </row>
    <row r="12" spans="1:20" x14ac:dyDescent="0.25">
      <c r="B12" s="1"/>
      <c r="C12" s="1"/>
      <c r="D12" s="1" t="s">
        <v>6</v>
      </c>
      <c r="E12" s="6">
        <v>8</v>
      </c>
      <c r="G12" s="33">
        <v>0</v>
      </c>
    </row>
    <row r="13" spans="1:20" x14ac:dyDescent="0.25">
      <c r="B13" s="1"/>
      <c r="C13" s="1"/>
      <c r="D13" s="1" t="s">
        <v>7</v>
      </c>
      <c r="E13" s="6" t="s">
        <v>21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152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16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8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31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>
      <selection activeCell="E2" sqref="E2"/>
      <pageMargins left="0.7" right="0.7" top="0.75" bottom="0.75" header="0.3" footer="0.3"/>
      <pageSetup orientation="portrait" r:id="rId1"/>
    </customSheetView>
  </customSheetViews>
  <hyperlinks>
    <hyperlink ref="E2" location="Contents!A1" display="Back to Contents" xr:uid="{00000000-0004-0000-32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7" x14ac:dyDescent="0.25">
      <c r="G1" s="15"/>
    </row>
    <row r="2" spans="1:7" ht="15.75" x14ac:dyDescent="0.25">
      <c r="A2" s="8" t="s">
        <v>145</v>
      </c>
      <c r="C2" s="1"/>
      <c r="D2" s="1"/>
      <c r="E2" s="55" t="s">
        <v>117</v>
      </c>
      <c r="G2" s="15"/>
    </row>
    <row r="3" spans="1:7" x14ac:dyDescent="0.25">
      <c r="B3" s="1"/>
      <c r="C3" s="1"/>
      <c r="D3" s="1"/>
      <c r="E3" s="4"/>
      <c r="G3" s="15"/>
    </row>
    <row r="4" spans="1:7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7" x14ac:dyDescent="0.25">
      <c r="A5" s="2"/>
      <c r="B5" s="3"/>
      <c r="C5" s="3"/>
      <c r="D5" s="3"/>
      <c r="E5" s="5"/>
      <c r="F5" s="2"/>
      <c r="G5" s="33"/>
    </row>
    <row r="6" spans="1:7" x14ac:dyDescent="0.25">
      <c r="B6" s="1" t="s">
        <v>0</v>
      </c>
      <c r="C6" s="1"/>
      <c r="D6" s="1" t="s">
        <v>1</v>
      </c>
      <c r="E6" s="6">
        <v>146</v>
      </c>
      <c r="G6" s="33">
        <v>0</v>
      </c>
    </row>
    <row r="7" spans="1:7" x14ac:dyDescent="0.25">
      <c r="B7" s="1"/>
      <c r="C7" s="1"/>
      <c r="D7" s="1" t="s">
        <v>14</v>
      </c>
      <c r="E7" s="6">
        <v>1</v>
      </c>
      <c r="G7" s="33">
        <v>0</v>
      </c>
    </row>
    <row r="8" spans="1:7" x14ac:dyDescent="0.25">
      <c r="B8" s="1"/>
      <c r="C8" s="1"/>
      <c r="D8" s="1" t="s">
        <v>2</v>
      </c>
      <c r="E8" s="6">
        <v>28</v>
      </c>
      <c r="G8" s="33">
        <v>0</v>
      </c>
    </row>
    <row r="9" spans="1:7" x14ac:dyDescent="0.25">
      <c r="B9" s="1"/>
      <c r="C9" s="1"/>
      <c r="D9" s="1" t="s">
        <v>3</v>
      </c>
      <c r="E9" s="6">
        <v>28</v>
      </c>
      <c r="G9" s="33">
        <v>0</v>
      </c>
    </row>
    <row r="10" spans="1:7" x14ac:dyDescent="0.25">
      <c r="B10" s="1"/>
      <c r="C10" s="1"/>
      <c r="D10" s="1" t="s">
        <v>4</v>
      </c>
      <c r="E10" s="6">
        <v>0</v>
      </c>
      <c r="G10" s="33">
        <v>0</v>
      </c>
    </row>
    <row r="11" spans="1:7" x14ac:dyDescent="0.25">
      <c r="B11" s="1"/>
      <c r="C11" s="1"/>
      <c r="D11" s="1" t="s">
        <v>5</v>
      </c>
      <c r="E11" s="6">
        <v>7</v>
      </c>
      <c r="G11" s="33">
        <v>0</v>
      </c>
    </row>
    <row r="12" spans="1:7" x14ac:dyDescent="0.25">
      <c r="B12" s="1"/>
      <c r="C12" s="1"/>
      <c r="D12" s="1" t="s">
        <v>6</v>
      </c>
      <c r="E12" s="6">
        <v>2</v>
      </c>
      <c r="G12" s="33">
        <v>0</v>
      </c>
    </row>
    <row r="13" spans="1:7" x14ac:dyDescent="0.25">
      <c r="B13" s="1"/>
      <c r="C13" s="1"/>
      <c r="D13" s="1" t="s">
        <v>7</v>
      </c>
      <c r="E13" s="6">
        <v>1</v>
      </c>
      <c r="G13" s="33">
        <v>0</v>
      </c>
    </row>
    <row r="14" spans="1:7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7" x14ac:dyDescent="0.25">
      <c r="B15" s="1"/>
      <c r="C15" s="1"/>
      <c r="D15" s="37" t="s">
        <v>108</v>
      </c>
      <c r="E15" s="38">
        <f>SUM(E6+E8)</f>
        <v>174</v>
      </c>
      <c r="F15" s="23"/>
      <c r="G15" s="39">
        <f>SUM(G6:G14)</f>
        <v>0</v>
      </c>
    </row>
    <row r="16" spans="1:7" x14ac:dyDescent="0.25">
      <c r="C16" s="1"/>
      <c r="D16" s="40" t="s">
        <v>109</v>
      </c>
      <c r="E16" s="46"/>
      <c r="F16" s="27"/>
      <c r="G16" s="41">
        <f>SUM(G15*0.7010980775)</f>
        <v>0</v>
      </c>
    </row>
    <row r="17" spans="1:7" x14ac:dyDescent="0.25">
      <c r="C17" s="1"/>
      <c r="D17" s="1"/>
      <c r="E17" s="5"/>
      <c r="F17" s="2"/>
      <c r="G17" s="33"/>
    </row>
    <row r="18" spans="1:7" x14ac:dyDescent="0.25">
      <c r="C18" s="1"/>
      <c r="D18" s="1"/>
      <c r="E18" s="4"/>
      <c r="G18" s="33"/>
    </row>
    <row r="19" spans="1:7" x14ac:dyDescent="0.25">
      <c r="A19" s="2">
        <v>2</v>
      </c>
      <c r="B19" s="3" t="s">
        <v>9</v>
      </c>
      <c r="D19" s="3"/>
      <c r="E19" s="4"/>
      <c r="G19" s="15"/>
    </row>
    <row r="20" spans="1:7" x14ac:dyDescent="0.25">
      <c r="B20" s="1"/>
      <c r="C20" s="1"/>
      <c r="D20" s="1"/>
      <c r="E20" s="4"/>
      <c r="G20" s="15"/>
    </row>
    <row r="21" spans="1:7" x14ac:dyDescent="0.25">
      <c r="B21" s="9"/>
      <c r="C21" s="1"/>
      <c r="D21" s="1" t="s">
        <v>10</v>
      </c>
      <c r="E21" s="6">
        <v>1</v>
      </c>
      <c r="G21" s="33">
        <v>0</v>
      </c>
    </row>
    <row r="22" spans="1:7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7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7" x14ac:dyDescent="0.25">
      <c r="D24" t="s">
        <v>11</v>
      </c>
      <c r="E24" s="6" t="s">
        <v>16</v>
      </c>
      <c r="G24" s="33">
        <v>0</v>
      </c>
    </row>
    <row r="25" spans="1:7" x14ac:dyDescent="0.25">
      <c r="D25" t="s">
        <v>12</v>
      </c>
      <c r="E25" s="6" t="s">
        <v>16</v>
      </c>
      <c r="G25" s="33">
        <v>0</v>
      </c>
    </row>
    <row r="26" spans="1:7" x14ac:dyDescent="0.25">
      <c r="D26" s="42" t="s">
        <v>110</v>
      </c>
      <c r="E26" s="43"/>
      <c r="F26" s="23"/>
      <c r="G26" s="39">
        <f>SUM(G21:G25)</f>
        <v>0</v>
      </c>
    </row>
    <row r="27" spans="1:7" x14ac:dyDescent="0.25">
      <c r="E27" s="4"/>
      <c r="G27" s="15"/>
    </row>
    <row r="28" spans="1:7" x14ac:dyDescent="0.25">
      <c r="A28" s="2">
        <v>3</v>
      </c>
      <c r="B28" s="2" t="s">
        <v>18</v>
      </c>
      <c r="C28" s="2"/>
      <c r="D28" s="2"/>
      <c r="E28" s="4"/>
      <c r="G28" s="15"/>
    </row>
    <row r="29" spans="1:7" x14ac:dyDescent="0.25">
      <c r="A29" s="2"/>
      <c r="B29" s="2"/>
      <c r="C29" s="2"/>
      <c r="D29" s="2"/>
      <c r="E29" s="4"/>
      <c r="G29" s="15"/>
    </row>
    <row r="30" spans="1:7" x14ac:dyDescent="0.25">
      <c r="B30" t="s">
        <v>22</v>
      </c>
      <c r="C30" t="s">
        <v>118</v>
      </c>
      <c r="E30" s="6">
        <v>1</v>
      </c>
      <c r="G30" s="33">
        <v>0</v>
      </c>
    </row>
    <row r="31" spans="1:7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7" x14ac:dyDescent="0.25">
      <c r="B32" t="s">
        <v>24</v>
      </c>
      <c r="C32" t="s">
        <v>20</v>
      </c>
      <c r="E32" s="6">
        <v>7</v>
      </c>
      <c r="G32" s="33">
        <v>0</v>
      </c>
    </row>
    <row r="33" spans="1:7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7" x14ac:dyDescent="0.25">
      <c r="B34" t="s">
        <v>77</v>
      </c>
      <c r="C34" t="s">
        <v>78</v>
      </c>
      <c r="E34" s="6">
        <v>1</v>
      </c>
      <c r="G34" s="33">
        <v>0</v>
      </c>
    </row>
    <row r="35" spans="1:7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7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7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7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7" x14ac:dyDescent="0.25">
      <c r="A39" s="2"/>
      <c r="B39" s="2"/>
      <c r="D39" s="78"/>
      <c r="E39" s="79"/>
      <c r="F39" s="78"/>
      <c r="G39" s="65"/>
    </row>
    <row r="40" spans="1:7" x14ac:dyDescent="0.25">
      <c r="A40" s="2">
        <v>4</v>
      </c>
      <c r="B40" s="2" t="s">
        <v>89</v>
      </c>
      <c r="E40" s="6">
        <v>30</v>
      </c>
      <c r="G40" s="33">
        <v>0</v>
      </c>
    </row>
    <row r="41" spans="1:7" x14ac:dyDescent="0.25">
      <c r="A41" s="2"/>
      <c r="B41" s="2"/>
      <c r="E41" s="7"/>
      <c r="G41" s="33"/>
    </row>
    <row r="42" spans="1:7" x14ac:dyDescent="0.25">
      <c r="A42" s="2">
        <v>5</v>
      </c>
      <c r="B42" s="2" t="s">
        <v>121</v>
      </c>
      <c r="C42" s="2"/>
      <c r="D42" s="2"/>
      <c r="E42" s="21">
        <v>57</v>
      </c>
      <c r="G42" s="33">
        <v>0</v>
      </c>
    </row>
    <row r="43" spans="1:7" x14ac:dyDescent="0.25">
      <c r="B43" t="s">
        <v>120</v>
      </c>
      <c r="E43" s="6">
        <v>12</v>
      </c>
      <c r="G43" s="33">
        <v>0</v>
      </c>
    </row>
    <row r="45" spans="1:7" x14ac:dyDescent="0.25">
      <c r="D45" s="42" t="s">
        <v>128</v>
      </c>
      <c r="E45" s="23"/>
      <c r="F45" s="23"/>
      <c r="G45" s="39">
        <f>SUM(G15,G26,G37,G40,G42,G43)</f>
        <v>0</v>
      </c>
    </row>
    <row r="46" spans="1:7" x14ac:dyDescent="0.25">
      <c r="D46" s="48" t="s">
        <v>129</v>
      </c>
      <c r="E46" s="48"/>
      <c r="F46" s="48"/>
      <c r="G46" s="41">
        <f>SUM(G15,G26,G38,G40,G42,G43)</f>
        <v>0</v>
      </c>
    </row>
    <row r="47" spans="1:7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5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7"/>
  <sheetViews>
    <sheetView view="pageLayout" zoomScale="75" zoomScaleNormal="70" zoomScalePageLayoutView="75" workbookViewId="0">
      <selection activeCell="G4" sqref="G4:G47"/>
    </sheetView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146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15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4</v>
      </c>
      <c r="G8" s="33">
        <v>0</v>
      </c>
    </row>
    <row r="9" spans="1:20" x14ac:dyDescent="0.25">
      <c r="B9" s="1"/>
      <c r="C9" s="1"/>
      <c r="D9" s="1" t="s">
        <v>3</v>
      </c>
      <c r="E9" s="6">
        <v>2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0</v>
      </c>
      <c r="G11" s="33">
        <v>0</v>
      </c>
    </row>
    <row r="12" spans="1:20" x14ac:dyDescent="0.25">
      <c r="B12" s="1"/>
      <c r="C12" s="1"/>
      <c r="D12" s="1" t="s">
        <v>6</v>
      </c>
      <c r="E12" s="6">
        <v>0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19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36" t="s">
        <v>114</v>
      </c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 t="s">
        <v>21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/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D39" s="78"/>
      <c r="E39" s="79"/>
      <c r="F39" s="78"/>
      <c r="G39" s="65"/>
    </row>
    <row r="40" spans="1:20" x14ac:dyDescent="0.25">
      <c r="A40" s="2">
        <v>4</v>
      </c>
      <c r="B40" s="2" t="s">
        <v>89</v>
      </c>
      <c r="E40" s="6">
        <v>5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>
        <v>1</v>
      </c>
      <c r="G43" s="33">
        <v>0</v>
      </c>
    </row>
    <row r="44" spans="1:20" x14ac:dyDescent="0.25">
      <c r="E44" s="4"/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6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7"/>
  <sheetViews>
    <sheetView view="pageLayout" zoomScale="75" zoomScaleNormal="70" zoomScalePageLayoutView="75" workbookViewId="0"/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147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660</v>
      </c>
      <c r="G6" s="33">
        <v>0</v>
      </c>
    </row>
    <row r="7" spans="1:20" x14ac:dyDescent="0.25">
      <c r="B7" s="1"/>
      <c r="C7" s="1"/>
      <c r="D7" s="1" t="s">
        <v>14</v>
      </c>
      <c r="E7" s="6">
        <v>1</v>
      </c>
      <c r="G7" s="33">
        <v>0</v>
      </c>
    </row>
    <row r="8" spans="1:20" x14ac:dyDescent="0.25">
      <c r="B8" s="1"/>
      <c r="C8" s="1"/>
      <c r="D8" s="1" t="s">
        <v>2</v>
      </c>
      <c r="E8" s="6">
        <v>6</v>
      </c>
      <c r="G8" s="33">
        <v>0</v>
      </c>
    </row>
    <row r="9" spans="1:20" x14ac:dyDescent="0.25">
      <c r="B9" s="1"/>
      <c r="C9" s="1"/>
      <c r="D9" s="1" t="s">
        <v>3</v>
      </c>
      <c r="E9" s="6">
        <v>30</v>
      </c>
      <c r="G9" s="33">
        <v>0</v>
      </c>
    </row>
    <row r="10" spans="1:20" x14ac:dyDescent="0.25">
      <c r="B10" s="1"/>
      <c r="C10" s="1"/>
      <c r="D10" s="1" t="s">
        <v>4</v>
      </c>
      <c r="E10" s="6">
        <v>0</v>
      </c>
      <c r="G10" s="33">
        <v>0</v>
      </c>
    </row>
    <row r="11" spans="1:20" x14ac:dyDescent="0.25">
      <c r="B11" s="1"/>
      <c r="C11" s="1"/>
      <c r="D11" s="1" t="s">
        <v>5</v>
      </c>
      <c r="E11" s="6">
        <v>8</v>
      </c>
      <c r="G11" s="33">
        <v>0</v>
      </c>
    </row>
    <row r="12" spans="1:20" x14ac:dyDescent="0.25">
      <c r="B12" s="1"/>
      <c r="C12" s="1"/>
      <c r="D12" s="1" t="s">
        <v>6</v>
      </c>
      <c r="E12" s="6">
        <v>12</v>
      </c>
      <c r="G12" s="33">
        <v>0</v>
      </c>
    </row>
    <row r="13" spans="1:20" x14ac:dyDescent="0.25">
      <c r="B13" s="1"/>
      <c r="C13" s="1"/>
      <c r="D13" s="1" t="s">
        <v>7</v>
      </c>
      <c r="E13" s="6">
        <v>0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666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4"/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>
        <v>7</v>
      </c>
      <c r="G22" s="33">
        <v>0</v>
      </c>
    </row>
    <row r="23" spans="1:20" x14ac:dyDescent="0.25">
      <c r="B23" s="18" t="s">
        <v>75</v>
      </c>
      <c r="D23" t="s">
        <v>15</v>
      </c>
      <c r="E23" s="6">
        <v>7</v>
      </c>
      <c r="G23" s="33">
        <v>0</v>
      </c>
    </row>
    <row r="24" spans="1:20" x14ac:dyDescent="0.25">
      <c r="D24" t="s">
        <v>11</v>
      </c>
      <c r="E24" s="6" t="s">
        <v>16</v>
      </c>
      <c r="G24" s="33">
        <v>0</v>
      </c>
    </row>
    <row r="25" spans="1:20" x14ac:dyDescent="0.25">
      <c r="D25" t="s">
        <v>12</v>
      </c>
      <c r="E25" s="6" t="s">
        <v>21</v>
      </c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19</v>
      </c>
      <c r="E30" s="6" t="s">
        <v>21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8</v>
      </c>
      <c r="G32" s="33">
        <v>0</v>
      </c>
    </row>
    <row r="33" spans="1:20" x14ac:dyDescent="0.25">
      <c r="B33" t="s">
        <v>25</v>
      </c>
      <c r="C33" t="s">
        <v>131</v>
      </c>
      <c r="E33" s="6">
        <v>1</v>
      </c>
      <c r="G33" s="33">
        <v>0</v>
      </c>
    </row>
    <row r="34" spans="1:20" x14ac:dyDescent="0.25">
      <c r="B34" t="s">
        <v>77</v>
      </c>
      <c r="C34" t="s">
        <v>78</v>
      </c>
      <c r="E34" s="6">
        <v>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/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130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>
        <v>45</v>
      </c>
      <c r="G42" s="33">
        <v>0</v>
      </c>
    </row>
    <row r="43" spans="1:20" x14ac:dyDescent="0.25">
      <c r="B43" t="s">
        <v>120</v>
      </c>
      <c r="E43" s="6">
        <v>20</v>
      </c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700-000000000000}"/>
  </hyperlinks>
  <pageMargins left="0.7" right="0.7" top="0.75" bottom="0.75" header="0.3" footer="0.3"/>
  <pageSetup scale="97" orientation="portrait" r:id="rId2"/>
  <headerFooter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7"/>
  <sheetViews>
    <sheetView view="pageLayout" zoomScale="75" zoomScaleNormal="70" zoomScalePageLayoutView="75" workbookViewId="0"/>
  </sheetViews>
  <sheetFormatPr defaultRowHeight="15" x14ac:dyDescent="0.25"/>
  <cols>
    <col min="1" max="1" width="5" customWidth="1"/>
    <col min="4" max="4" width="44.85546875" customWidth="1"/>
    <col min="6" max="6" width="3.140625" customWidth="1"/>
    <col min="7" max="7" width="13" customWidth="1"/>
  </cols>
  <sheetData>
    <row r="1" spans="1:20" x14ac:dyDescent="0.25">
      <c r="G1" s="15"/>
    </row>
    <row r="2" spans="1:20" ht="15.75" x14ac:dyDescent="0.25">
      <c r="A2" s="8" t="s">
        <v>148</v>
      </c>
      <c r="C2" s="1"/>
      <c r="D2" s="1"/>
      <c r="E2" s="55" t="s">
        <v>117</v>
      </c>
      <c r="G2" s="15"/>
    </row>
    <row r="3" spans="1:20" x14ac:dyDescent="0.25">
      <c r="B3" s="1"/>
      <c r="C3" s="1"/>
      <c r="D3" s="1"/>
      <c r="E3" s="4"/>
      <c r="G3" s="15"/>
    </row>
    <row r="4" spans="1:20" x14ac:dyDescent="0.25">
      <c r="A4" s="2">
        <v>1</v>
      </c>
      <c r="B4" s="3" t="s">
        <v>8</v>
      </c>
      <c r="C4" s="3"/>
      <c r="D4" s="3"/>
      <c r="E4" s="5"/>
      <c r="F4" s="2"/>
      <c r="G4" s="80" t="s">
        <v>138</v>
      </c>
    </row>
    <row r="5" spans="1:20" x14ac:dyDescent="0.25">
      <c r="A5" s="2"/>
      <c r="B5" s="3"/>
      <c r="C5" s="3"/>
      <c r="D5" s="3"/>
      <c r="E5" s="5"/>
      <c r="F5" s="2"/>
      <c r="G5" s="33"/>
    </row>
    <row r="6" spans="1:20" x14ac:dyDescent="0.25">
      <c r="B6" s="1" t="s">
        <v>0</v>
      </c>
      <c r="C6" s="1"/>
      <c r="D6" s="1" t="s">
        <v>1</v>
      </c>
      <c r="E6" s="6">
        <v>3</v>
      </c>
      <c r="G6" s="33">
        <v>0</v>
      </c>
    </row>
    <row r="7" spans="1:20" x14ac:dyDescent="0.25">
      <c r="B7" s="1"/>
      <c r="C7" s="1"/>
      <c r="D7" s="1" t="s">
        <v>14</v>
      </c>
      <c r="E7" s="6">
        <v>0</v>
      </c>
      <c r="G7" s="33">
        <v>0</v>
      </c>
    </row>
    <row r="8" spans="1:20" x14ac:dyDescent="0.25">
      <c r="B8" s="1"/>
      <c r="C8" s="1"/>
      <c r="D8" s="1" t="s">
        <v>2</v>
      </c>
      <c r="E8" s="6">
        <v>6</v>
      </c>
      <c r="G8" s="33">
        <v>0</v>
      </c>
    </row>
    <row r="9" spans="1:20" x14ac:dyDescent="0.25">
      <c r="B9" s="1"/>
      <c r="C9" s="1"/>
      <c r="D9" s="1" t="s">
        <v>3</v>
      </c>
      <c r="E9" s="6">
        <v>7</v>
      </c>
      <c r="G9" s="33">
        <v>0</v>
      </c>
    </row>
    <row r="10" spans="1:20" x14ac:dyDescent="0.25">
      <c r="B10" s="1"/>
      <c r="C10" s="1"/>
      <c r="D10" s="1" t="s">
        <v>4</v>
      </c>
      <c r="E10" s="6">
        <v>2</v>
      </c>
      <c r="G10" s="33">
        <v>0</v>
      </c>
    </row>
    <row r="11" spans="1:20" x14ac:dyDescent="0.25">
      <c r="B11" s="1"/>
      <c r="C11" s="1"/>
      <c r="D11" s="1" t="s">
        <v>5</v>
      </c>
      <c r="E11" s="6">
        <v>1</v>
      </c>
      <c r="G11" s="33">
        <v>0</v>
      </c>
    </row>
    <row r="12" spans="1:20" x14ac:dyDescent="0.25">
      <c r="B12" s="1"/>
      <c r="C12" s="1"/>
      <c r="D12" s="1" t="s">
        <v>6</v>
      </c>
      <c r="E12" s="6">
        <v>7</v>
      </c>
      <c r="G12" s="33">
        <v>0</v>
      </c>
    </row>
    <row r="13" spans="1:20" x14ac:dyDescent="0.25">
      <c r="B13" s="1"/>
      <c r="C13" s="1"/>
      <c r="D13" s="1" t="s">
        <v>7</v>
      </c>
      <c r="E13" s="6">
        <v>3</v>
      </c>
      <c r="G13" s="33">
        <v>0</v>
      </c>
    </row>
    <row r="14" spans="1:20" x14ac:dyDescent="0.25">
      <c r="B14" s="1"/>
      <c r="C14" s="1"/>
      <c r="D14" s="1" t="s">
        <v>17</v>
      </c>
      <c r="E14" s="6" t="s">
        <v>16</v>
      </c>
      <c r="G14" s="33">
        <v>0</v>
      </c>
    </row>
    <row r="15" spans="1:20" s="2" customFormat="1" x14ac:dyDescent="0.25">
      <c r="B15" s="3"/>
      <c r="C15" s="3"/>
      <c r="D15" s="37" t="s">
        <v>108</v>
      </c>
      <c r="E15" s="50">
        <f>SUM(E6+E8)</f>
        <v>9</v>
      </c>
      <c r="F15" s="42"/>
      <c r="G15" s="39">
        <f>SUM(G6:G14)</f>
        <v>0</v>
      </c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s="2" customFormat="1" x14ac:dyDescent="0.25">
      <c r="C16" s="3"/>
      <c r="D16" s="40" t="s">
        <v>109</v>
      </c>
      <c r="E16" s="51"/>
      <c r="F16" s="48"/>
      <c r="G16" s="41">
        <f>SUM(G15*0.7010980775)</f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25">
      <c r="C17" s="1"/>
      <c r="D17" s="1"/>
      <c r="E17" s="5"/>
      <c r="F17" s="2"/>
      <c r="G17" s="33"/>
    </row>
    <row r="18" spans="1:20" x14ac:dyDescent="0.25">
      <c r="C18" s="1"/>
      <c r="D18" s="1"/>
      <c r="E18" s="4"/>
      <c r="G18" s="33"/>
    </row>
    <row r="19" spans="1:20" x14ac:dyDescent="0.25">
      <c r="A19" s="2">
        <v>2</v>
      </c>
      <c r="B19" s="3" t="s">
        <v>9</v>
      </c>
      <c r="D19" s="3"/>
      <c r="E19" s="36" t="s">
        <v>112</v>
      </c>
      <c r="G19" s="15"/>
    </row>
    <row r="20" spans="1:20" x14ac:dyDescent="0.25">
      <c r="B20" s="1"/>
      <c r="C20" s="1"/>
      <c r="D20" s="1"/>
      <c r="E20" s="4"/>
      <c r="G20" s="15"/>
    </row>
    <row r="21" spans="1:20" x14ac:dyDescent="0.25">
      <c r="B21" s="9"/>
      <c r="C21" s="1"/>
      <c r="D21" s="1" t="s">
        <v>10</v>
      </c>
      <c r="E21" s="6">
        <v>1</v>
      </c>
      <c r="G21" s="33">
        <v>0</v>
      </c>
    </row>
    <row r="22" spans="1:20" x14ac:dyDescent="0.25">
      <c r="B22" s="18" t="s">
        <v>75</v>
      </c>
      <c r="C22" s="1"/>
      <c r="D22" t="s">
        <v>13</v>
      </c>
      <c r="E22" s="6" t="s">
        <v>21</v>
      </c>
      <c r="G22" s="33">
        <v>0</v>
      </c>
    </row>
    <row r="23" spans="1:20" x14ac:dyDescent="0.25">
      <c r="B23" s="18" t="s">
        <v>75</v>
      </c>
      <c r="D23" t="s">
        <v>15</v>
      </c>
      <c r="E23" s="6" t="s">
        <v>21</v>
      </c>
      <c r="G23" s="33">
        <v>0</v>
      </c>
    </row>
    <row r="24" spans="1:20" x14ac:dyDescent="0.25">
      <c r="D24" t="s">
        <v>11</v>
      </c>
      <c r="E24" s="6" t="s">
        <v>21</v>
      </c>
      <c r="G24" s="33">
        <v>0</v>
      </c>
    </row>
    <row r="25" spans="1:20" x14ac:dyDescent="0.25">
      <c r="D25" t="s">
        <v>12</v>
      </c>
      <c r="E25" s="6" t="s">
        <v>21</v>
      </c>
      <c r="F25" s="2"/>
      <c r="G25" s="33">
        <v>0</v>
      </c>
    </row>
    <row r="26" spans="1:20" s="2" customFormat="1" x14ac:dyDescent="0.25">
      <c r="D26" s="42" t="s">
        <v>110</v>
      </c>
      <c r="E26" s="45"/>
      <c r="F26" s="42"/>
      <c r="G26" s="39">
        <f>SUM(G21:G25)</f>
        <v>0</v>
      </c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25">
      <c r="E27" s="4"/>
      <c r="G27" s="15"/>
    </row>
    <row r="28" spans="1:20" x14ac:dyDescent="0.25">
      <c r="A28" s="2">
        <v>3</v>
      </c>
      <c r="B28" s="2" t="s">
        <v>18</v>
      </c>
      <c r="C28" s="2"/>
      <c r="D28" s="2"/>
      <c r="E28" s="4"/>
      <c r="G28" s="15"/>
    </row>
    <row r="29" spans="1:20" x14ac:dyDescent="0.25">
      <c r="A29" s="2"/>
      <c r="B29" s="2"/>
      <c r="C29" s="2"/>
      <c r="D29" s="2"/>
      <c r="E29" s="4"/>
      <c r="G29" s="15"/>
    </row>
    <row r="30" spans="1:20" x14ac:dyDescent="0.25">
      <c r="B30" t="s">
        <v>22</v>
      </c>
      <c r="C30" t="s">
        <v>118</v>
      </c>
      <c r="E30" s="6">
        <v>3</v>
      </c>
      <c r="G30" s="33">
        <v>0</v>
      </c>
    </row>
    <row r="31" spans="1:20" x14ac:dyDescent="0.25">
      <c r="B31" t="s">
        <v>23</v>
      </c>
      <c r="C31" t="s">
        <v>126</v>
      </c>
      <c r="E31" s="6" t="s">
        <v>21</v>
      </c>
      <c r="G31" s="33">
        <v>0</v>
      </c>
    </row>
    <row r="32" spans="1:20" x14ac:dyDescent="0.25">
      <c r="B32" t="s">
        <v>24</v>
      </c>
      <c r="C32" t="s">
        <v>20</v>
      </c>
      <c r="E32" s="6">
        <v>1</v>
      </c>
      <c r="G32" s="33">
        <v>0</v>
      </c>
    </row>
    <row r="33" spans="1:20" x14ac:dyDescent="0.25">
      <c r="B33" t="s">
        <v>25</v>
      </c>
      <c r="C33" t="s">
        <v>131</v>
      </c>
      <c r="E33" s="6" t="s">
        <v>21</v>
      </c>
      <c r="G33" s="33">
        <v>0</v>
      </c>
    </row>
    <row r="34" spans="1:20" x14ac:dyDescent="0.25">
      <c r="B34" t="s">
        <v>77</v>
      </c>
      <c r="C34" t="s">
        <v>78</v>
      </c>
      <c r="E34" s="6" t="s">
        <v>21</v>
      </c>
      <c r="G34" s="33">
        <v>0</v>
      </c>
    </row>
    <row r="35" spans="1:20" x14ac:dyDescent="0.25">
      <c r="A35" s="2"/>
      <c r="B35" s="49" t="s">
        <v>113</v>
      </c>
      <c r="C35" t="s">
        <v>104</v>
      </c>
      <c r="E35" s="6">
        <v>1</v>
      </c>
      <c r="G35" s="33">
        <v>0</v>
      </c>
    </row>
    <row r="36" spans="1:20" x14ac:dyDescent="0.25">
      <c r="A36" s="2"/>
      <c r="B36" s="49" t="s">
        <v>115</v>
      </c>
      <c r="C36" t="s">
        <v>116</v>
      </c>
      <c r="E36" s="6">
        <v>1</v>
      </c>
      <c r="G36" s="33">
        <v>0</v>
      </c>
    </row>
    <row r="37" spans="1:20" x14ac:dyDescent="0.25">
      <c r="A37" s="2"/>
      <c r="B37" s="2"/>
      <c r="D37" s="42" t="s">
        <v>142</v>
      </c>
      <c r="E37" s="43"/>
      <c r="F37" s="23"/>
      <c r="G37" s="47">
        <f>SUM(G30:G36)</f>
        <v>0</v>
      </c>
    </row>
    <row r="38" spans="1:20" x14ac:dyDescent="0.25">
      <c r="A38" s="2"/>
      <c r="B38" s="2"/>
      <c r="D38" s="42" t="s">
        <v>119</v>
      </c>
      <c r="E38" s="45"/>
      <c r="F38" s="42"/>
      <c r="G38" s="63">
        <f>SUM(G30:G35)</f>
        <v>0</v>
      </c>
    </row>
    <row r="39" spans="1:20" x14ac:dyDescent="0.25">
      <c r="A39" s="2"/>
      <c r="B39" s="2"/>
      <c r="E39" s="4"/>
      <c r="G39" s="65"/>
    </row>
    <row r="40" spans="1:20" x14ac:dyDescent="0.25">
      <c r="A40" s="2">
        <v>4</v>
      </c>
      <c r="B40" s="2" t="s">
        <v>89</v>
      </c>
      <c r="E40" s="6">
        <v>6</v>
      </c>
      <c r="G40" s="33">
        <v>0</v>
      </c>
    </row>
    <row r="41" spans="1:20" x14ac:dyDescent="0.25">
      <c r="A41" s="2"/>
      <c r="B41" s="2"/>
      <c r="E41" s="7"/>
      <c r="G41" s="33"/>
    </row>
    <row r="42" spans="1:20" x14ac:dyDescent="0.25">
      <c r="A42" s="2">
        <v>5</v>
      </c>
      <c r="B42" s="2" t="s">
        <v>121</v>
      </c>
      <c r="C42" s="2"/>
      <c r="D42" s="2"/>
      <c r="E42" s="21"/>
      <c r="G42" s="33">
        <v>0</v>
      </c>
    </row>
    <row r="43" spans="1:20" x14ac:dyDescent="0.25">
      <c r="B43" t="s">
        <v>120</v>
      </c>
      <c r="E43" s="6"/>
      <c r="G43" s="33">
        <v>0</v>
      </c>
    </row>
    <row r="45" spans="1:20" s="2" customFormat="1" x14ac:dyDescent="0.25">
      <c r="D45" s="42" t="s">
        <v>128</v>
      </c>
      <c r="E45" s="23"/>
      <c r="F45" s="23"/>
      <c r="G45" s="39">
        <f>SUM(G15,G26,G37,G40,G42,G43)</f>
        <v>0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s="2" customFormat="1" x14ac:dyDescent="0.25">
      <c r="D46" s="48" t="s">
        <v>129</v>
      </c>
      <c r="E46" s="48"/>
      <c r="F46" s="48"/>
      <c r="G46" s="41">
        <f>SUM(G15,G26,G38,G40,G42,G43)</f>
        <v>0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25">
      <c r="D47" s="42" t="s">
        <v>111</v>
      </c>
      <c r="E47" s="42"/>
      <c r="F47" s="42"/>
      <c r="G47" s="39">
        <f>SUM(G16,G26,G38,G40,G42,G43)</f>
        <v>0</v>
      </c>
    </row>
  </sheetData>
  <customSheetViews>
    <customSheetView guid="{31F033F5-D6F5-4EB0-A6D7-7FF3DDDEC2BB}" scale="75" showPageBreaks="1" fitToPage="1">
      <selection activeCell="G16" sqref="G16"/>
      <pageMargins left="0.7" right="0.7" top="0.75" bottom="0.75" header="0.3" footer="0.3"/>
      <pageSetup scale="44" orientation="landscape" r:id="rId1"/>
    </customSheetView>
  </customSheetViews>
  <hyperlinks>
    <hyperlink ref="E2" location="Contents!A1" display="Back to Contents" xr:uid="{00000000-0004-0000-0800-000000000000}"/>
  </hyperlinks>
  <pageMargins left="0.7" right="0.7" top="0.75" bottom="0.75" header="0.3" footer="0.3"/>
  <pageSetup scale="81" orientation="portrait" r:id="rId2"/>
  <headerFooter>
    <oddHeader>&amp;C&amp;G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51</vt:i4>
      </vt:variant>
    </vt:vector>
  </HeadingPairs>
  <TitlesOfParts>
    <vt:vector size="51" baseType="lpstr">
      <vt:lpstr>Contents</vt:lpstr>
      <vt:lpstr>Campus Totals</vt:lpstr>
      <vt:lpstr>AOP</vt:lpstr>
      <vt:lpstr>ATO</vt:lpstr>
      <vt:lpstr>BAB</vt:lpstr>
      <vt:lpstr>BEV</vt:lpstr>
      <vt:lpstr>BSB</vt:lpstr>
      <vt:lpstr>CCH</vt:lpstr>
      <vt:lpstr>CFC</vt:lpstr>
      <vt:lpstr>CGU</vt:lpstr>
      <vt:lpstr>CGV1</vt:lpstr>
      <vt:lpstr>CGV2</vt:lpstr>
      <vt:lpstr>CPB</vt:lpstr>
      <vt:lpstr>CRH</vt:lpstr>
      <vt:lpstr>CTC</vt:lpstr>
      <vt:lpstr>DCH</vt:lpstr>
      <vt:lpstr>DZH</vt:lpstr>
      <vt:lpstr>ELC</vt:lpstr>
      <vt:lpstr>ENG</vt:lpstr>
      <vt:lpstr>FFH</vt:lpstr>
      <vt:lpstr>I2C</vt:lpstr>
      <vt:lpstr>IMF</vt:lpstr>
      <vt:lpstr>JRC</vt:lpstr>
      <vt:lpstr>KDH</vt:lpstr>
      <vt:lpstr>LIB</vt:lpstr>
      <vt:lpstr>MOR</vt:lpstr>
      <vt:lpstr>MSB</vt:lpstr>
      <vt:lpstr>NCH</vt:lpstr>
      <vt:lpstr>NUR</vt:lpstr>
      <vt:lpstr>OKT</vt:lpstr>
      <vt:lpstr>OPB</vt:lpstr>
      <vt:lpstr>PPB</vt:lpstr>
      <vt:lpstr>ROB</vt:lpstr>
      <vt:lpstr>SCH600</vt:lpstr>
      <vt:lpstr>SCH602</vt:lpstr>
      <vt:lpstr>SCH604</vt:lpstr>
      <vt:lpstr>SCH606</vt:lpstr>
      <vt:lpstr>SCH608</vt:lpstr>
      <vt:lpstr>SCH700</vt:lpstr>
      <vt:lpstr>SCH702</vt:lpstr>
      <vt:lpstr>SCH704</vt:lpstr>
      <vt:lpstr>SCH706</vt:lpstr>
      <vt:lpstr>SKH</vt:lpstr>
      <vt:lpstr>SNH</vt:lpstr>
      <vt:lpstr>SPR</vt:lpstr>
      <vt:lpstr>SSB</vt:lpstr>
      <vt:lpstr>SST</vt:lpstr>
      <vt:lpstr>SWI</vt:lpstr>
      <vt:lpstr>UFC</vt:lpstr>
      <vt:lpstr>VBH</vt:lpstr>
      <vt:lpstr>WIL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Morgan</dc:creator>
  <cp:lastModifiedBy>Kelly D Haas</cp:lastModifiedBy>
  <cp:lastPrinted>2020-10-15T16:16:57Z</cp:lastPrinted>
  <dcterms:created xsi:type="dcterms:W3CDTF">2020-04-17T17:02:31Z</dcterms:created>
  <dcterms:modified xsi:type="dcterms:W3CDTF">2020-10-15T16:39:50Z</dcterms:modified>
</cp:coreProperties>
</file>