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L:\Divisions\DMF-Purchasing\Contracts\FY21\21-DES-ITB-370 Vacuum Leaf Truck Parts &amp; Services\"/>
    </mc:Choice>
  </mc:AlternateContent>
  <xr:revisionPtr revIDLastSave="0" documentId="13_ncr:1_{10D0059D-F585-47D5-8E5F-8FC14E2DBC1A}" xr6:coauthVersionLast="44" xr6:coauthVersionMax="44" xr10:uidLastSave="{00000000-0000-0000-0000-000000000000}"/>
  <bookViews>
    <workbookView xWindow="28680" yWindow="-120" windowWidth="29040" windowHeight="15840" xr2:uid="{B0EBDB17-A249-4AA7-A38B-0B67BA8742E5}"/>
  </bookViews>
  <sheets>
    <sheet name="Sheet1" sheetId="1" r:id="rId1"/>
  </sheets>
  <definedNames>
    <definedName name="_xlnm.Print_Area" localSheetId="0">Sheet1!$B$8:$H$33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5" i="1" l="1"/>
  <c r="H30" i="1" l="1"/>
  <c r="F13" i="1" l="1"/>
  <c r="F14" i="1"/>
  <c r="F19" i="1"/>
  <c r="H19" i="1" s="1"/>
  <c r="F20" i="1"/>
  <c r="H20" i="1" s="1"/>
  <c r="F21" i="1"/>
  <c r="H21" i="1" s="1"/>
  <c r="F22" i="1"/>
  <c r="H22" i="1" s="1"/>
  <c r="F23" i="1"/>
  <c r="H23" i="1" s="1"/>
  <c r="F24" i="1"/>
  <c r="H24" i="1" s="1"/>
  <c r="F25" i="1"/>
  <c r="F26" i="1"/>
  <c r="H26" i="1" s="1"/>
  <c r="F27" i="1"/>
  <c r="H27" i="1" s="1"/>
  <c r="F28" i="1"/>
  <c r="H28" i="1" s="1"/>
  <c r="F29" i="1"/>
  <c r="H29" i="1" s="1"/>
  <c r="F30" i="1"/>
  <c r="F15" i="1" l="1"/>
  <c r="H31" i="1"/>
  <c r="H33" i="1" l="1"/>
</calcChain>
</file>

<file path=xl/sharedStrings.xml><?xml version="1.0" encoding="utf-8"?>
<sst xmlns="http://schemas.openxmlformats.org/spreadsheetml/2006/main" count="43" uniqueCount="41">
  <si>
    <t>Part Description</t>
  </si>
  <si>
    <t>Vactor Rear Door Lift Shock</t>
  </si>
  <si>
    <t>Vactor Rear Door Seal</t>
  </si>
  <si>
    <t>1” Swivel Joint</t>
  </si>
  <si>
    <t>Rotating Reel Bearing</t>
  </si>
  <si>
    <t>CCC Tachometer</t>
  </si>
  <si>
    <t>CCC Throttle Position Sensor</t>
  </si>
  <si>
    <t>CCC ABS Sensor</t>
  </si>
  <si>
    <t>Primary Air Filter</t>
  </si>
  <si>
    <t>Turbo Pipe</t>
  </si>
  <si>
    <t>Labrie Hydraulic Sight Glass</t>
  </si>
  <si>
    <t>Flow Divider Valve</t>
  </si>
  <si>
    <t>Tailgate Seal</t>
  </si>
  <si>
    <t>Part Reference Number</t>
  </si>
  <si>
    <t>45548H</t>
  </si>
  <si>
    <t>139H5</t>
  </si>
  <si>
    <t>161-243</t>
  </si>
  <si>
    <t>94-668-09</t>
  </si>
  <si>
    <t>89B181</t>
  </si>
  <si>
    <t>HYJ00150</t>
  </si>
  <si>
    <t>HYV02600</t>
  </si>
  <si>
    <t>CIC01950</t>
  </si>
  <si>
    <t>Manufacturer Price</t>
  </si>
  <si>
    <t>Percentage Discount</t>
  </si>
  <si>
    <t>Extended Bid Price</t>
  </si>
  <si>
    <t>Percentage Discount for Original Equipment Manufacturer (OEM) parts, maintenance, warranty and, repair services for Leaf Vacuum Trucks to include the following manufacturers: Old Dominion Brush and Crane Carrier and Labrie Truck Body:</t>
  </si>
  <si>
    <t>Hourly Labor Rate for In-Shop Repair Services</t>
  </si>
  <si>
    <t>Table B</t>
  </si>
  <si>
    <t>Table A</t>
  </si>
  <si>
    <t>Description</t>
  </si>
  <si>
    <t>Hourly Labor Rate for Onsite Repair Services</t>
  </si>
  <si>
    <t>Price</t>
  </si>
  <si>
    <t>Estimated Quantity</t>
  </si>
  <si>
    <t>Extended Price</t>
  </si>
  <si>
    <t>GRAND TOTAL TABLE A:</t>
  </si>
  <si>
    <t>GRAND TOTAL TABLE B:</t>
  </si>
  <si>
    <t>GRAND TOTAL TABLES A+B:</t>
  </si>
  <si>
    <t>Attachment A - Pricing Sheet</t>
  </si>
  <si>
    <t xml:space="preserve">Bidders must fill out and submit Attachment A – Pricing Sheet with their bid. In order to be considered for award, bidders must provide a percentage discount for all manufacturers, an hourly labor rate for both in-shop and onsite repair services, and a unit price for each line item. The unit price will govern in the case there is an extension error. </t>
  </si>
  <si>
    <t xml:space="preserve">The items on the Pricing Sheet represent a sample of items the County may order and is not all inclusive. Any parts not included on the bid form will be priced at the current manufacturer’s price list with the percentage discount applied. </t>
  </si>
  <si>
    <t>21-DES-ITB-370 Vacuum Leaf Truck Parts &amp;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</si>
</sst>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7" x14ac:knownFonts="1">
    <font>
      <sz val="11"/>
      <color theme="1"/>
      <name val="Calibri"/>
      <family val="2"/>
      <scheme val="minor"/>
    </font>
    <font>
      <b/>
      <u/>
      <sz val="11"/>
      <color theme="1"/>
      <name val="Calibri"/>
      <family val="2"/>
      <scheme val="minor"/>
    </font>
    <font>
      <b/>
      <sz val="11"/>
      <color theme="1"/>
      <name val="Calibri"/>
      <family val="2"/>
      <scheme val="minor"/>
    </font>
    <font>
      <u/>
      <sz val="11"/>
      <color theme="1"/>
      <name val="Calibri"/>
      <family val="2"/>
      <scheme val="minor"/>
    </font>
    <font>
      <u/>
      <sz val="11"/>
      <name val="Calibri"/>
      <family val="2"/>
      <scheme val="minor"/>
    </font>
    <font>
      <b/>
      <u/>
      <sz val="11"/>
      <name val="Calibri"/>
      <family val="2"/>
      <scheme val="minor"/>
    </font>
    <font>
      <sz val="1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33">
    <xf numFmtId="0" fontId="0" fillId="0" borderId="0" xfId="0"/>
    <xf numFmtId="0" fontId="0" fillId="0" borderId="1" xfId="0" applyBorder="1"/>
    <xf numFmtId="0" fontId="0" fillId="0" borderId="1" xfId="0" applyBorder="1" applyAlignment="1">
      <alignment horizontal="justify" vertical="center" wrapText="1"/>
    </xf>
    <xf numFmtId="0" fontId="1" fillId="0" borderId="1" xfId="0" applyFont="1" applyBorder="1"/>
    <xf numFmtId="0" fontId="0" fillId="0" borderId="0" xfId="0" applyAlignment="1">
      <alignment wrapText="1"/>
    </xf>
    <xf numFmtId="0" fontId="0" fillId="0" borderId="2" xfId="0" applyBorder="1" applyAlignment="1">
      <alignment wrapText="1"/>
    </xf>
    <xf numFmtId="164" fontId="0" fillId="0" borderId="1" xfId="0" applyNumberFormat="1" applyBorder="1"/>
    <xf numFmtId="0" fontId="1" fillId="0" borderId="0" xfId="0" applyFont="1"/>
    <xf numFmtId="0" fontId="1" fillId="0" borderId="1" xfId="0" applyFont="1" applyBorder="1" applyAlignment="1">
      <alignment wrapText="1"/>
    </xf>
    <xf numFmtId="9" fontId="1" fillId="0" borderId="1" xfId="0" applyNumberFormat="1" applyFont="1" applyBorder="1" applyAlignment="1">
      <alignment wrapText="1"/>
    </xf>
    <xf numFmtId="0" fontId="0" fillId="0" borderId="1" xfId="0" applyFont="1" applyBorder="1" applyAlignment="1">
      <alignment wrapText="1"/>
    </xf>
    <xf numFmtId="9" fontId="0" fillId="0" borderId="1" xfId="0" applyNumberFormat="1" applyFont="1" applyBorder="1"/>
    <xf numFmtId="0" fontId="0" fillId="0" borderId="0" xfId="0" applyBorder="1"/>
    <xf numFmtId="0" fontId="0" fillId="0" borderId="0" xfId="0" applyFont="1" applyBorder="1" applyAlignment="1">
      <alignment wrapText="1"/>
    </xf>
    <xf numFmtId="9" fontId="3" fillId="0" borderId="0" xfId="0" applyNumberFormat="1" applyFont="1" applyBorder="1" applyAlignment="1">
      <alignment wrapText="1"/>
    </xf>
    <xf numFmtId="0" fontId="1" fillId="0" borderId="0" xfId="0" applyFont="1" applyBorder="1" applyAlignment="1">
      <alignment wrapText="1"/>
    </xf>
    <xf numFmtId="9" fontId="0" fillId="0" borderId="0" xfId="0" applyNumberFormat="1" applyBorder="1" applyAlignment="1">
      <alignment wrapText="1"/>
    </xf>
    <xf numFmtId="9" fontId="0" fillId="0" borderId="3" xfId="0" applyNumberFormat="1" applyBorder="1" applyAlignment="1">
      <alignment wrapText="1"/>
    </xf>
    <xf numFmtId="0" fontId="1" fillId="0" borderId="3" xfId="0" applyFont="1" applyBorder="1"/>
    <xf numFmtId="164" fontId="0" fillId="0" borderId="0" xfId="0" applyNumberFormat="1"/>
    <xf numFmtId="0" fontId="1" fillId="0" borderId="4" xfId="0" applyFont="1" applyBorder="1" applyAlignment="1">
      <alignment wrapText="1"/>
    </xf>
    <xf numFmtId="0" fontId="0" fillId="2" borderId="0" xfId="0" applyFill="1"/>
    <xf numFmtId="0" fontId="1" fillId="0" borderId="0" xfId="0" applyFont="1" applyAlignment="1">
      <alignment horizontal="center"/>
    </xf>
    <xf numFmtId="0" fontId="2" fillId="0" borderId="0" xfId="0" applyFont="1" applyAlignment="1">
      <alignment horizontal="justify" vertical="center"/>
    </xf>
    <xf numFmtId="6" fontId="4" fillId="0" borderId="1" xfId="0" applyNumberFormat="1" applyFont="1" applyBorder="1"/>
    <xf numFmtId="6" fontId="5" fillId="0" borderId="0" xfId="0" applyNumberFormat="1" applyFont="1"/>
    <xf numFmtId="0" fontId="6" fillId="0" borderId="0" xfId="0" applyFont="1"/>
    <xf numFmtId="164" fontId="3" fillId="0" borderId="1" xfId="0" applyNumberFormat="1" applyFont="1" applyBorder="1" applyProtection="1">
      <protection locked="0"/>
    </xf>
    <xf numFmtId="164" fontId="0" fillId="0" borderId="1" xfId="0" applyNumberFormat="1" applyBorder="1" applyProtection="1">
      <protection locked="0"/>
    </xf>
    <xf numFmtId="9" fontId="3" fillId="0" borderId="1" xfId="0" applyNumberFormat="1" applyFont="1" applyBorder="1" applyAlignment="1" applyProtection="1">
      <alignment wrapText="1"/>
      <protection locked="0"/>
    </xf>
    <xf numFmtId="0" fontId="0" fillId="0" borderId="0" xfId="0" applyAlignment="1">
      <alignment horizontal="justify" vertical="center"/>
    </xf>
    <xf numFmtId="164" fontId="1" fillId="0" borderId="0" xfId="0" applyNumberFormat="1" applyFont="1"/>
    <xf numFmtId="8"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D437-6040-49A5-A3E4-AAF8DED42B4A}">
  <dimension ref="A1:H33"/>
  <sheetViews>
    <sheetView tabSelected="1" zoomScale="55" zoomScaleNormal="55" workbookViewId="0">
      <selection activeCell="C9" sqref="C9"/>
    </sheetView>
  </sheetViews>
  <sheetFormatPr defaultColWidth="29.81640625" defaultRowHeight="14.5" x14ac:dyDescent="0.35"/>
  <cols>
    <col min="1" max="1" width="7.54296875" style="21" customWidth="1"/>
    <col min="2" max="2" width="141.26953125" bestFit="1" customWidth="1"/>
    <col min="3" max="3" width="29.1796875" bestFit="1" customWidth="1"/>
    <col min="4" max="4" width="28.6328125" bestFit="1" customWidth="1"/>
    <col min="5" max="5" width="31.6328125" bestFit="1" customWidth="1"/>
    <col min="6" max="6" width="25.6328125" bestFit="1" customWidth="1"/>
    <col min="7" max="7" width="36.26953125" bestFit="1" customWidth="1"/>
    <col min="8" max="8" width="24.08984375" bestFit="1" customWidth="1"/>
  </cols>
  <sheetData>
    <row r="1" spans="2:8" x14ac:dyDescent="0.35">
      <c r="B1" s="22" t="s">
        <v>40</v>
      </c>
    </row>
    <row r="2" spans="2:8" x14ac:dyDescent="0.35">
      <c r="B2" s="22" t="s">
        <v>37</v>
      </c>
      <c r="D2" s="4"/>
      <c r="E2" s="4"/>
      <c r="F2" s="4"/>
      <c r="G2" s="4"/>
      <c r="H2" s="4"/>
    </row>
    <row r="3" spans="2:8" x14ac:dyDescent="0.35">
      <c r="B3" s="22"/>
      <c r="D3" s="4"/>
      <c r="E3" s="4"/>
      <c r="F3" s="4"/>
      <c r="G3" s="4"/>
      <c r="H3" s="4"/>
    </row>
    <row r="4" spans="2:8" ht="43.5" x14ac:dyDescent="0.35">
      <c r="B4" s="23" t="s">
        <v>38</v>
      </c>
      <c r="D4" s="4"/>
      <c r="E4" s="4"/>
      <c r="F4" s="4"/>
      <c r="G4" s="4"/>
      <c r="H4" s="4"/>
    </row>
    <row r="5" spans="2:8" x14ac:dyDescent="0.35">
      <c r="B5" s="23"/>
      <c r="D5" s="4"/>
      <c r="E5" s="4"/>
      <c r="F5" s="4"/>
      <c r="G5" s="4"/>
      <c r="H5" s="4"/>
    </row>
    <row r="6" spans="2:8" ht="29" x14ac:dyDescent="0.35">
      <c r="B6" s="23" t="s">
        <v>39</v>
      </c>
      <c r="D6" s="4"/>
      <c r="E6" s="4"/>
      <c r="F6" s="4"/>
      <c r="G6" s="4"/>
      <c r="H6" s="4"/>
    </row>
    <row r="7" spans="2:8" x14ac:dyDescent="0.35">
      <c r="B7" s="30"/>
      <c r="D7" s="4"/>
      <c r="E7" s="4"/>
      <c r="F7" s="4"/>
      <c r="G7" s="4"/>
      <c r="H7" s="4"/>
    </row>
    <row r="8" spans="2:8" x14ac:dyDescent="0.35">
      <c r="B8" s="18"/>
      <c r="C8" s="8" t="s">
        <v>23</v>
      </c>
      <c r="D8" s="4"/>
      <c r="E8" s="4"/>
      <c r="F8" s="4"/>
      <c r="G8" s="4"/>
      <c r="H8" s="4"/>
    </row>
    <row r="9" spans="2:8" ht="29" x14ac:dyDescent="0.35">
      <c r="B9" s="10" t="s">
        <v>25</v>
      </c>
      <c r="C9" s="29">
        <v>0.1</v>
      </c>
    </row>
    <row r="10" spans="2:8" x14ac:dyDescent="0.35">
      <c r="B10" s="15"/>
      <c r="C10" s="14"/>
    </row>
    <row r="11" spans="2:8" x14ac:dyDescent="0.35">
      <c r="B11" s="20" t="s">
        <v>28</v>
      </c>
      <c r="C11" s="17"/>
    </row>
    <row r="12" spans="2:8" x14ac:dyDescent="0.35">
      <c r="B12" s="8"/>
      <c r="C12" s="9" t="s">
        <v>29</v>
      </c>
      <c r="D12" s="3" t="s">
        <v>31</v>
      </c>
      <c r="E12" s="3" t="s">
        <v>32</v>
      </c>
      <c r="F12" s="3" t="s">
        <v>33</v>
      </c>
    </row>
    <row r="13" spans="2:8" ht="29" x14ac:dyDescent="0.35">
      <c r="B13" s="3">
        <v>1</v>
      </c>
      <c r="C13" s="10" t="s">
        <v>26</v>
      </c>
      <c r="D13" s="28">
        <v>105</v>
      </c>
      <c r="E13" s="1">
        <v>50</v>
      </c>
      <c r="F13" s="6">
        <f>E13*D13</f>
        <v>5250</v>
      </c>
    </row>
    <row r="14" spans="2:8" ht="29" x14ac:dyDescent="0.35">
      <c r="B14" s="3">
        <v>2</v>
      </c>
      <c r="C14" s="10" t="s">
        <v>30</v>
      </c>
      <c r="D14" s="28">
        <v>105</v>
      </c>
      <c r="E14" s="1">
        <v>50</v>
      </c>
      <c r="F14" s="6">
        <f>E14*D14</f>
        <v>5250</v>
      </c>
    </row>
    <row r="15" spans="2:8" x14ac:dyDescent="0.35">
      <c r="B15" s="12"/>
      <c r="C15" s="13"/>
      <c r="D15" s="19"/>
      <c r="E15" s="7" t="s">
        <v>34</v>
      </c>
      <c r="F15" s="31">
        <f>SUM(F13:F14)</f>
        <v>10500</v>
      </c>
    </row>
    <row r="16" spans="2:8" x14ac:dyDescent="0.35">
      <c r="B16" s="12"/>
      <c r="C16" s="13"/>
    </row>
    <row r="17" spans="2:8" x14ac:dyDescent="0.35">
      <c r="B17" s="15" t="s">
        <v>27</v>
      </c>
      <c r="C17" s="16"/>
      <c r="D17" s="5"/>
      <c r="E17" s="5"/>
      <c r="F17" s="5"/>
      <c r="G17" s="5"/>
      <c r="H17" s="5"/>
    </row>
    <row r="18" spans="2:8" x14ac:dyDescent="0.35">
      <c r="B18" s="3"/>
      <c r="C18" s="3" t="s">
        <v>0</v>
      </c>
      <c r="D18" s="3" t="s">
        <v>13</v>
      </c>
      <c r="E18" s="3" t="s">
        <v>22</v>
      </c>
      <c r="F18" s="3" t="s">
        <v>23</v>
      </c>
      <c r="G18" s="3" t="s">
        <v>32</v>
      </c>
      <c r="H18" s="3" t="s">
        <v>24</v>
      </c>
    </row>
    <row r="19" spans="2:8" x14ac:dyDescent="0.35">
      <c r="B19" s="3">
        <v>1</v>
      </c>
      <c r="C19" s="2" t="s">
        <v>1</v>
      </c>
      <c r="D19" s="2">
        <v>320435</v>
      </c>
      <c r="E19" s="27">
        <v>195.88</v>
      </c>
      <c r="F19" s="11">
        <f>C9</f>
        <v>0.1</v>
      </c>
      <c r="G19" s="2">
        <v>4</v>
      </c>
      <c r="H19" s="24">
        <f>(E19*(1-F19)*G19)</f>
        <v>705.16800000000001</v>
      </c>
    </row>
    <row r="20" spans="2:8" x14ac:dyDescent="0.35">
      <c r="B20" s="3">
        <v>2</v>
      </c>
      <c r="C20" s="2" t="s">
        <v>2</v>
      </c>
      <c r="D20" s="2">
        <v>35594</v>
      </c>
      <c r="E20" s="27">
        <v>520.88</v>
      </c>
      <c r="F20" s="11">
        <f>C9</f>
        <v>0.1</v>
      </c>
      <c r="G20" s="2">
        <v>6</v>
      </c>
      <c r="H20" s="24">
        <f t="shared" ref="H20:H29" si="0">(E20*(1-F20)*G20)</f>
        <v>2812.7520000000004</v>
      </c>
    </row>
    <row r="21" spans="2:8" x14ac:dyDescent="0.35">
      <c r="B21" s="3">
        <v>3</v>
      </c>
      <c r="C21" s="2" t="s">
        <v>3</v>
      </c>
      <c r="D21" s="2">
        <v>40052</v>
      </c>
      <c r="E21" s="27">
        <v>441.93</v>
      </c>
      <c r="F21" s="11">
        <f>C9</f>
        <v>0.1</v>
      </c>
      <c r="G21" s="2">
        <v>3</v>
      </c>
      <c r="H21" s="24">
        <f>(E21*(1-F21)*G21)</f>
        <v>1193.211</v>
      </c>
    </row>
    <row r="22" spans="2:8" x14ac:dyDescent="0.35">
      <c r="B22" s="3">
        <v>4</v>
      </c>
      <c r="C22" s="2" t="s">
        <v>4</v>
      </c>
      <c r="D22" s="2" t="s">
        <v>14</v>
      </c>
      <c r="E22" s="27">
        <v>800.62</v>
      </c>
      <c r="F22" s="11">
        <f>C9</f>
        <v>0.1</v>
      </c>
      <c r="G22" s="2">
        <v>2</v>
      </c>
      <c r="H22" s="24">
        <f t="shared" si="0"/>
        <v>1441.116</v>
      </c>
    </row>
    <row r="23" spans="2:8" x14ac:dyDescent="0.35">
      <c r="B23" s="3">
        <v>5</v>
      </c>
      <c r="C23" s="2" t="s">
        <v>5</v>
      </c>
      <c r="D23" s="2" t="s">
        <v>15</v>
      </c>
      <c r="E23" s="27">
        <v>515.28</v>
      </c>
      <c r="F23" s="11">
        <f>C9</f>
        <v>0.1</v>
      </c>
      <c r="G23" s="2">
        <v>1</v>
      </c>
      <c r="H23" s="24">
        <f t="shared" si="0"/>
        <v>463.75200000000001</v>
      </c>
    </row>
    <row r="24" spans="2:8" x14ac:dyDescent="0.35">
      <c r="B24" s="3">
        <v>6</v>
      </c>
      <c r="C24" s="2" t="s">
        <v>6</v>
      </c>
      <c r="D24" s="2">
        <v>131973</v>
      </c>
      <c r="E24" s="27">
        <v>1192.4000000000001</v>
      </c>
      <c r="F24" s="11">
        <f>C9</f>
        <v>0.1</v>
      </c>
      <c r="G24" s="2">
        <v>1</v>
      </c>
      <c r="H24" s="24">
        <f t="shared" si="0"/>
        <v>1073.1600000000001</v>
      </c>
    </row>
    <row r="25" spans="2:8" x14ac:dyDescent="0.35">
      <c r="B25" s="3">
        <v>7</v>
      </c>
      <c r="C25" s="2" t="s">
        <v>7</v>
      </c>
      <c r="D25" s="2" t="s">
        <v>16</v>
      </c>
      <c r="E25" s="27">
        <v>175.68</v>
      </c>
      <c r="F25" s="11">
        <f>C9</f>
        <v>0.1</v>
      </c>
      <c r="G25" s="2">
        <v>2</v>
      </c>
      <c r="H25" s="24">
        <f>(E25*(1-F25)*G25)</f>
        <v>316.22400000000005</v>
      </c>
    </row>
    <row r="26" spans="2:8" x14ac:dyDescent="0.35">
      <c r="B26" s="3">
        <v>8</v>
      </c>
      <c r="C26" s="2" t="s">
        <v>8</v>
      </c>
      <c r="D26" s="2" t="s">
        <v>17</v>
      </c>
      <c r="E26" s="27">
        <v>225</v>
      </c>
      <c r="F26" s="11">
        <f>C9</f>
        <v>0.1</v>
      </c>
      <c r="G26" s="2">
        <v>10</v>
      </c>
      <c r="H26" s="24">
        <f t="shared" si="0"/>
        <v>2025</v>
      </c>
    </row>
    <row r="27" spans="2:8" x14ac:dyDescent="0.35">
      <c r="B27" s="3">
        <v>9</v>
      </c>
      <c r="C27" s="2" t="s">
        <v>9</v>
      </c>
      <c r="D27" s="2" t="s">
        <v>18</v>
      </c>
      <c r="E27" s="27">
        <v>798.15</v>
      </c>
      <c r="F27" s="11">
        <f>C9</f>
        <v>0.1</v>
      </c>
      <c r="G27" s="2">
        <v>2</v>
      </c>
      <c r="H27" s="24">
        <f t="shared" si="0"/>
        <v>1436.67</v>
      </c>
    </row>
    <row r="28" spans="2:8" x14ac:dyDescent="0.35">
      <c r="B28" s="3">
        <v>1</v>
      </c>
      <c r="C28" s="2" t="s">
        <v>10</v>
      </c>
      <c r="D28" s="2" t="s">
        <v>19</v>
      </c>
      <c r="E28" s="27">
        <v>56.5</v>
      </c>
      <c r="F28" s="11">
        <f>C9</f>
        <v>0.1</v>
      </c>
      <c r="G28" s="2">
        <v>2</v>
      </c>
      <c r="H28" s="24">
        <f t="shared" si="0"/>
        <v>101.7</v>
      </c>
    </row>
    <row r="29" spans="2:8" x14ac:dyDescent="0.35">
      <c r="B29" s="3">
        <v>11</v>
      </c>
      <c r="C29" s="2" t="s">
        <v>11</v>
      </c>
      <c r="D29" s="2" t="s">
        <v>20</v>
      </c>
      <c r="E29" s="27">
        <v>1677.99</v>
      </c>
      <c r="F29" s="11">
        <f>C9</f>
        <v>0.1</v>
      </c>
      <c r="G29" s="2">
        <v>1</v>
      </c>
      <c r="H29" s="24">
        <f t="shared" si="0"/>
        <v>1510.191</v>
      </c>
    </row>
    <row r="30" spans="2:8" x14ac:dyDescent="0.35">
      <c r="B30" s="3">
        <v>12</v>
      </c>
      <c r="C30" s="2" t="s">
        <v>12</v>
      </c>
      <c r="D30" s="2" t="s">
        <v>21</v>
      </c>
      <c r="E30" s="27">
        <v>139.25</v>
      </c>
      <c r="F30" s="11">
        <f>C9</f>
        <v>0.1</v>
      </c>
      <c r="G30" s="2">
        <v>6</v>
      </c>
      <c r="H30" s="24">
        <f>(E30*(1-F30)*G30)</f>
        <v>751.95</v>
      </c>
    </row>
    <row r="31" spans="2:8" x14ac:dyDescent="0.35">
      <c r="G31" s="7" t="s">
        <v>35</v>
      </c>
      <c r="H31" s="25">
        <f>SUM(H19:H30)</f>
        <v>13830.894000000004</v>
      </c>
    </row>
    <row r="32" spans="2:8" x14ac:dyDescent="0.35">
      <c r="H32" s="26"/>
    </row>
    <row r="33" spans="7:8" x14ac:dyDescent="0.35">
      <c r="G33" s="3" t="s">
        <v>36</v>
      </c>
      <c r="H33" s="32">
        <f>H31+F15</f>
        <v>24330.894000000004</v>
      </c>
    </row>
  </sheetData>
  <sheetProtection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Alexander</dc:creator>
  <cp:lastModifiedBy>Lucas Alexander</cp:lastModifiedBy>
  <cp:lastPrinted>2020-11-25T16:34:12Z</cp:lastPrinted>
  <dcterms:created xsi:type="dcterms:W3CDTF">2020-08-31T16:52:52Z</dcterms:created>
  <dcterms:modified xsi:type="dcterms:W3CDTF">2020-11-25T16:36:14Z</dcterms:modified>
</cp:coreProperties>
</file>